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1421E1A1-AB72-4D6F-B7BB-206A45E25851}" xr6:coauthVersionLast="47" xr6:coauthVersionMax="47" xr10:uidLastSave="{00000000-0000-0000-0000-000000000000}"/>
  <bookViews>
    <workbookView xWindow="-108" yWindow="-108" windowWidth="23256" windowHeight="12720" tabRatio="857" firstSheet="7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07" i="24" l="1"/>
  <c r="J1907" i="24"/>
  <c r="N1906" i="24"/>
  <c r="J1906" i="24"/>
  <c r="N1905" i="24"/>
  <c r="J1905" i="24"/>
  <c r="N1904" i="24"/>
  <c r="J1904" i="24"/>
  <c r="N1899" i="24"/>
  <c r="J1899" i="24"/>
  <c r="N1898" i="24"/>
  <c r="J1898" i="24"/>
  <c r="N1897" i="24"/>
  <c r="J1897" i="24"/>
  <c r="N1896" i="24"/>
  <c r="J1896" i="24"/>
  <c r="N1891" i="24"/>
  <c r="J1891" i="24"/>
  <c r="N1890" i="24"/>
  <c r="J1890" i="24"/>
  <c r="J1889" i="24"/>
  <c r="J1888" i="24"/>
  <c r="J1887" i="24"/>
  <c r="J1886" i="24"/>
  <c r="J1885" i="24"/>
  <c r="J1884" i="24"/>
  <c r="J1883" i="24"/>
  <c r="J1882" i="24"/>
  <c r="N1889" i="24"/>
  <c r="N1888" i="24"/>
  <c r="N1887" i="24"/>
  <c r="N1886" i="24"/>
  <c r="N1885" i="24"/>
  <c r="N1884" i="24"/>
  <c r="N1883" i="24"/>
  <c r="N1882" i="24"/>
  <c r="N1903" i="24"/>
  <c r="J1903" i="24"/>
  <c r="N1902" i="24"/>
  <c r="J1902" i="24"/>
  <c r="N1901" i="24"/>
  <c r="J1901" i="24"/>
  <c r="N1900" i="24"/>
  <c r="J1900" i="24"/>
  <c r="N1895" i="24"/>
  <c r="J1895" i="24"/>
  <c r="N1894" i="24"/>
  <c r="J1894" i="24"/>
  <c r="N1893" i="24"/>
  <c r="J1893" i="24"/>
  <c r="N1892" i="24"/>
  <c r="J1892" i="24"/>
  <c r="N1881" i="24"/>
  <c r="J1881" i="24"/>
  <c r="N1880" i="24"/>
  <c r="J1880" i="24"/>
  <c r="N1879" i="24"/>
  <c r="J1879" i="24"/>
  <c r="N1878" i="24"/>
  <c r="J1878" i="24"/>
  <c r="N1877" i="24"/>
  <c r="J1877" i="24"/>
  <c r="N1876" i="24"/>
  <c r="J1876" i="24"/>
  <c r="N1875" i="24"/>
  <c r="J1875" i="24"/>
  <c r="N1874" i="24"/>
  <c r="J1874" i="24"/>
  <c r="N1873" i="24"/>
  <c r="J1873" i="24"/>
  <c r="N1872" i="24"/>
  <c r="J1872" i="24"/>
  <c r="N1871" i="24"/>
  <c r="J1871" i="24"/>
  <c r="N1870" i="24"/>
  <c r="J1870" i="24"/>
  <c r="N1869" i="24"/>
  <c r="J1869" i="24"/>
  <c r="N1868" i="24"/>
  <c r="J1868" i="24"/>
  <c r="N1867" i="24"/>
  <c r="J1867" i="24"/>
  <c r="N1866" i="24"/>
  <c r="J1866" i="24"/>
  <c r="N1865" i="24"/>
  <c r="J1865" i="24"/>
  <c r="N1864" i="24"/>
  <c r="J1864" i="24"/>
  <c r="N1863" i="24"/>
  <c r="J1863" i="24"/>
  <c r="N1862" i="24"/>
  <c r="J1862" i="24"/>
  <c r="N1861" i="24"/>
  <c r="J1861" i="24"/>
  <c r="N1860" i="24"/>
  <c r="J1860" i="24"/>
  <c r="N1859" i="24"/>
  <c r="J1859" i="24"/>
  <c r="N1858" i="24"/>
  <c r="J1858" i="24"/>
  <c r="N1857" i="24"/>
  <c r="J1857" i="24"/>
  <c r="N1856" i="24"/>
  <c r="J1856" i="24"/>
  <c r="N1855" i="24"/>
  <c r="J1855" i="24"/>
  <c r="N1854" i="24"/>
  <c r="J1854" i="24"/>
  <c r="N1853" i="24"/>
  <c r="J1853" i="24"/>
  <c r="N1852" i="24"/>
  <c r="J1852" i="24"/>
  <c r="K18" i="16"/>
  <c r="L18" i="16"/>
  <c r="M18" i="16"/>
  <c r="K19" i="16"/>
  <c r="L19" i="16"/>
  <c r="M19" i="16"/>
  <c r="K20" i="16"/>
  <c r="L20" i="16"/>
  <c r="M20" i="16"/>
  <c r="K21" i="16"/>
  <c r="L21" i="16"/>
  <c r="M21" i="16"/>
  <c r="V18" i="16"/>
  <c r="V19" i="16"/>
  <c r="V20" i="16"/>
  <c r="O18" i="16"/>
  <c r="O19" i="16"/>
  <c r="O20" i="16"/>
  <c r="O21" i="16"/>
  <c r="V21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BC19" i="12"/>
  <c r="L11" i="12"/>
  <c r="M11" i="12"/>
  <c r="N11" i="12"/>
  <c r="O11" i="12"/>
  <c r="Q11" i="12"/>
  <c r="R11" i="12"/>
  <c r="S11" i="12"/>
  <c r="T11" i="12"/>
  <c r="U11" i="12"/>
  <c r="L12" i="12"/>
  <c r="M12" i="12"/>
  <c r="N12" i="12"/>
  <c r="O12" i="12"/>
  <c r="Q12" i="12"/>
  <c r="R12" i="12"/>
  <c r="S12" i="12"/>
  <c r="T12" i="12"/>
  <c r="U12" i="12"/>
  <c r="L13" i="12"/>
  <c r="M13" i="12"/>
  <c r="N13" i="12"/>
  <c r="O13" i="12"/>
  <c r="Q13" i="12"/>
  <c r="R13" i="12"/>
  <c r="S13" i="12"/>
  <c r="T13" i="12"/>
  <c r="U13" i="12"/>
  <c r="L14" i="12"/>
  <c r="M14" i="12"/>
  <c r="N14" i="12"/>
  <c r="O14" i="12"/>
  <c r="Q14" i="12"/>
  <c r="R14" i="12"/>
  <c r="S14" i="12"/>
  <c r="T14" i="12"/>
  <c r="U14" i="12"/>
  <c r="L15" i="12"/>
  <c r="M15" i="12"/>
  <c r="N15" i="12"/>
  <c r="O15" i="12"/>
  <c r="Q15" i="12"/>
  <c r="R15" i="12"/>
  <c r="S15" i="12"/>
  <c r="T15" i="12"/>
  <c r="U15" i="12"/>
  <c r="L16" i="12"/>
  <c r="M16" i="12"/>
  <c r="N16" i="12"/>
  <c r="O16" i="12"/>
  <c r="Q16" i="12"/>
  <c r="R16" i="12"/>
  <c r="S16" i="12"/>
  <c r="T16" i="12"/>
  <c r="U16" i="12"/>
  <c r="L17" i="12"/>
  <c r="M17" i="12"/>
  <c r="N17" i="12"/>
  <c r="O17" i="12"/>
  <c r="Q17" i="12"/>
  <c r="R17" i="12"/>
  <c r="S17" i="12"/>
  <c r="T17" i="12"/>
  <c r="U17" i="12"/>
  <c r="L18" i="12"/>
  <c r="M18" i="12"/>
  <c r="N18" i="12"/>
  <c r="O18" i="12"/>
  <c r="Q18" i="12"/>
  <c r="BC18" i="12" s="1"/>
  <c r="R18" i="12"/>
  <c r="S18" i="12"/>
  <c r="T18" i="12"/>
  <c r="U18" i="12"/>
  <c r="V2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BC11" i="12"/>
  <c r="BC12" i="12"/>
  <c r="BC13" i="12"/>
  <c r="BC14" i="12"/>
  <c r="BC15" i="12"/>
  <c r="BC16" i="12"/>
  <c r="BC17" i="12"/>
  <c r="L2" i="12"/>
  <c r="M2" i="12"/>
  <c r="N2" i="12"/>
  <c r="O2" i="12"/>
  <c r="Q2" i="12"/>
  <c r="BC2" i="12" s="1"/>
  <c r="R2" i="12"/>
  <c r="S2" i="12"/>
  <c r="T2" i="12"/>
  <c r="U2" i="12"/>
  <c r="L3" i="12"/>
  <c r="M3" i="12"/>
  <c r="N3" i="12"/>
  <c r="O3" i="12"/>
  <c r="Q3" i="12"/>
  <c r="BC3" i="12" s="1"/>
  <c r="R3" i="12"/>
  <c r="S3" i="12"/>
  <c r="T3" i="12"/>
  <c r="U3" i="12"/>
  <c r="L4" i="12"/>
  <c r="M4" i="12"/>
  <c r="N4" i="12"/>
  <c r="O4" i="12"/>
  <c r="Q4" i="12"/>
  <c r="BC4" i="12" s="1"/>
  <c r="R4" i="12"/>
  <c r="S4" i="12"/>
  <c r="T4" i="12"/>
  <c r="U4" i="12"/>
  <c r="L5" i="12"/>
  <c r="M5" i="12"/>
  <c r="N5" i="12"/>
  <c r="O5" i="12"/>
  <c r="Q5" i="12"/>
  <c r="BC5" i="12" s="1"/>
  <c r="R5" i="12"/>
  <c r="S5" i="12"/>
  <c r="T5" i="12"/>
  <c r="U5" i="12"/>
  <c r="L6" i="12"/>
  <c r="M6" i="12"/>
  <c r="N6" i="12"/>
  <c r="O6" i="12"/>
  <c r="Q6" i="12"/>
  <c r="BC6" i="12" s="1"/>
  <c r="R6" i="12"/>
  <c r="S6" i="12"/>
  <c r="T6" i="12"/>
  <c r="U6" i="12"/>
  <c r="L7" i="12"/>
  <c r="M7" i="12"/>
  <c r="N7" i="12"/>
  <c r="O7" i="12"/>
  <c r="Q7" i="12"/>
  <c r="BC7" i="12" s="1"/>
  <c r="R7" i="12"/>
  <c r="S7" i="12"/>
  <c r="T7" i="12"/>
  <c r="U7" i="12"/>
  <c r="L8" i="12"/>
  <c r="M8" i="12"/>
  <c r="N8" i="12"/>
  <c r="O8" i="12"/>
  <c r="Q8" i="12"/>
  <c r="BC8" i="12" s="1"/>
  <c r="R8" i="12"/>
  <c r="S8" i="12"/>
  <c r="T8" i="12"/>
  <c r="U8" i="12"/>
  <c r="L9" i="12"/>
  <c r="M9" i="12"/>
  <c r="N9" i="12"/>
  <c r="O9" i="12"/>
  <c r="Q9" i="12"/>
  <c r="BC9" i="12" s="1"/>
  <c r="R9" i="12"/>
  <c r="S9" i="12"/>
  <c r="T9" i="12"/>
  <c r="U9" i="12"/>
  <c r="L10" i="12"/>
  <c r="M10" i="12"/>
  <c r="N10" i="12"/>
  <c r="O10" i="12"/>
  <c r="Q10" i="12"/>
  <c r="BC10" i="12" s="1"/>
  <c r="R10" i="12"/>
  <c r="S10" i="12"/>
  <c r="T10" i="12"/>
  <c r="U10" i="12"/>
  <c r="S1395" i="15"/>
  <c r="S1394" i="15"/>
  <c r="P1403" i="15"/>
  <c r="P1402" i="15"/>
  <c r="P1401" i="15"/>
  <c r="P1400" i="15"/>
  <c r="P1399" i="15"/>
  <c r="P1398" i="15"/>
  <c r="P1397" i="15"/>
  <c r="P1396" i="15"/>
  <c r="P1395" i="15"/>
  <c r="P1394" i="15"/>
  <c r="P1393" i="15"/>
  <c r="P1392" i="15"/>
  <c r="P1391" i="15"/>
  <c r="P1390" i="15"/>
  <c r="P1389" i="15"/>
  <c r="P1388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I1367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79" i="15"/>
  <c r="I1366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08" i="14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N562" i="8"/>
  <c r="O562" i="8"/>
  <c r="N563" i="8"/>
  <c r="O563" i="8"/>
  <c r="N564" i="8"/>
  <c r="O564" i="8"/>
  <c r="N565" i="8"/>
  <c r="O565" i="8"/>
  <c r="T562" i="8"/>
  <c r="R563" i="8"/>
  <c r="M562" i="8"/>
  <c r="M563" i="8"/>
  <c r="M564" i="8"/>
  <c r="Q564" i="8"/>
  <c r="Q565" i="8"/>
  <c r="S564" i="8"/>
  <c r="S565" i="8"/>
  <c r="S566" i="8"/>
  <c r="N567" i="8"/>
  <c r="P565" i="8"/>
  <c r="P566" i="8"/>
  <c r="P567" i="8"/>
  <c r="R567" i="8"/>
  <c r="S567" i="8"/>
  <c r="M566" i="8"/>
  <c r="M567" i="8"/>
  <c r="M568" i="8"/>
  <c r="O567" i="8"/>
  <c r="O568" i="8"/>
  <c r="Q568" i="8"/>
  <c r="R568" i="8"/>
  <c r="M569" i="8"/>
  <c r="N569" i="8"/>
  <c r="M570" i="8"/>
  <c r="N570" i="8"/>
  <c r="P569" i="8"/>
  <c r="Q569" i="8"/>
  <c r="R569" i="8"/>
  <c r="T567" i="8"/>
  <c r="T568" i="8"/>
  <c r="T569" i="8"/>
  <c r="P570" i="8"/>
  <c r="Q570" i="8"/>
  <c r="R570" i="8"/>
  <c r="S570" i="8"/>
  <c r="T570" i="8"/>
  <c r="P571" i="8"/>
  <c r="Q571" i="8"/>
  <c r="R571" i="8"/>
  <c r="S571" i="8"/>
  <c r="T571" i="8"/>
  <c r="P572" i="8"/>
  <c r="Q572" i="8"/>
  <c r="R572" i="8"/>
  <c r="S572" i="8"/>
  <c r="T572" i="8"/>
  <c r="N571" i="8"/>
  <c r="O571" i="8"/>
  <c r="M572" i="8"/>
  <c r="N572" i="8"/>
  <c r="O573" i="8"/>
  <c r="P573" i="8"/>
  <c r="Q573" i="8"/>
  <c r="R573" i="8"/>
  <c r="S573" i="8"/>
  <c r="T573" i="8"/>
  <c r="M574" i="8"/>
  <c r="N574" i="8"/>
  <c r="O574" i="8"/>
  <c r="P574" i="8"/>
  <c r="Q574" i="8"/>
  <c r="R574" i="8"/>
  <c r="S574" i="8"/>
  <c r="T574" i="8"/>
  <c r="U574" i="8"/>
  <c r="O575" i="8"/>
  <c r="P575" i="8"/>
  <c r="Q575" i="8"/>
  <c r="R575" i="8"/>
  <c r="S575" i="8"/>
  <c r="T575" i="8"/>
  <c r="U575" i="8"/>
  <c r="M576" i="8"/>
  <c r="N576" i="8"/>
  <c r="O576" i="8"/>
  <c r="P576" i="8"/>
  <c r="Q576" i="8"/>
  <c r="R576" i="8"/>
  <c r="S576" i="8"/>
  <c r="T576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M577" i="8"/>
  <c r="N577" i="8"/>
  <c r="O577" i="8"/>
  <c r="P577" i="8"/>
  <c r="Q577" i="8"/>
  <c r="R577" i="8"/>
  <c r="S577" i="8"/>
  <c r="T577" i="8"/>
  <c r="U577" i="8"/>
  <c r="M578" i="8"/>
  <c r="N578" i="8"/>
  <c r="O578" i="8"/>
  <c r="P578" i="8"/>
  <c r="Q578" i="8"/>
  <c r="R578" i="8"/>
  <c r="S578" i="8"/>
  <c r="T578" i="8"/>
  <c r="U578" i="8"/>
  <c r="M579" i="8"/>
  <c r="N579" i="8"/>
  <c r="O579" i="8"/>
  <c r="P579" i="8"/>
  <c r="Q579" i="8"/>
  <c r="R579" i="8"/>
  <c r="S579" i="8"/>
  <c r="T579" i="8"/>
  <c r="U579" i="8"/>
  <c r="M580" i="8"/>
  <c r="N580" i="8"/>
  <c r="O580" i="8"/>
  <c r="P580" i="8"/>
  <c r="Q580" i="8"/>
  <c r="R580" i="8"/>
  <c r="S580" i="8"/>
  <c r="T580" i="8"/>
  <c r="U580" i="8"/>
  <c r="V58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L555" i="6"/>
  <c r="M555" i="6"/>
  <c r="N555" i="6"/>
  <c r="O555" i="6"/>
  <c r="P555" i="6"/>
  <c r="Q555" i="6"/>
  <c r="R555" i="6"/>
  <c r="S555" i="6"/>
  <c r="T555" i="6"/>
  <c r="X555" i="6"/>
  <c r="Y555" i="6"/>
  <c r="Z555" i="6"/>
  <c r="AA555" i="6"/>
  <c r="AB555" i="6"/>
  <c r="AC555" i="6"/>
  <c r="AD555" i="6"/>
  <c r="AE555" i="6"/>
  <c r="AF555" i="6"/>
  <c r="AG555" i="6"/>
  <c r="AC556" i="6"/>
  <c r="AD556" i="6"/>
  <c r="AE556" i="6"/>
  <c r="AF556" i="6"/>
  <c r="AG556" i="6"/>
  <c r="I555" i="6"/>
  <c r="I556" i="6"/>
  <c r="K555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Z556" i="6"/>
  <c r="AA556" i="6"/>
  <c r="Y557" i="6"/>
  <c r="Z557" i="6"/>
  <c r="AA557" i="6"/>
  <c r="Y558" i="6"/>
  <c r="Z558" i="6"/>
  <c r="AA558" i="6"/>
  <c r="AB557" i="6"/>
  <c r="AC557" i="6"/>
  <c r="AD557" i="6"/>
  <c r="AE557" i="6"/>
  <c r="AF557" i="6"/>
  <c r="AG557" i="6"/>
  <c r="AB558" i="6"/>
  <c r="AC558" i="6"/>
  <c r="AD558" i="6"/>
  <c r="AE558" i="6"/>
  <c r="AF558" i="6"/>
  <c r="AG558" i="6"/>
  <c r="AB559" i="6"/>
  <c r="AC559" i="6"/>
  <c r="AD559" i="6"/>
  <c r="AE559" i="6"/>
  <c r="AF559" i="6"/>
  <c r="AG559" i="6"/>
  <c r="L558" i="6"/>
  <c r="M558" i="6"/>
  <c r="N558" i="6"/>
  <c r="O558" i="6"/>
  <c r="P558" i="6"/>
  <c r="Q558" i="6"/>
  <c r="R558" i="6"/>
  <c r="T558" i="6"/>
  <c r="U558" i="6"/>
  <c r="V558" i="6"/>
  <c r="W558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J555" i="6"/>
  <c r="J556" i="6"/>
  <c r="J557" i="6"/>
  <c r="J558" i="6"/>
  <c r="J559" i="6"/>
  <c r="J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AA560" i="6"/>
  <c r="AB560" i="6"/>
  <c r="AC560" i="6"/>
  <c r="AD560" i="6"/>
  <c r="AE560" i="6"/>
  <c r="AF560" i="6"/>
  <c r="AG560" i="6"/>
  <c r="AJ555" i="6"/>
  <c r="AJ556" i="6"/>
  <c r="AJ557" i="6"/>
  <c r="AJ558" i="6"/>
  <c r="AJ559" i="6"/>
  <c r="AJ560" i="6"/>
  <c r="I558" i="6"/>
  <c r="I559" i="6"/>
  <c r="I560" i="6"/>
  <c r="I561" i="6"/>
  <c r="K558" i="6"/>
  <c r="K559" i="6"/>
  <c r="K560" i="6"/>
  <c r="K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I562" i="6"/>
  <c r="J562" i="6"/>
  <c r="K562" i="6"/>
  <c r="L562" i="6"/>
  <c r="M562" i="6"/>
  <c r="N562" i="6"/>
  <c r="O562" i="6"/>
  <c r="P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H555" i="6"/>
  <c r="AH556" i="6"/>
  <c r="AH557" i="6"/>
  <c r="AH558" i="6"/>
  <c r="AH559" i="6"/>
  <c r="AH560" i="6"/>
  <c r="AH561" i="6"/>
  <c r="AH562" i="6"/>
  <c r="AI562" i="6"/>
  <c r="AJ562" i="6"/>
  <c r="AI563" i="6"/>
  <c r="AJ563" i="6"/>
  <c r="AI564" i="6"/>
  <c r="AJ564" i="6"/>
  <c r="I563" i="6"/>
  <c r="J563" i="6"/>
  <c r="K563" i="6"/>
  <c r="L563" i="6"/>
  <c r="M563" i="6"/>
  <c r="N563" i="6"/>
  <c r="O563" i="6"/>
  <c r="P563" i="6"/>
  <c r="Q563" i="6"/>
  <c r="R563" i="6"/>
  <c r="S563" i="6"/>
  <c r="U563" i="6"/>
  <c r="V563" i="6"/>
  <c r="W563" i="6"/>
  <c r="X563" i="6"/>
  <c r="Y563" i="6"/>
  <c r="Z563" i="6"/>
  <c r="AA563" i="6"/>
  <c r="AB563" i="6"/>
  <c r="AC563" i="6"/>
  <c r="AD563" i="6"/>
  <c r="AG563" i="6"/>
  <c r="AH563" i="6"/>
  <c r="I564" i="6"/>
  <c r="J564" i="6"/>
  <c r="K564" i="6"/>
  <c r="L564" i="6"/>
  <c r="M564" i="6"/>
  <c r="N564" i="6"/>
  <c r="O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E565" i="6"/>
  <c r="AF565" i="6"/>
  <c r="AG565" i="6"/>
  <c r="AH565" i="6"/>
  <c r="AI565" i="6"/>
  <c r="AJ565" i="6"/>
  <c r="I566" i="6"/>
  <c r="J566" i="6"/>
  <c r="K566" i="6"/>
  <c r="L566" i="6"/>
  <c r="M566" i="6"/>
  <c r="N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L339" i="4"/>
  <c r="M339" i="4"/>
  <c r="L340" i="4"/>
  <c r="M340" i="4"/>
  <c r="P339" i="4"/>
  <c r="Q339" i="4"/>
  <c r="O340" i="4"/>
  <c r="R340" i="4"/>
  <c r="V340" i="4"/>
  <c r="X339" i="4"/>
  <c r="X340" i="4"/>
  <c r="S341" i="4"/>
  <c r="U341" i="4"/>
  <c r="W341" i="4"/>
  <c r="X341" i="4"/>
  <c r="W342" i="4"/>
  <c r="X342" i="4"/>
  <c r="W343" i="4"/>
  <c r="X343" i="4"/>
  <c r="L342" i="4"/>
  <c r="M342" i="4"/>
  <c r="O342" i="4"/>
  <c r="P343" i="4"/>
  <c r="T343" i="4"/>
  <c r="L344" i="4"/>
  <c r="N343" i="4"/>
  <c r="N344" i="4"/>
  <c r="Q343" i="4"/>
  <c r="Q344" i="4"/>
  <c r="S343" i="4"/>
  <c r="S344" i="4"/>
  <c r="T344" i="4"/>
  <c r="U344" i="4"/>
  <c r="V344" i="4"/>
  <c r="W344" i="4"/>
  <c r="X344" i="4"/>
  <c r="T345" i="4"/>
  <c r="U345" i="4"/>
  <c r="V345" i="4"/>
  <c r="W345" i="4"/>
  <c r="X345" i="4"/>
  <c r="N345" i="4"/>
  <c r="O345" i="4"/>
  <c r="P345" i="4"/>
  <c r="R344" i="4"/>
  <c r="R345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K341" i="4"/>
  <c r="K342" i="4"/>
  <c r="K343" i="4"/>
  <c r="K344" i="4"/>
  <c r="K345" i="4"/>
  <c r="K346" i="4"/>
  <c r="K347" i="4"/>
  <c r="K348" i="4"/>
  <c r="M348" i="4"/>
  <c r="N348" i="4"/>
  <c r="O348" i="4"/>
  <c r="P348" i="4"/>
  <c r="Q348" i="4"/>
  <c r="R348" i="4"/>
  <c r="S348" i="4"/>
  <c r="T348" i="4"/>
  <c r="U348" i="4"/>
  <c r="V348" i="4"/>
  <c r="W348" i="4"/>
  <c r="L346" i="4"/>
  <c r="L347" i="4"/>
  <c r="L348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J231" i="3"/>
  <c r="J232" i="3"/>
  <c r="J233" i="3"/>
  <c r="J234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23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46" i="12"/>
  <c r="BC46" i="12" s="1"/>
  <c r="Q47" i="12"/>
  <c r="BC47" i="12" s="1"/>
  <c r="Q48" i="12"/>
  <c r="BC48" i="12" s="1"/>
  <c r="Q49" i="12"/>
  <c r="BC49" i="12" s="1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Q38" i="12"/>
  <c r="BC38" i="12" s="1"/>
  <c r="Q39" i="12"/>
  <c r="BC39" i="12" s="1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Q23" i="12"/>
  <c r="BC23" i="12" s="1"/>
  <c r="Q24" i="12"/>
  <c r="BC24" i="12" s="1"/>
  <c r="Q25" i="12"/>
  <c r="BC25" i="12" s="1"/>
  <c r="Q26" i="12"/>
  <c r="BC26" i="12" s="1"/>
  <c r="Q27" i="12"/>
  <c r="BC2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O141" i="12"/>
  <c r="N141" i="12"/>
  <c r="M141" i="12"/>
  <c r="L141" i="12"/>
  <c r="K44" i="16"/>
  <c r="L44" i="16"/>
  <c r="M44" i="16"/>
  <c r="K45" i="16"/>
  <c r="L45" i="16"/>
  <c r="M45" i="16"/>
  <c r="K46" i="16"/>
  <c r="L46" i="16"/>
  <c r="M46" i="16"/>
  <c r="K47" i="16"/>
  <c r="L47" i="16"/>
  <c r="M47" i="16"/>
  <c r="O44" i="16"/>
  <c r="V44" i="16" s="1"/>
  <c r="O45" i="16"/>
  <c r="V45" i="16" s="1"/>
  <c r="O46" i="16"/>
  <c r="V46" i="16" s="1"/>
  <c r="O47" i="16"/>
  <c r="V47" i="16" s="1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O36" i="16"/>
  <c r="O37" i="16"/>
  <c r="V37" i="16" s="1"/>
  <c r="O38" i="16"/>
  <c r="V38" i="16" s="1"/>
  <c r="O39" i="16"/>
  <c r="O40" i="16"/>
  <c r="O41" i="16"/>
  <c r="O42" i="16"/>
  <c r="V42" i="16" s="1"/>
  <c r="O43" i="16"/>
  <c r="V43" i="16" s="1"/>
  <c r="V36" i="16"/>
  <c r="V39" i="16"/>
  <c r="V40" i="16"/>
  <c r="V41" i="16"/>
  <c r="O22" i="16"/>
  <c r="V22" i="16" s="1"/>
  <c r="O23" i="16"/>
  <c r="V23" i="16" s="1"/>
  <c r="O24" i="16"/>
  <c r="V24" i="16" s="1"/>
  <c r="O25" i="16"/>
  <c r="V25" i="16" s="1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M120" i="16"/>
  <c r="L120" i="16"/>
  <c r="K120" i="16"/>
  <c r="J1778" i="24"/>
  <c r="J1779" i="24"/>
  <c r="J1780" i="24"/>
  <c r="J1781" i="24"/>
  <c r="J1782" i="24"/>
  <c r="J1783" i="24"/>
  <c r="J1784" i="24"/>
  <c r="J1785" i="24"/>
  <c r="J1786" i="24"/>
  <c r="J1787" i="24"/>
  <c r="J1788" i="24"/>
  <c r="J1789" i="24"/>
  <c r="J1790" i="24"/>
  <c r="J1791" i="24"/>
  <c r="J1792" i="24"/>
  <c r="J1793" i="24"/>
  <c r="J1794" i="24"/>
  <c r="J1795" i="24"/>
  <c r="J1796" i="24"/>
  <c r="J1797" i="24"/>
  <c r="J1798" i="24"/>
  <c r="J1799" i="24"/>
  <c r="J1800" i="24"/>
  <c r="J1801" i="24"/>
  <c r="J1802" i="24"/>
  <c r="J1803" i="24"/>
  <c r="J1804" i="24"/>
  <c r="J1805" i="24"/>
  <c r="J1806" i="24"/>
  <c r="J1807" i="24"/>
  <c r="J1808" i="24"/>
  <c r="J1809" i="24"/>
  <c r="J1810" i="24"/>
  <c r="J1811" i="24"/>
  <c r="J1812" i="24"/>
  <c r="J1813" i="24"/>
  <c r="J1814" i="24"/>
  <c r="J1815" i="24"/>
  <c r="J1816" i="24"/>
  <c r="J1817" i="24"/>
  <c r="J1818" i="24"/>
  <c r="J1819" i="24"/>
  <c r="J1820" i="24"/>
  <c r="J1821" i="24"/>
  <c r="J1822" i="24"/>
  <c r="J1823" i="24"/>
  <c r="J1824" i="24"/>
  <c r="J1825" i="24"/>
  <c r="J1826" i="24"/>
  <c r="J1827" i="24"/>
  <c r="J1828" i="24"/>
  <c r="J1829" i="24"/>
  <c r="J1830" i="24"/>
  <c r="J1831" i="24"/>
  <c r="J1832" i="24"/>
  <c r="J1833" i="24"/>
  <c r="J1834" i="24"/>
  <c r="J1835" i="24"/>
  <c r="J1836" i="24"/>
  <c r="J1837" i="24"/>
  <c r="J1838" i="24"/>
  <c r="J1839" i="24"/>
  <c r="J1840" i="24"/>
  <c r="J1841" i="24"/>
  <c r="J1842" i="24"/>
  <c r="J1843" i="24"/>
  <c r="J1844" i="24"/>
  <c r="J1845" i="24"/>
  <c r="J1846" i="24"/>
  <c r="J1847" i="24"/>
  <c r="J1848" i="24"/>
  <c r="J1849" i="24"/>
  <c r="J1850" i="24"/>
  <c r="J1851" i="24"/>
  <c r="J1550" i="24"/>
  <c r="J1551" i="24"/>
  <c r="J1552" i="24"/>
  <c r="J1553" i="24"/>
  <c r="J1554" i="24"/>
  <c r="J1555" i="24"/>
  <c r="J1556" i="24"/>
  <c r="J1557" i="24"/>
  <c r="J1558" i="24"/>
  <c r="J1559" i="24"/>
  <c r="J1560" i="24"/>
  <c r="J1561" i="24"/>
  <c r="J1562" i="24"/>
  <c r="J1563" i="24"/>
  <c r="J1564" i="24"/>
  <c r="J1565" i="24"/>
  <c r="J1566" i="24"/>
  <c r="J1567" i="24"/>
  <c r="J1568" i="24"/>
  <c r="J1569" i="24"/>
  <c r="J1570" i="24"/>
  <c r="J1571" i="24"/>
  <c r="J1572" i="24"/>
  <c r="J1573" i="24"/>
  <c r="J1574" i="24"/>
  <c r="J1575" i="24"/>
  <c r="J1576" i="24"/>
  <c r="J1577" i="24"/>
  <c r="J1578" i="24"/>
  <c r="J1579" i="24"/>
  <c r="J1580" i="24"/>
  <c r="J1581" i="24"/>
  <c r="J1582" i="24"/>
  <c r="J1583" i="24"/>
  <c r="J1584" i="24"/>
  <c r="J1585" i="24"/>
  <c r="J1586" i="24"/>
  <c r="J1587" i="24"/>
  <c r="J1588" i="24"/>
  <c r="J1589" i="24"/>
  <c r="J1590" i="24"/>
  <c r="J1591" i="24"/>
  <c r="J1592" i="24"/>
  <c r="J1593" i="24"/>
  <c r="J1594" i="24"/>
  <c r="J1595" i="24"/>
  <c r="J1596" i="24"/>
  <c r="J1597" i="24"/>
  <c r="J1598" i="24"/>
  <c r="J1599" i="24"/>
  <c r="J1600" i="24"/>
  <c r="J1601" i="24"/>
  <c r="J1602" i="24"/>
  <c r="J1603" i="24"/>
  <c r="J1604" i="24"/>
  <c r="J1605" i="24"/>
  <c r="J1606" i="24"/>
  <c r="J1607" i="24"/>
  <c r="J1608" i="24"/>
  <c r="J1609" i="24"/>
  <c r="J1610" i="24"/>
  <c r="J1611" i="24"/>
  <c r="J1612" i="24"/>
  <c r="J1613" i="24"/>
  <c r="J1614" i="24"/>
  <c r="J1615" i="24"/>
  <c r="J1616" i="24"/>
  <c r="J1617" i="24"/>
  <c r="J1618" i="24"/>
  <c r="J1619" i="24"/>
  <c r="J1620" i="24"/>
  <c r="J1621" i="24"/>
  <c r="J1622" i="24"/>
  <c r="J1623" i="24"/>
  <c r="J1624" i="24"/>
  <c r="J1625" i="24"/>
  <c r="J1626" i="24"/>
  <c r="J1627" i="24"/>
  <c r="J1628" i="24"/>
  <c r="J1629" i="24"/>
  <c r="J1630" i="24"/>
  <c r="J1631" i="24"/>
  <c r="J1632" i="24"/>
  <c r="J1633" i="24"/>
  <c r="J1634" i="24"/>
  <c r="J1635" i="24"/>
  <c r="J1636" i="24"/>
  <c r="J1637" i="24"/>
  <c r="J1638" i="24"/>
  <c r="J1639" i="24"/>
  <c r="J1640" i="24"/>
  <c r="J1641" i="24"/>
  <c r="J1642" i="24"/>
  <c r="J1643" i="24"/>
  <c r="J1644" i="24"/>
  <c r="J1645" i="24"/>
  <c r="J1646" i="24"/>
  <c r="J1647" i="24"/>
  <c r="J1648" i="24"/>
  <c r="J1649" i="24"/>
  <c r="J1650" i="24"/>
  <c r="J1651" i="24"/>
  <c r="J1652" i="24"/>
  <c r="J1653" i="24"/>
  <c r="J1654" i="24"/>
  <c r="J1655" i="24"/>
  <c r="J1656" i="24"/>
  <c r="J1657" i="24"/>
  <c r="J1658" i="24"/>
  <c r="J1659" i="24"/>
  <c r="J1660" i="24"/>
  <c r="J1661" i="24"/>
  <c r="J1662" i="24"/>
  <c r="J1663" i="24"/>
  <c r="J1664" i="24"/>
  <c r="J1665" i="24"/>
  <c r="J1666" i="24"/>
  <c r="J1667" i="24"/>
  <c r="J1668" i="24"/>
  <c r="J1669" i="24"/>
  <c r="J1670" i="24"/>
  <c r="J1671" i="24"/>
  <c r="J1672" i="24"/>
  <c r="J1673" i="24"/>
  <c r="J1674" i="24"/>
  <c r="J1675" i="24"/>
  <c r="J1676" i="24"/>
  <c r="J1677" i="24"/>
  <c r="J1678" i="24"/>
  <c r="J1679" i="24"/>
  <c r="J1680" i="24"/>
  <c r="J1681" i="24"/>
  <c r="J1682" i="24"/>
  <c r="J1683" i="24"/>
  <c r="J1684" i="24"/>
  <c r="J1685" i="24"/>
  <c r="J1686" i="24"/>
  <c r="J1687" i="24"/>
  <c r="J1688" i="24"/>
  <c r="J1689" i="24"/>
  <c r="J1690" i="24"/>
  <c r="J1691" i="24"/>
  <c r="J1692" i="24"/>
  <c r="J1693" i="24"/>
  <c r="J1694" i="24"/>
  <c r="J1695" i="24"/>
  <c r="J1696" i="24"/>
  <c r="J1697" i="24"/>
  <c r="J1698" i="24"/>
  <c r="J1699" i="24"/>
  <c r="J1700" i="24"/>
  <c r="J1701" i="24"/>
  <c r="J1702" i="24"/>
  <c r="J1703" i="24"/>
  <c r="J1704" i="24"/>
  <c r="J1705" i="24"/>
  <c r="J1706" i="24"/>
  <c r="J1707" i="24"/>
  <c r="J1708" i="24"/>
  <c r="J1709" i="24"/>
  <c r="J1710" i="24"/>
  <c r="J1711" i="24"/>
  <c r="J1712" i="24"/>
  <c r="J1713" i="24"/>
  <c r="J1714" i="24"/>
  <c r="J1715" i="24"/>
  <c r="J1716" i="24"/>
  <c r="J1717" i="24"/>
  <c r="J1718" i="24"/>
  <c r="J1719" i="24"/>
  <c r="J1720" i="24"/>
  <c r="J1721" i="24"/>
  <c r="J1722" i="24"/>
  <c r="J1723" i="24"/>
  <c r="J1724" i="24"/>
  <c r="J1725" i="24"/>
  <c r="J1726" i="24"/>
  <c r="J1727" i="24"/>
  <c r="J1728" i="24"/>
  <c r="J1729" i="24"/>
  <c r="J1730" i="24"/>
  <c r="J1731" i="24"/>
  <c r="J1732" i="24"/>
  <c r="J1733" i="24"/>
  <c r="J1734" i="24"/>
  <c r="J1735" i="24"/>
  <c r="J1736" i="24"/>
  <c r="J1737" i="24"/>
  <c r="J1738" i="24"/>
  <c r="J1739" i="24"/>
  <c r="J1740" i="24"/>
  <c r="J1741" i="24"/>
  <c r="J1742" i="24"/>
  <c r="J1743" i="24"/>
  <c r="J1744" i="24"/>
  <c r="J1745" i="24"/>
  <c r="J1746" i="24"/>
  <c r="J1747" i="24"/>
  <c r="J1748" i="24"/>
  <c r="J1749" i="24"/>
  <c r="J1750" i="24"/>
  <c r="J1751" i="24"/>
  <c r="J1752" i="24"/>
  <c r="J1753" i="24"/>
  <c r="J1754" i="24"/>
  <c r="J1755" i="24"/>
  <c r="J1756" i="24"/>
  <c r="J1757" i="24"/>
  <c r="J1758" i="24"/>
  <c r="J1759" i="24"/>
  <c r="J1760" i="24"/>
  <c r="J1761" i="24"/>
  <c r="J1762" i="24"/>
  <c r="J1763" i="24"/>
  <c r="J1764" i="24"/>
  <c r="J1765" i="24"/>
  <c r="J1766" i="24"/>
  <c r="J1767" i="24"/>
  <c r="J1768" i="24"/>
  <c r="J1769" i="24"/>
  <c r="J1770" i="24"/>
  <c r="J1771" i="24"/>
  <c r="J1772" i="24"/>
  <c r="J1773" i="24"/>
  <c r="J1774" i="24"/>
  <c r="J1775" i="24"/>
  <c r="J1776" i="24"/>
  <c r="J1777" i="24"/>
  <c r="J1370" i="24"/>
  <c r="J1371" i="24"/>
  <c r="J1372" i="24"/>
  <c r="J1373" i="24"/>
  <c r="J1374" i="24"/>
  <c r="J1375" i="24"/>
  <c r="J1376" i="24"/>
  <c r="J1377" i="24"/>
  <c r="J1378" i="24"/>
  <c r="J1379" i="24"/>
  <c r="J1380" i="24"/>
  <c r="J1381" i="24"/>
  <c r="J1382" i="24"/>
  <c r="J1383" i="24"/>
  <c r="J1384" i="24"/>
  <c r="J1385" i="24"/>
  <c r="J1386" i="24"/>
  <c r="J1387" i="24"/>
  <c r="J1388" i="24"/>
  <c r="J1389" i="24"/>
  <c r="J1390" i="24"/>
  <c r="J1391" i="24"/>
  <c r="J1392" i="24"/>
  <c r="J1393" i="24"/>
  <c r="J1394" i="24"/>
  <c r="J1395" i="24"/>
  <c r="J1396" i="24"/>
  <c r="J1397" i="24"/>
  <c r="J1398" i="24"/>
  <c r="J1399" i="24"/>
  <c r="J1400" i="24"/>
  <c r="J1401" i="24"/>
  <c r="J1402" i="24"/>
  <c r="J1403" i="24"/>
  <c r="J1404" i="24"/>
  <c r="J1405" i="24"/>
  <c r="J1406" i="24"/>
  <c r="J1407" i="24"/>
  <c r="J1408" i="24"/>
  <c r="J1409" i="24"/>
  <c r="J1410" i="24"/>
  <c r="J1411" i="24"/>
  <c r="J1412" i="24"/>
  <c r="J1413" i="24"/>
  <c r="J1414" i="24"/>
  <c r="J1415" i="24"/>
  <c r="J1416" i="24"/>
  <c r="J1417" i="24"/>
  <c r="J1418" i="24"/>
  <c r="J1419" i="24"/>
  <c r="J1420" i="24"/>
  <c r="J1421" i="24"/>
  <c r="J1422" i="24"/>
  <c r="J1423" i="24"/>
  <c r="J1424" i="24"/>
  <c r="J1425" i="24"/>
  <c r="J1426" i="24"/>
  <c r="J1427" i="24"/>
  <c r="J1428" i="24"/>
  <c r="J1429" i="24"/>
  <c r="J1430" i="24"/>
  <c r="J1431" i="24"/>
  <c r="J1432" i="24"/>
  <c r="J1433" i="24"/>
  <c r="J1434" i="24"/>
  <c r="J1435" i="24"/>
  <c r="J1436" i="24"/>
  <c r="J1437" i="24"/>
  <c r="J1438" i="24"/>
  <c r="J1439" i="24"/>
  <c r="J1440" i="24"/>
  <c r="J1441" i="24"/>
  <c r="J1442" i="24"/>
  <c r="J1443" i="24"/>
  <c r="J1444" i="24"/>
  <c r="J1445" i="24"/>
  <c r="J1446" i="24"/>
  <c r="J1447" i="24"/>
  <c r="J1448" i="24"/>
  <c r="J1449" i="24"/>
  <c r="J1450" i="24"/>
  <c r="J1451" i="24"/>
  <c r="J1452" i="24"/>
  <c r="J1453" i="24"/>
  <c r="J1454" i="24"/>
  <c r="J1455" i="24"/>
  <c r="J1456" i="24"/>
  <c r="J1457" i="24"/>
  <c r="J1458" i="24"/>
  <c r="J1459" i="24"/>
  <c r="J1460" i="24"/>
  <c r="J1461" i="24"/>
  <c r="J1462" i="24"/>
  <c r="J1463" i="24"/>
  <c r="J1464" i="24"/>
  <c r="J1465" i="24"/>
  <c r="J1466" i="24"/>
  <c r="J1467" i="24"/>
  <c r="J1468" i="24"/>
  <c r="J1469" i="24"/>
  <c r="J1470" i="24"/>
  <c r="J1471" i="24"/>
  <c r="J1472" i="24"/>
  <c r="J1473" i="24"/>
  <c r="J1474" i="24"/>
  <c r="J1475" i="24"/>
  <c r="J1476" i="24"/>
  <c r="J1477" i="24"/>
  <c r="J1478" i="24"/>
  <c r="J1479" i="24"/>
  <c r="J1480" i="24"/>
  <c r="J1481" i="24"/>
  <c r="J1482" i="24"/>
  <c r="J1483" i="24"/>
  <c r="J1484" i="24"/>
  <c r="J1485" i="24"/>
  <c r="J1486" i="24"/>
  <c r="J1487" i="24"/>
  <c r="J1488" i="24"/>
  <c r="J1489" i="24"/>
  <c r="J1490" i="24"/>
  <c r="J1491" i="24"/>
  <c r="J1492" i="24"/>
  <c r="J1493" i="24"/>
  <c r="J1494" i="24"/>
  <c r="J1495" i="24"/>
  <c r="J1496" i="24"/>
  <c r="J1497" i="24"/>
  <c r="J1498" i="24"/>
  <c r="J1499" i="24"/>
  <c r="J1500" i="24"/>
  <c r="J1501" i="24"/>
  <c r="J1502" i="24"/>
  <c r="J1503" i="24"/>
  <c r="J1504" i="24"/>
  <c r="J1505" i="24"/>
  <c r="J1506" i="24"/>
  <c r="J1507" i="24"/>
  <c r="J1508" i="24"/>
  <c r="J1509" i="24"/>
  <c r="J1510" i="24"/>
  <c r="J1511" i="24"/>
  <c r="J1512" i="24"/>
  <c r="J1513" i="24"/>
  <c r="J1514" i="24"/>
  <c r="J1515" i="24"/>
  <c r="J1516" i="24"/>
  <c r="J1517" i="24"/>
  <c r="J1518" i="24"/>
  <c r="J1519" i="24"/>
  <c r="J1520" i="24"/>
  <c r="J1521" i="24"/>
  <c r="J1522" i="24"/>
  <c r="J1523" i="24"/>
  <c r="J1524" i="24"/>
  <c r="J1525" i="24"/>
  <c r="J1526" i="24"/>
  <c r="J1527" i="24"/>
  <c r="J1528" i="24"/>
  <c r="J1529" i="24"/>
  <c r="J1530" i="24"/>
  <c r="J1531" i="24"/>
  <c r="J1532" i="24"/>
  <c r="J1533" i="24"/>
  <c r="J1534" i="24"/>
  <c r="J1535" i="24"/>
  <c r="J1536" i="24"/>
  <c r="J1537" i="24"/>
  <c r="J1538" i="24"/>
  <c r="J1539" i="24"/>
  <c r="J1540" i="24"/>
  <c r="J1541" i="24"/>
  <c r="J1542" i="24"/>
  <c r="J1543" i="24"/>
  <c r="J1544" i="24"/>
  <c r="J1545" i="24"/>
  <c r="J1546" i="24"/>
  <c r="J1547" i="24"/>
  <c r="J1548" i="24"/>
  <c r="J1549" i="24"/>
  <c r="J1354" i="24"/>
  <c r="J1355" i="24"/>
  <c r="J1356" i="24"/>
  <c r="J1357" i="24"/>
  <c r="J1358" i="24"/>
  <c r="J1359" i="24"/>
  <c r="J1360" i="24"/>
  <c r="J1361" i="24"/>
  <c r="J1362" i="24"/>
  <c r="J1363" i="24"/>
  <c r="J1364" i="24"/>
  <c r="J1365" i="24"/>
  <c r="J1366" i="24"/>
  <c r="J1367" i="24"/>
  <c r="J1368" i="24"/>
  <c r="J1369" i="24"/>
  <c r="J1341" i="24"/>
  <c r="J1342" i="24"/>
  <c r="J1343" i="24"/>
  <c r="J1344" i="24"/>
  <c r="J1345" i="24"/>
  <c r="J1346" i="24"/>
  <c r="J1347" i="24"/>
  <c r="J1348" i="24"/>
  <c r="J1349" i="24"/>
  <c r="J1350" i="24"/>
  <c r="J1351" i="24"/>
  <c r="J1352" i="24"/>
  <c r="J1353" i="24"/>
  <c r="J1332" i="24"/>
  <c r="J1333" i="24"/>
  <c r="J1334" i="24"/>
  <c r="J1335" i="24"/>
  <c r="J1336" i="24"/>
  <c r="J1337" i="24"/>
  <c r="J1338" i="24"/>
  <c r="J1339" i="24"/>
  <c r="J1340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J735" i="24"/>
  <c r="J736" i="24"/>
  <c r="J737" i="24"/>
  <c r="J738" i="24"/>
  <c r="J739" i="24"/>
  <c r="J740" i="24"/>
  <c r="J741" i="24"/>
  <c r="J742" i="24"/>
  <c r="J743" i="24"/>
  <c r="J744" i="24"/>
  <c r="J745" i="24"/>
  <c r="J746" i="24"/>
  <c r="J747" i="24"/>
  <c r="J748" i="24"/>
  <c r="J749" i="24"/>
  <c r="J750" i="24"/>
  <c r="J751" i="24"/>
  <c r="J752" i="24"/>
  <c r="J753" i="24"/>
  <c r="J754" i="24"/>
  <c r="J755" i="24"/>
  <c r="J756" i="24"/>
  <c r="J757" i="24"/>
  <c r="J758" i="24"/>
  <c r="J759" i="24"/>
  <c r="J760" i="24"/>
  <c r="J761" i="24"/>
  <c r="J762" i="24"/>
  <c r="J763" i="24"/>
  <c r="J764" i="24"/>
  <c r="J765" i="24"/>
  <c r="J766" i="24"/>
  <c r="J767" i="24"/>
  <c r="J768" i="24"/>
  <c r="J769" i="24"/>
  <c r="J770" i="24"/>
  <c r="J771" i="24"/>
  <c r="J772" i="24"/>
  <c r="J773" i="24"/>
  <c r="J774" i="24"/>
  <c r="J775" i="24"/>
  <c r="J776" i="24"/>
  <c r="J777" i="24"/>
  <c r="J778" i="24"/>
  <c r="J779" i="24"/>
  <c r="J780" i="24"/>
  <c r="J781" i="24"/>
  <c r="J782" i="24"/>
  <c r="J783" i="24"/>
  <c r="J784" i="24"/>
  <c r="J785" i="24"/>
  <c r="J786" i="24"/>
  <c r="J787" i="24"/>
  <c r="J788" i="24"/>
  <c r="J789" i="24"/>
  <c r="J790" i="24"/>
  <c r="J791" i="24"/>
  <c r="J792" i="24"/>
  <c r="J793" i="24"/>
  <c r="J794" i="24"/>
  <c r="J795" i="24"/>
  <c r="J796" i="24"/>
  <c r="J797" i="24"/>
  <c r="J798" i="24"/>
  <c r="J799" i="24"/>
  <c r="J800" i="24"/>
  <c r="J801" i="24"/>
  <c r="J802" i="24"/>
  <c r="J803" i="24"/>
  <c r="J804" i="24"/>
  <c r="J805" i="24"/>
  <c r="J806" i="24"/>
  <c r="J807" i="24"/>
  <c r="J808" i="24"/>
  <c r="J809" i="24"/>
  <c r="J810" i="24"/>
  <c r="J811" i="24"/>
  <c r="J812" i="24"/>
  <c r="J813" i="24"/>
  <c r="J814" i="24"/>
  <c r="J815" i="24"/>
  <c r="J816" i="24"/>
  <c r="J817" i="24"/>
  <c r="J818" i="24"/>
  <c r="J819" i="24"/>
  <c r="J820" i="24"/>
  <c r="J821" i="24"/>
  <c r="J822" i="24"/>
  <c r="J823" i="24"/>
  <c r="J824" i="24"/>
  <c r="J825" i="24"/>
  <c r="J826" i="24"/>
  <c r="J827" i="24"/>
  <c r="J828" i="24"/>
  <c r="J829" i="24"/>
  <c r="J830" i="24"/>
  <c r="J831" i="24"/>
  <c r="J832" i="24"/>
  <c r="J833" i="24"/>
  <c r="J834" i="24"/>
  <c r="J835" i="24"/>
  <c r="J836" i="24"/>
  <c r="J837" i="24"/>
  <c r="J838" i="24"/>
  <c r="J839" i="24"/>
  <c r="J840" i="24"/>
  <c r="J841" i="24"/>
  <c r="J842" i="24"/>
  <c r="J843" i="24"/>
  <c r="J844" i="24"/>
  <c r="J845" i="24"/>
  <c r="J846" i="24"/>
  <c r="J847" i="24"/>
  <c r="J848" i="24"/>
  <c r="J849" i="24"/>
  <c r="J850" i="24"/>
  <c r="J851" i="24"/>
  <c r="J852" i="24"/>
  <c r="J853" i="24"/>
  <c r="J854" i="24"/>
  <c r="J855" i="24"/>
  <c r="J856" i="24"/>
  <c r="J857" i="24"/>
  <c r="J858" i="24"/>
  <c r="J859" i="24"/>
  <c r="J860" i="24"/>
  <c r="J861" i="24"/>
  <c r="J862" i="24"/>
  <c r="J863" i="24"/>
  <c r="J864" i="24"/>
  <c r="J865" i="24"/>
  <c r="J866" i="24"/>
  <c r="J867" i="24"/>
  <c r="J868" i="24"/>
  <c r="J869" i="24"/>
  <c r="J870" i="24"/>
  <c r="J871" i="24"/>
  <c r="J872" i="24"/>
  <c r="J873" i="24"/>
  <c r="J874" i="24"/>
  <c r="J875" i="24"/>
  <c r="J876" i="24"/>
  <c r="J877" i="24"/>
  <c r="J878" i="24"/>
  <c r="J879" i="24"/>
  <c r="J880" i="24"/>
  <c r="J881" i="24"/>
  <c r="J882" i="24"/>
  <c r="J883" i="24"/>
  <c r="J884" i="24"/>
  <c r="J885" i="24"/>
  <c r="J886" i="24"/>
  <c r="J887" i="24"/>
  <c r="J888" i="24"/>
  <c r="J889" i="24"/>
  <c r="J890" i="24"/>
  <c r="J891" i="24"/>
  <c r="J892" i="24"/>
  <c r="J893" i="24"/>
  <c r="J894" i="24"/>
  <c r="J895" i="24"/>
  <c r="J896" i="24"/>
  <c r="J897" i="24"/>
  <c r="J898" i="24"/>
  <c r="J899" i="24"/>
  <c r="J900" i="24"/>
  <c r="J901" i="24"/>
  <c r="J902" i="24"/>
  <c r="J903" i="24"/>
  <c r="J904" i="24"/>
  <c r="J905" i="24"/>
  <c r="J906" i="24"/>
  <c r="J907" i="24"/>
  <c r="J908" i="24"/>
  <c r="J909" i="24"/>
  <c r="J910" i="24"/>
  <c r="J911" i="24"/>
  <c r="J912" i="24"/>
  <c r="J913" i="24"/>
  <c r="J914" i="24"/>
  <c r="J915" i="24"/>
  <c r="J916" i="24"/>
  <c r="J917" i="24"/>
  <c r="J918" i="24"/>
  <c r="J919" i="24"/>
  <c r="J920" i="24"/>
  <c r="J921" i="24"/>
  <c r="J922" i="24"/>
  <c r="J923" i="24"/>
  <c r="J924" i="24"/>
  <c r="J925" i="24"/>
  <c r="J926" i="24"/>
  <c r="J927" i="24"/>
  <c r="J928" i="24"/>
  <c r="J929" i="24"/>
  <c r="J930" i="24"/>
  <c r="J931" i="24"/>
  <c r="J932" i="24"/>
  <c r="J933" i="24"/>
  <c r="J934" i="24"/>
  <c r="J935" i="24"/>
  <c r="J936" i="24"/>
  <c r="J937" i="24"/>
  <c r="J938" i="24"/>
  <c r="J939" i="24"/>
  <c r="J940" i="24"/>
  <c r="J941" i="24"/>
  <c r="J942" i="24"/>
  <c r="J943" i="24"/>
  <c r="J944" i="24"/>
  <c r="J945" i="24"/>
  <c r="J946" i="24"/>
  <c r="J947" i="24"/>
  <c r="J948" i="24"/>
  <c r="J949" i="24"/>
  <c r="J950" i="24"/>
  <c r="J951" i="24"/>
  <c r="J952" i="24"/>
  <c r="J953" i="24"/>
  <c r="J954" i="24"/>
  <c r="J955" i="24"/>
  <c r="J956" i="24"/>
  <c r="J957" i="24"/>
  <c r="J958" i="24"/>
  <c r="J959" i="24"/>
  <c r="J960" i="24"/>
  <c r="J961" i="24"/>
  <c r="J962" i="24"/>
  <c r="J963" i="24"/>
  <c r="J964" i="24"/>
  <c r="J965" i="24"/>
  <c r="J966" i="24"/>
  <c r="J967" i="24"/>
  <c r="J968" i="24"/>
  <c r="J969" i="24"/>
  <c r="J970" i="24"/>
  <c r="J971" i="24"/>
  <c r="J972" i="24"/>
  <c r="J973" i="24"/>
  <c r="J974" i="24"/>
  <c r="J975" i="24"/>
  <c r="J976" i="24"/>
  <c r="J977" i="24"/>
  <c r="J978" i="24"/>
  <c r="J979" i="24"/>
  <c r="J980" i="24"/>
  <c r="J981" i="24"/>
  <c r="J982" i="24"/>
  <c r="J983" i="24"/>
  <c r="J984" i="24"/>
  <c r="J985" i="24"/>
  <c r="J986" i="24"/>
  <c r="J987" i="24"/>
  <c r="J988" i="24"/>
  <c r="J989" i="24"/>
  <c r="J990" i="24"/>
  <c r="J991" i="24"/>
  <c r="J992" i="24"/>
  <c r="J993" i="24"/>
  <c r="J994" i="24"/>
  <c r="J995" i="24"/>
  <c r="J996" i="24"/>
  <c r="J997" i="24"/>
  <c r="J998" i="24"/>
  <c r="J999" i="24"/>
  <c r="J1000" i="24"/>
  <c r="J1001" i="24"/>
  <c r="J1002" i="24"/>
  <c r="J1003" i="24"/>
  <c r="J1004" i="24"/>
  <c r="J1005" i="24"/>
  <c r="J1006" i="24"/>
  <c r="J1007" i="24"/>
  <c r="J1008" i="24"/>
  <c r="J1009" i="24"/>
  <c r="J1010" i="24"/>
  <c r="J1011" i="24"/>
  <c r="J1012" i="24"/>
  <c r="J1013" i="24"/>
  <c r="J1014" i="24"/>
  <c r="J1015" i="24"/>
  <c r="J1016" i="24"/>
  <c r="J1017" i="24"/>
  <c r="J1018" i="24"/>
  <c r="J1019" i="24"/>
  <c r="J1020" i="24"/>
  <c r="J1021" i="24"/>
  <c r="J1022" i="24"/>
  <c r="J1023" i="24"/>
  <c r="J1024" i="24"/>
  <c r="J1025" i="24"/>
  <c r="J1026" i="24"/>
  <c r="J1027" i="24"/>
  <c r="J1028" i="24"/>
  <c r="J1029" i="24"/>
  <c r="J1030" i="24"/>
  <c r="J1031" i="24"/>
  <c r="J1032" i="24"/>
  <c r="J1033" i="24"/>
  <c r="J1034" i="24"/>
  <c r="J1035" i="24"/>
  <c r="J1036" i="24"/>
  <c r="J1037" i="24"/>
  <c r="J1038" i="24"/>
  <c r="J1039" i="24"/>
  <c r="J1040" i="24"/>
  <c r="J1041" i="24"/>
  <c r="J1042" i="24"/>
  <c r="J1043" i="24"/>
  <c r="J1044" i="24"/>
  <c r="J1045" i="24"/>
  <c r="J1046" i="24"/>
  <c r="J1047" i="24"/>
  <c r="J1048" i="24"/>
  <c r="J1049" i="24"/>
  <c r="J1050" i="24"/>
  <c r="J1051" i="24"/>
  <c r="J1052" i="24"/>
  <c r="J1053" i="24"/>
  <c r="J1054" i="24"/>
  <c r="J1055" i="24"/>
  <c r="J1056" i="24"/>
  <c r="J1057" i="24"/>
  <c r="J1058" i="24"/>
  <c r="J1059" i="24"/>
  <c r="J1060" i="24"/>
  <c r="J1061" i="24"/>
  <c r="J1062" i="24"/>
  <c r="J1063" i="24"/>
  <c r="J1064" i="24"/>
  <c r="J1065" i="24"/>
  <c r="J1066" i="24"/>
  <c r="J1067" i="24"/>
  <c r="J1068" i="24"/>
  <c r="J1069" i="24"/>
  <c r="J1070" i="24"/>
  <c r="J1071" i="24"/>
  <c r="J1072" i="24"/>
  <c r="J1073" i="24"/>
  <c r="J1074" i="24"/>
  <c r="J1075" i="24"/>
  <c r="J1076" i="24"/>
  <c r="J1077" i="24"/>
  <c r="J1078" i="24"/>
  <c r="J1079" i="24"/>
  <c r="J1080" i="24"/>
  <c r="J1081" i="24"/>
  <c r="J1082" i="24"/>
  <c r="J1083" i="24"/>
  <c r="J1084" i="24"/>
  <c r="J1085" i="24"/>
  <c r="J1086" i="24"/>
  <c r="J1087" i="24"/>
  <c r="J1088" i="24"/>
  <c r="J1089" i="24"/>
  <c r="J1090" i="24"/>
  <c r="J1091" i="24"/>
  <c r="J1092" i="24"/>
  <c r="J1093" i="24"/>
  <c r="J1094" i="24"/>
  <c r="J1095" i="24"/>
  <c r="J1096" i="24"/>
  <c r="J1097" i="24"/>
  <c r="J1098" i="24"/>
  <c r="J1099" i="24"/>
  <c r="J1100" i="24"/>
  <c r="J1101" i="24"/>
  <c r="J1102" i="24"/>
  <c r="J1103" i="24"/>
  <c r="J1104" i="24"/>
  <c r="J1105" i="24"/>
  <c r="J1106" i="24"/>
  <c r="J1107" i="24"/>
  <c r="J1108" i="24"/>
  <c r="J1109" i="24"/>
  <c r="J1110" i="24"/>
  <c r="J1111" i="24"/>
  <c r="J1112" i="24"/>
  <c r="J1113" i="24"/>
  <c r="J1114" i="24"/>
  <c r="J1115" i="24"/>
  <c r="J1116" i="24"/>
  <c r="J1117" i="24"/>
  <c r="J1118" i="24"/>
  <c r="J1119" i="24"/>
  <c r="J1120" i="24"/>
  <c r="J1121" i="24"/>
  <c r="J1122" i="24"/>
  <c r="J1123" i="24"/>
  <c r="J1124" i="24"/>
  <c r="J1125" i="24"/>
  <c r="J1126" i="24"/>
  <c r="J1127" i="24"/>
  <c r="J1128" i="24"/>
  <c r="J1129" i="24"/>
  <c r="J1130" i="24"/>
  <c r="J1131" i="24"/>
  <c r="J1132" i="24"/>
  <c r="J1133" i="24"/>
  <c r="J1134" i="24"/>
  <c r="J1135" i="24"/>
  <c r="J1136" i="24"/>
  <c r="J1137" i="24"/>
  <c r="J1138" i="24"/>
  <c r="J1139" i="24"/>
  <c r="J1140" i="24"/>
  <c r="J1141" i="24"/>
  <c r="J1142" i="24"/>
  <c r="J1143" i="24"/>
  <c r="J1144" i="24"/>
  <c r="J1145" i="24"/>
  <c r="J1146" i="24"/>
  <c r="J1147" i="24"/>
  <c r="J1148" i="24"/>
  <c r="J1149" i="24"/>
  <c r="J1150" i="24"/>
  <c r="J1151" i="24"/>
  <c r="J1152" i="24"/>
  <c r="J1153" i="24"/>
  <c r="J1154" i="24"/>
  <c r="J1155" i="24"/>
  <c r="J1156" i="24"/>
  <c r="J1157" i="24"/>
  <c r="J1158" i="24"/>
  <c r="J1159" i="24"/>
  <c r="J1160" i="24"/>
  <c r="J1161" i="24"/>
  <c r="J1162" i="24"/>
  <c r="J1163" i="24"/>
  <c r="J1164" i="24"/>
  <c r="J1165" i="24"/>
  <c r="J1166" i="24"/>
  <c r="J1167" i="24"/>
  <c r="J1168" i="24"/>
  <c r="J1169" i="24"/>
  <c r="J1170" i="24"/>
  <c r="J1171" i="24"/>
  <c r="J1172" i="24"/>
  <c r="J1173" i="24"/>
  <c r="J1174" i="24"/>
  <c r="J1175" i="24"/>
  <c r="J1176" i="24"/>
  <c r="J1177" i="24"/>
  <c r="J1178" i="24"/>
  <c r="J1179" i="24"/>
  <c r="J1180" i="24"/>
  <c r="J1181" i="24"/>
  <c r="J1182" i="24"/>
  <c r="J1183" i="24"/>
  <c r="J1184" i="24"/>
  <c r="J1185" i="24"/>
  <c r="J1186" i="24"/>
  <c r="J1187" i="24"/>
  <c r="J1188" i="24"/>
  <c r="J1189" i="24"/>
  <c r="J1190" i="24"/>
  <c r="J1191" i="24"/>
  <c r="J1192" i="24"/>
  <c r="J1193" i="24"/>
  <c r="J1194" i="24"/>
  <c r="J1195" i="24"/>
  <c r="J1196" i="24"/>
  <c r="J1197" i="24"/>
  <c r="J1198" i="24"/>
  <c r="J1199" i="24"/>
  <c r="J1200" i="24"/>
  <c r="J1201" i="24"/>
  <c r="J1202" i="24"/>
  <c r="J1203" i="24"/>
  <c r="J1204" i="24"/>
  <c r="J1205" i="24"/>
  <c r="J1206" i="24"/>
  <c r="J1207" i="24"/>
  <c r="J1208" i="24"/>
  <c r="J1209" i="24"/>
  <c r="J1210" i="24"/>
  <c r="J1211" i="24"/>
  <c r="J1212" i="24"/>
  <c r="J1213" i="24"/>
  <c r="J1214" i="24"/>
  <c r="J1215" i="24"/>
  <c r="J1216" i="24"/>
  <c r="J1217" i="24"/>
  <c r="J1218" i="24"/>
  <c r="J1219" i="24"/>
  <c r="J1220" i="24"/>
  <c r="J1221" i="24"/>
  <c r="J1222" i="24"/>
  <c r="J1223" i="24"/>
  <c r="J1224" i="24"/>
  <c r="J1225" i="24"/>
  <c r="J1226" i="24"/>
  <c r="J1227" i="24"/>
  <c r="J1228" i="24"/>
  <c r="J1229" i="24"/>
  <c r="J1230" i="24"/>
  <c r="J1231" i="24"/>
  <c r="J1232" i="24"/>
  <c r="J1233" i="24"/>
  <c r="J1234" i="24"/>
  <c r="J1235" i="24"/>
  <c r="J1236" i="24"/>
  <c r="J1237" i="24"/>
  <c r="J1238" i="24"/>
  <c r="J1239" i="24"/>
  <c r="J1240" i="24"/>
  <c r="J1241" i="24"/>
  <c r="J1242" i="24"/>
  <c r="J1243" i="24"/>
  <c r="J1244" i="24"/>
  <c r="J1245" i="24"/>
  <c r="J1246" i="24"/>
  <c r="J1247" i="24"/>
  <c r="J1248" i="24"/>
  <c r="J1249" i="24"/>
  <c r="J1250" i="24"/>
  <c r="J1251" i="24"/>
  <c r="J1252" i="24"/>
  <c r="J1253" i="24"/>
  <c r="J1254" i="24"/>
  <c r="J1255" i="24"/>
  <c r="J1256" i="24"/>
  <c r="J1257" i="24"/>
  <c r="J1258" i="24"/>
  <c r="J1259" i="24"/>
  <c r="J1260" i="24"/>
  <c r="J1261" i="24"/>
  <c r="J1262" i="24"/>
  <c r="J1263" i="24"/>
  <c r="J1264" i="24"/>
  <c r="J1265" i="24"/>
  <c r="J1266" i="24"/>
  <c r="J1267" i="24"/>
  <c r="J1268" i="24"/>
  <c r="J1269" i="24"/>
  <c r="J1270" i="24"/>
  <c r="J1271" i="24"/>
  <c r="J1272" i="24"/>
  <c r="J1273" i="24"/>
  <c r="J1274" i="24"/>
  <c r="J1275" i="24"/>
  <c r="J1276" i="24"/>
  <c r="J1277" i="24"/>
  <c r="J1278" i="24"/>
  <c r="J1279" i="24"/>
  <c r="J1280" i="24"/>
  <c r="J1281" i="24"/>
  <c r="J1282" i="24"/>
  <c r="J1283" i="24"/>
  <c r="J1284" i="24"/>
  <c r="J1285" i="24"/>
  <c r="J1286" i="24"/>
  <c r="J1287" i="24"/>
  <c r="J1288" i="24"/>
  <c r="J1289" i="24"/>
  <c r="J1290" i="24"/>
  <c r="J1291" i="24"/>
  <c r="J1292" i="24"/>
  <c r="J1293" i="24"/>
  <c r="J1294" i="24"/>
  <c r="J1295" i="24"/>
  <c r="J1296" i="24"/>
  <c r="J1297" i="24"/>
  <c r="J1298" i="24"/>
  <c r="J1299" i="24"/>
  <c r="J1300" i="24"/>
  <c r="J1301" i="24"/>
  <c r="J1302" i="24"/>
  <c r="J1303" i="24"/>
  <c r="J1304" i="24"/>
  <c r="J1305" i="24"/>
  <c r="J1306" i="24"/>
  <c r="J1307" i="24"/>
  <c r="J1308" i="24"/>
  <c r="J1309" i="24"/>
  <c r="J1310" i="24"/>
  <c r="J1311" i="24"/>
  <c r="J1312" i="24"/>
  <c r="J1313" i="24"/>
  <c r="J1314" i="24"/>
  <c r="J1315" i="24"/>
  <c r="J1316" i="24"/>
  <c r="J1317" i="24"/>
  <c r="J1318" i="24"/>
  <c r="J1319" i="24"/>
  <c r="J1320" i="24"/>
  <c r="J1321" i="24"/>
  <c r="J1322" i="24"/>
  <c r="J1323" i="24"/>
  <c r="J1324" i="24"/>
  <c r="J1325" i="24"/>
  <c r="J1326" i="24"/>
  <c r="J1327" i="24"/>
  <c r="J1328" i="24"/>
  <c r="J1329" i="24"/>
  <c r="J1330" i="24"/>
  <c r="J1331" i="24"/>
  <c r="J2" i="24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Q72" i="12"/>
  <c r="BC72" i="12" s="1"/>
  <c r="Q73" i="12"/>
  <c r="BC73" i="12" s="1"/>
  <c r="Q74" i="12"/>
  <c r="BC74" i="12" s="1"/>
  <c r="Q75" i="12"/>
  <c r="BC75" i="12" s="1"/>
  <c r="Q65" i="12"/>
  <c r="BC65" i="12" s="1"/>
  <c r="Q64" i="12"/>
  <c r="BC64" i="12" s="1"/>
  <c r="Q66" i="12"/>
  <c r="BC66" i="12" s="1"/>
  <c r="Q67" i="12"/>
  <c r="BC67" i="12" s="1"/>
  <c r="Q69" i="12"/>
  <c r="BC69" i="12" s="1"/>
  <c r="Q68" i="12"/>
  <c r="BC68" i="12" s="1"/>
  <c r="Q70" i="12"/>
  <c r="BC70" i="12" s="1"/>
  <c r="Q71" i="12"/>
  <c r="BC71" i="12" s="1"/>
  <c r="Q61" i="12"/>
  <c r="BC61" i="12" s="1"/>
  <c r="Q57" i="12"/>
  <c r="BC57" i="12" s="1"/>
  <c r="Q59" i="12"/>
  <c r="BC59" i="12" s="1"/>
  <c r="Q62" i="12"/>
  <c r="BC62" i="12" s="1"/>
  <c r="Q63" i="12"/>
  <c r="BC63" i="12" s="1"/>
  <c r="Q60" i="12"/>
  <c r="BC60" i="12" s="1"/>
  <c r="Q58" i="12"/>
  <c r="BC58" i="12" s="1"/>
  <c r="Q55" i="12"/>
  <c r="BC55" i="12" s="1"/>
  <c r="Q51" i="12"/>
  <c r="BC51" i="12" s="1"/>
  <c r="Q53" i="12"/>
  <c r="BC53" i="12" s="1"/>
  <c r="Q52" i="12"/>
  <c r="BC52" i="12" s="1"/>
  <c r="Q56" i="12"/>
  <c r="BC56" i="12" s="1"/>
  <c r="Q54" i="12"/>
  <c r="BC54" i="12" s="1"/>
  <c r="Q50" i="12"/>
  <c r="BC50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67" i="16" l="1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8" i="16"/>
  <c r="V198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233" i="16"/>
  <c r="V233" i="16" s="1"/>
  <c r="O234" i="16"/>
  <c r="V234" i="16" s="1"/>
  <c r="O235" i="16"/>
  <c r="V235" i="16" s="1"/>
  <c r="O236" i="16"/>
  <c r="V236" i="16" s="1"/>
  <c r="O237" i="16"/>
  <c r="V237" i="16" s="1"/>
  <c r="O238" i="16"/>
  <c r="V238" i="16" s="1"/>
  <c r="O239" i="16"/>
  <c r="V239" i="16" s="1"/>
  <c r="O240" i="16"/>
  <c r="V240" i="16" s="1"/>
  <c r="O241" i="16"/>
  <c r="V241" i="16" s="1"/>
  <c r="O242" i="16"/>
  <c r="V242" i="16" s="1"/>
  <c r="O243" i="16"/>
  <c r="V243" i="16" s="1"/>
  <c r="O244" i="16"/>
  <c r="V244" i="16" s="1"/>
  <c r="O245" i="16"/>
  <c r="V245" i="16" s="1"/>
  <c r="O246" i="16"/>
  <c r="V246" i="16" s="1"/>
  <c r="O247" i="16"/>
  <c r="V247" i="16" s="1"/>
  <c r="O248" i="16"/>
  <c r="V248" i="16" s="1"/>
  <c r="O249" i="16"/>
  <c r="V249" i="16" s="1"/>
  <c r="O250" i="16"/>
  <c r="V250" i="16" s="1"/>
  <c r="O251" i="16"/>
  <c r="V251" i="16" s="1"/>
  <c r="O252" i="16"/>
  <c r="V252" i="16" s="1"/>
  <c r="O66" i="16"/>
  <c r="V6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61" i="12"/>
  <c r="BC162" i="12"/>
  <c r="BC163" i="12"/>
  <c r="BC164" i="12"/>
  <c r="BC167" i="12"/>
  <c r="BC168" i="12"/>
  <c r="BC192" i="12"/>
  <c r="BC202" i="12"/>
  <c r="BC203" i="12"/>
  <c r="BC220" i="12"/>
  <c r="BC247" i="12"/>
  <c r="BC248" i="12"/>
  <c r="BC279" i="12"/>
  <c r="BC281" i="12"/>
  <c r="BC282" i="12"/>
  <c r="BC318" i="12"/>
  <c r="BC319" i="12"/>
  <c r="BC362" i="12"/>
  <c r="BC363" i="12"/>
  <c r="BC516" i="12"/>
  <c r="BC517" i="12"/>
  <c r="BC557" i="12"/>
  <c r="BC558" i="12"/>
  <c r="BC560" i="12"/>
  <c r="BC102" i="12"/>
  <c r="BC82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57" i="12"/>
  <c r="BC157" i="12" s="1"/>
  <c r="Q158" i="12"/>
  <c r="BC158" i="12" s="1"/>
  <c r="Q159" i="12"/>
  <c r="BC159" i="12" s="1"/>
  <c r="Q160" i="12"/>
  <c r="BC160" i="12" s="1"/>
  <c r="Q161" i="12"/>
  <c r="Q162" i="12"/>
  <c r="Q163" i="12"/>
  <c r="Q164" i="12"/>
  <c r="Q165" i="12"/>
  <c r="BC165" i="12" s="1"/>
  <c r="Q166" i="12"/>
  <c r="BC166" i="12" s="1"/>
  <c r="Q167" i="12"/>
  <c r="Q168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Q203" i="12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Q221" i="12"/>
  <c r="BC221" i="12" s="1"/>
  <c r="Q222" i="12"/>
  <c r="BC222" i="12" s="1"/>
  <c r="Q223" i="12"/>
  <c r="BC223" i="12" s="1"/>
  <c r="Q224" i="12"/>
  <c r="BC224" i="12" s="1"/>
  <c r="Q225" i="12"/>
  <c r="BC225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Q248" i="12"/>
  <c r="Q249" i="12"/>
  <c r="BC249" i="12" s="1"/>
  <c r="Q250" i="12"/>
  <c r="BC250" i="12" s="1"/>
  <c r="Q275" i="12"/>
  <c r="BC275" i="12" s="1"/>
  <c r="Q276" i="12"/>
  <c r="BC276" i="12" s="1"/>
  <c r="Q277" i="12"/>
  <c r="BC277" i="12" s="1"/>
  <c r="Q278" i="12"/>
  <c r="BC278" i="12" s="1"/>
  <c r="Q279" i="12"/>
  <c r="Q280" i="12"/>
  <c r="BC280" i="12" s="1"/>
  <c r="Q281" i="12"/>
  <c r="Q282" i="12"/>
  <c r="Q283" i="12"/>
  <c r="BC283" i="12" s="1"/>
  <c r="Q284" i="12"/>
  <c r="BC284" i="12" s="1"/>
  <c r="Q285" i="12"/>
  <c r="BC285" i="12" s="1"/>
  <c r="Q286" i="12"/>
  <c r="BC286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Q319" i="12"/>
  <c r="Q320" i="12"/>
  <c r="BC320" i="12" s="1"/>
  <c r="Q321" i="12"/>
  <c r="BC321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Q363" i="12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Q517" i="12"/>
  <c r="Q518" i="12"/>
  <c r="BC518" i="12" s="1"/>
  <c r="Q519" i="12"/>
  <c r="BC519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Q558" i="12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59" i="12"/>
  <c r="BC559" i="12" s="1"/>
  <c r="Q560" i="12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BC81" i="12" s="1"/>
  <c r="Q82" i="12"/>
  <c r="Q83" i="12"/>
  <c r="BC83" i="12" s="1"/>
  <c r="Q84" i="12"/>
  <c r="BC84" i="12" s="1"/>
  <c r="Q85" i="12"/>
  <c r="BC85" i="12" s="1"/>
  <c r="Q86" i="12"/>
  <c r="BC86" i="12" s="1"/>
  <c r="Q87" i="12"/>
  <c r="BC87" i="12" s="1"/>
  <c r="Q115" i="12"/>
  <c r="BC115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22" i="16"/>
  <c r="G224" i="16"/>
  <c r="G225" i="16"/>
  <c r="G215" i="16"/>
  <c r="G216" i="16"/>
  <c r="G217" i="16"/>
  <c r="G218" i="16"/>
  <c r="G220" i="16"/>
  <c r="G221" i="16"/>
  <c r="G208" i="16"/>
  <c r="G209" i="16"/>
  <c r="G210" i="16"/>
  <c r="G211" i="16"/>
  <c r="G212" i="16"/>
  <c r="G20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<sst xmlns="http://schemas.openxmlformats.org/spreadsheetml/2006/main" count="94618" uniqueCount="3893">
  <si>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</si>
  <si>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</si>
  <si>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</si>
  <si>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</si>
  <si>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</si>
  <si>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</si>
  <si>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</si>
  <si>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</si>
  <si>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</si>
  <si>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</si>
  <si>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</si>
  <si>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</si>
  <si>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</si>
  <si>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</si>
  <si>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</si>
  <si>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</si>
  <si>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</si>
  <si>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</si>
  <si>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</si>
  <si>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</si>
  <si>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</si>
  <si>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</si>
  <si>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</si>
  <si>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</si>
  <si>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</si>
  <si>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</si>
  <si>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</si>
  <si>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</si>
  <si>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</si>
  <si>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</si>
  <si>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</si>
  <si>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</si>
  <si>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</si>
  <si>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</si>
  <si>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</si>
  <si>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</si>
  <si>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</si>
  <si>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</si>
  <si>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</si>
  <si>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</si>
  <si>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</si>
  <si>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</si>
  <si>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</si>
  <si>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</si>
  <si>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</si>
  <si>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</si>
  <si>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</si>
  <si>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</si>
  <si>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</si>
  <si>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</si>
  <si>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</si>
  <si>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</si>
  <si>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</si>
  <si>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</si>
  <si>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</si>
  <si>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</si>
  <si>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</si>
  <si>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</si>
  <si>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</si>
  <si>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</si>
  <si>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</si>
  <si>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</si>
  <si>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</si>
  <si>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</si>
  <si>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</si>
  <si>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</si>
  <si>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</si>
  <si>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</si>
  <si>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</si>
  <si>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</si>
  <si>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</si>
  <si>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</si>
  <si>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</si>
  <si>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</si>
  <si>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</si>
  <si>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</si>
  <si>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</si>
  <si>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</si>
  <si>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</si>
  <si>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</si>
  <si>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</si>
  <si>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</si>
  <si>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</si>
  <si>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</si>
  <si>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</si>
  <si>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</si>
  <si>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</si>
  <si>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</si>
  <si>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</si>
  <si>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</si>
  <si>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</si>
  <si>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</si>
  <si>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</si>
  <si>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</si>
  <si>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</si>
  <si>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</si>
  <si>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</si>
  <si>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</si>
  <si>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</si>
  <si>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</si>
  <si>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</si>
  <si>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</si>
  <si>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</si>
  <si>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</si>
  <si>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</si>
  <si>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</si>
  <si>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</si>
  <si>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</si>
  <si>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</si>
  <si>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</si>
  <si>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</si>
  <si>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</si>
  <si>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</si>
  <si>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</si>
  <si>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</si>
  <si>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</si>
  <si>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</si>
  <si>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</si>
  <si>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</si>
  <si>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</si>
  <si>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</si>
  <si>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</si>
  <si>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</si>
  <si>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</si>
  <si>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</si>
  <si>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</si>
  <si>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</si>
  <si>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</si>
  <si>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</si>
  <si>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</si>
  <si>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</si>
  <si>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</si>
  <si>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</si>
  <si>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</si>
  <si>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</si>
  <si>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</si>
  <si>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</si>
  <si>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</si>
  <si>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</si>
  <si>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</si>
  <si>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</si>
  <si>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</si>
  <si>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</si>
  <si>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</si>
  <si>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</si>
  <si>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</si>
  <si>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</si>
  <si>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</si>
  <si>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</si>
  <si>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</si>
  <si>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</si>
  <si>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</si>
  <si>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</si>
  <si>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</si>
  <si>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</si>
  <si>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</si>
  <si>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</si>
  <si>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</si>
  <si>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</si>
  <si>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</si>
  <si>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</si>
  <si>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</si>
  <si>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</si>
  <si>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</si>
  <si>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</si>
  <si>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</si>
  <si>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</si>
  <si>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</si>
  <si>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</si>
  <si>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</si>
  <si>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</si>
  <si>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</si>
  <si>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</si>
  <si>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</si>
  <si>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</si>
  <si>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</si>
  <si>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</si>
  <si>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</si>
  <si>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</si>
  <si>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</si>
  <si>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</si>
  <si>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</si>
  <si>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</si>
  <si>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</si>
  <si>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</si>
  <si>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</si>
  <si>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</si>
  <si>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</si>
  <si>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</si>
  <si>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</si>
  <si>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</si>
  <si>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</si>
  <si>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</si>
  <si>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</si>
  <si>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</si>
  <si>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</si>
  <si>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</si>
  <si>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</si>
  <si>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</si>
  <si>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</si>
  <si>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</si>
  <si>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</si>
  <si>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</si>
  <si>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</si>
  <si>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</si>
  <si>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</si>
  <si>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</si>
  <si>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</si>
  <si>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</si>
  <si>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</si>
  <si>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</si>
  <si>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</si>
  <si>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</si>
  <si>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</si>
  <si>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</si>
  <si>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</si>
  <si>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</si>
  <si>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</si>
  <si>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</si>
  <si>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</si>
  <si>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</si>
  <si>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</si>
  <si>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</si>
  <si>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</si>
  <si>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</si>
  <si>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</si>
  <si>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</si>
  <si>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</si>
  <si>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</si>
  <si>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</si>
  <si>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</si>
  <si>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</si>
  <si>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</si>
  <si>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</si>
  <si>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</si>
  <si>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</si>
  <si>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</si>
  <si>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</si>
  <si>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</si>
  <si>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</si>
  <si>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</si>
  <si>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</si>
  <si>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</si>
  <si>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</si>
  <si>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</si>
  <si>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</si>
  <si>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</si>
  <si>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</si>
  <si>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</si>
  <si>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</si>
  <si>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</si>
  <si>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</si>
  <si>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</si>
  <si>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</si>
  <si>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</si>
  <si>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</si>
  <si>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</si>
  <si>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</si>
  <si>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</si>
  <si>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</si>
  <si>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</si>
  <si>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</si>
  <si>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</si>
  <si>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</si>
  <si>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</si>
  <si>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</si>
  <si>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</si>
  <si>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</si>
  <si>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</si>
  <si>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</si>
  <si>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</si>
  <si>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</si>
  <si>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</si>
  <si>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</si>
  <si>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</si>
  <si>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</si>
  <si>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</si>
  <si>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</si>
  <si>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</si>
  <si>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</si>
  <si>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</si>
  <si>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</si>
  <si>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</si>
  <si>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</si>
  <si>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</si>
  <si>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</si>
  <si>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</si>
  <si>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</si>
  <si>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</si>
  <si>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</si>
  <si>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</si>
  <si>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</si>
  <si>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</si>
  <si>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</si>
  <si>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</si>
  <si>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</si>
  <si>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</si>
  <si>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</si>
  <si>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</si>
  <si>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</si>
  <si>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</si>
  <si>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</si>
  <si>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</si>
  <si>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</si>
  <si>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</si>
  <si>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</si>
  <si>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</si>
  <si>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</si>
  <si>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</si>
  <si>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</si>
  <si>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</si>
  <si>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</si>
  <si>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</si>
  <si>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</si>
  <si>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</si>
  <si>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</si>
  <si>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</si>
  <si>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</si>
  <si>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</si>
  <si>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</si>
  <si>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</si>
  <si>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</si>
  <si>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</si>
  <si>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</si>
  <si>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</si>
  <si>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</si>
  <si>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</si>
  <si>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</si>
  <si>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</si>
  <si>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</si>
  <si>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</si>
  <si>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</si>
  <si>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</si>
  <si>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</si>
  <si>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</si>
  <si>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</si>
  <si>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</si>
  <si>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</si>
  <si>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</si>
  <si>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</si>
  <si>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</si>
  <si>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</si>
  <si>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</si>
  <si>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</si>
  <si>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</si>
  <si>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</si>
  <si>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</si>
  <si>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</si>
  <si>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</si>
  <si>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</si>
  <si>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</si>
  <si>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</si>
  <si>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</si>
  <si>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</si>
  <si>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</si>
  <si>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</si>
  <si>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</si>
  <si>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</si>
  <si>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</si>
  <si>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</si>
  <si>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</si>
  <si>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</si>
  <si>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</si>
  <si>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</si>
  <si>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</si>
  <si>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</si>
  <si>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</si>
  <si>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</si>
  <si>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</si>
  <si>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</si>
  <si>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</si>
  <si>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</si>
  <si>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</si>
  <si>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</si>
  <si>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</si>
  <si>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</si>
  <si>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</si>
  <si>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</si>
  <si>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</si>
  <si>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</si>
  <si>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</si>
  <si>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</si>
  <si>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</si>
  <si>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</si>
  <si>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</si>
  <si>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</si>
  <si>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</si>
  <si>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</si>
  <si>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</si>
  <si>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</si>
  <si>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</si>
  <si>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</si>
  <si>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</si>
  <si>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</si>
  <si>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</si>
  <si>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</si>
  <si>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</si>
  <si>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</si>
  <si>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</si>
  <si>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</si>
  <si>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</si>
  <si>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</si>
  <si>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</si>
  <si>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</si>
  <si>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</si>
  <si>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</si>
  <si>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</si>
  <si>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</si>
  <si>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</si>
  <si>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</si>
  <si>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</si>
  <si>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</si>
  <si>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</si>
  <si>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</si>
  <si>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</si>
  <si>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</si>
  <si>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</si>
  <si>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</si>
  <si>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</si>
  <si>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</si>
  <si>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</si>
  <si>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</si>
  <si>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</si>
  <si>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</si>
  <si>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</si>
  <si>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</si>
  <si>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</si>
  <si>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</si>
  <si>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</si>
  <si>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</si>
  <si>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</si>
  <si>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</si>
  <si>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</si>
  <si>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</si>
  <si>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</si>
  <si>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</si>
  <si>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</si>
  <si>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</si>
  <si>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</si>
  <si>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</si>
  <si>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</si>
  <si>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</si>
  <si>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</si>
  <si>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</si>
  <si>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</si>
  <si>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</si>
  <si>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</si>
  <si>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</si>
  <si>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</si>
  <si>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</si>
  <si>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</si>
  <si>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</si>
  <si>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</si>
  <si>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</si>
  <si>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</si>
  <si>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</si>
  <si>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</si>
  <si>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</si>
  <si>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</si>
  <si>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</si>
  <si>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</si>
  <si>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</si>
  <si>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</si>
  <si>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</si>
  <si>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</si>
  <si>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</si>
  <si>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</si>
  <si>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</si>
  <si>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</si>
  <si>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</si>
  <si>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</si>
  <si>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</si>
  <si>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</si>
  <si>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</si>
  <si>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</si>
  <si>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</si>
  <si>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</si>
  <si>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</si>
  <si>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</si>
  <si>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</si>
  <si>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</si>
  <si>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</si>
  <si>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</si>
  <si>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</si>
  <si>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</si>
  <si>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</si>
  <si>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</si>
  <si>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</si>
  <si>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</si>
  <si>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</si>
  <si>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</si>
  <si>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</si>
  <si>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</si>
  <si>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</si>
  <si>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</si>
  <si>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</si>
  <si>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</si>
  <si>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</si>
  <si>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</si>
  <si>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</si>
  <si>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</si>
  <si>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</si>
  <si>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</si>
  <si>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</si>
  <si>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</si>
  <si>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</si>
  <si>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</si>
  <si>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</si>
  <si>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</si>
  <si>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</si>
  <si>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</si>
  <si>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</si>
  <si>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</si>
  <si>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</si>
  <si>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</si>
  <si>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</si>
  <si>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</si>
  <si>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</si>
  <si>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</si>
  <si>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</si>
  <si>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</si>
  <si>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</si>
  <si>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</si>
  <si>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</si>
  <si>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</si>
  <si>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</si>
  <si>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</si>
  <si>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</si>
  <si>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</si>
  <si>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</si>
  <si>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</si>
  <si>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</si>
  <si>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</si>
  <si>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</si>
  <si>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</si>
  <si>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</si>
  <si>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</si>
  <si>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</si>
  <si>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</si>
  <si>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</si>
  <si>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</si>
  <si>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</si>
  <si>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</si>
  <si>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</si>
  <si>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</si>
  <si>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</si>
  <si>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</si>
  <si>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</si>
  <si>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</si>
  <si>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</si>
  <si>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</si>
  <si>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</si>
  <si>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</si>
  <si>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</si>
  <si>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</si>
  <si>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</si>
  <si>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</si>
  <si>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</si>
  <si>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</si>
  <si>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</si>
  <si>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</si>
  <si>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</si>
  <si>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</si>
  <si>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</si>
  <si>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</si>
  <si>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</si>
  <si>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</si>
  <si>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</si>
  <si>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</si>
  <si>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</si>
  <si>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</si>
  <si>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</si>
  <si>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</si>
  <si>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</si>
  <si>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</si>
  <si>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</si>
  <si>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</si>
  <si>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</si>
  <si>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</si>
  <si>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</si>
  <si>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</si>
  <si>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</si>
  <si>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</si>
  <si>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</si>
  <si>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</si>
  <si>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</si>
  <si>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</si>
  <si>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</si>
  <si>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</si>
  <si>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</si>
  <si>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</si>
  <si>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</si>
  <si>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</si>
  <si>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</si>
  <si>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</si>
  <si>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</si>
  <si>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</si>
  <si>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</si>
  <si>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</si>
  <si>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</si>
  <si>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</si>
  <si>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</si>
  <si>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</si>
  <si>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</si>
  <si>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</si>
  <si>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</si>
  <si>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</si>
  <si>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</si>
  <si>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</si>
  <si>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</si>
  <si>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</si>
  <si>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</si>
  <si>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</si>
  <si>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</si>
  <si>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</si>
  <si>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</si>
  <si>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</si>
  <si>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</si>
  <si>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</si>
  <si>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</si>
  <si>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</si>
  <si>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</si>
  <si>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</si>
  <si>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</si>
  <si>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</si>
  <si>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</si>
  <si>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</si>
  <si>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</si>
  <si>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</si>
  <si>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</si>
  <si>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</si>
  <si>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</si>
  <si>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</si>
  <si>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</si>
  <si>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</si>
  <si>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</si>
  <si>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</si>
  <si>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</si>
  <si>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</si>
  <si>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</si>
  <si>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</si>
  <si>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</si>
  <si>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</si>
  <si>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</si>
  <si>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</si>
  <si>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</si>
  <si>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</si>
  <si>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</si>
  <si>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</si>
  <si>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</si>
  <si>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</si>
  <si>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</si>
  <si>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</si>
  <si>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</si>
  <si>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</si>
  <si>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</si>
  <si>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</si>
  <si>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</si>
  <si>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</si>
  <si>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</si>
  <si>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</si>
  <si>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</si>
  <si>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</si>
  <si>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</si>
  <si>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</si>
  <si>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</si>
  <si>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</si>
  <si>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</si>
  <si>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</si>
  <si>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</si>
  <si>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</si>
  <si>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</si>
  <si>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</si>
  <si>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</si>
  <si>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</si>
  <si>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</si>
  <si>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</si>
  <si>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</si>
  <si>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</si>
  <si>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</si>
  <si>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</si>
  <si>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</si>
  <si>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</si>
  <si>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</si>
  <si>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</si>
  <si>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</si>
  <si>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</si>
  <si>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</si>
  <si>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</si>
  <si>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</si>
  <si>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</si>
  <si>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</si>
  <si>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</si>
  <si>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</si>
  <si>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</si>
  <si>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</si>
  <si>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</si>
  <si>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</si>
  <si>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</si>
  <si>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</si>
  <si>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</si>
  <si>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</si>
  <si>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</si>
  <si>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</si>
  <si>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</si>
  <si>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</si>
  <si>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</si>
  <si>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</si>
  <si>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</si>
  <si>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</si>
  <si>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</si>
  <si>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</si>
  <si>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</si>
  <si>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</si>
  <si>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</si>
  <si>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</si>
  <si>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</si>
  <si>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</si>
  <si>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</si>
  <si>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</si>
  <si>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</si>
  <si>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</si>
  <si>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</si>
  <si>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</si>
  <si>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</si>
  <si>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</si>
  <si>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</si>
  <si>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</si>
  <si>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</si>
  <si>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</si>
  <si>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</si>
  <si>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</si>
  <si>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</si>
  <si>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</si>
  <si>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</si>
  <si>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</si>
  <si>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</si>
  <si>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</si>
  <si>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</si>
  <si>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</si>
  <si>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</si>
  <si>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</si>
  <si>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</si>
  <si>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</si>
  <si>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</si>
  <si>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</si>
  <si>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</si>
  <si>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</si>
  <si>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</si>
  <si>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</si>
  <si>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</si>
  <si>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</si>
  <si>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</si>
  <si>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</si>
  <si>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</si>
  <si>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</si>
  <si>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</si>
  <si>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</si>
  <si>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</si>
  <si>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</si>
  <si>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</si>
  <si>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</si>
  <si>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</si>
  <si>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</si>
  <si>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</si>
  <si>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</si>
  <si>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</si>
  <si>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</si>
  <si>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</si>
  <si>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</si>
  <si>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</si>
  <si>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</si>
  <si>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</si>
  <si>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</si>
  <si>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</si>
  <si>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</si>
  <si>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</si>
  <si>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</si>
  <si>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</si>
  <si>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</si>
  <si>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</si>
  <si>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</si>
  <si>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</si>
  <si>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</si>
  <si>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</si>
  <si>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</si>
  <si>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</si>
  <si>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</si>
  <si>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</si>
  <si>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</si>
  <si>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</si>
  <si>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</si>
  <si>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</si>
  <si>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</si>
  <si>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</si>
  <si>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</si>
  <si>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</si>
  <si>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</si>
  <si>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</si>
  <si>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</si>
  <si>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</si>
  <si>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</si>
  <si>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</si>
  <si>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</si>
  <si>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</si>
  <si>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</si>
  <si>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</si>
  <si>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</si>
  <si>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</si>
  <si>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</si>
  <si>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</si>
  <si>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</si>
  <si>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</si>
  <si>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</si>
  <si>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</si>
  <si>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</si>
  <si>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</si>
  <si>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</si>
  <si>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</si>
  <si>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</si>
  <si>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</si>
  <si>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</si>
  <si>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</si>
  <si>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</si>
  <si>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</si>
  <si>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</si>
  <si>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</si>
  <si>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</si>
  <si>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</si>
  <si>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</si>
  <si>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</si>
  <si>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</si>
  <si>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</si>
  <si>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</si>
  <si>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</si>
  <si>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</si>
  <si>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</si>
  <si>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</si>
  <si>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</si>
  <si>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</si>
  <si>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</si>
  <si>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</si>
  <si>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</si>
  <si>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</si>
  <si>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</si>
  <si>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</si>
  <si>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</si>
  <si>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</si>
  <si>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</si>
  <si>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</si>
  <si>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</si>
  <si>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</si>
  <si>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</si>
  <si>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</si>
  <si>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</si>
  <si>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</si>
  <si>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</si>
  <si>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</si>
  <si>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</si>
  <si>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</si>
  <si>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</si>
  <si>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</si>
  <si>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</si>
  <si>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</si>
  <si>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</si>
  <si>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</si>
  <si>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</si>
  <si>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</si>
  <si>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</si>
  <si>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</si>
  <si>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</si>
  <si>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</si>
  <si>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</si>
  <si>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</si>
  <si>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</si>
  <si>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</si>
  <si>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</si>
  <si>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</si>
  <si>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</si>
  <si>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</si>
  <si>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</si>
  <si>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</si>
  <si>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</si>
  <si>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</si>
  <si>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</si>
  <si>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</si>
  <si>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</si>
  <si>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</si>
  <si>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</si>
  <si>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</si>
  <si>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</si>
  <si>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</si>
  <si>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</si>
  <si>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</si>
  <si>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</si>
  <si>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</si>
  <si>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</si>
  <si>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</si>
  <si>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</si>
  <si>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</si>
  <si>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</si>
  <si>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</si>
  <si>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</si>
  <si>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</si>
  <si>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</si>
  <si>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</si>
  <si>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</si>
  <si>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</si>
  <si>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</si>
  <si>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</si>
  <si>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</si>
  <si>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</si>
  <si>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</si>
  <si>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</si>
  <si>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</si>
  <si>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</si>
  <si>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</si>
  <si>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</si>
  <si>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</si>
  <si>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</si>
  <si>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</si>
  <si>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</si>
  <si>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</si>
  <si>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</si>
  <si>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</si>
  <si>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</si>
  <si>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</si>
  <si>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</si>
  <si>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</si>
  <si>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</si>
  <si>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</si>
  <si>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</si>
  <si>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</si>
  <si>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</si>
  <si>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</si>
  <si>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</si>
  <si>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</si>
  <si>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</si>
  <si>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</si>
  <si>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</si>
  <si>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</si>
  <si>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</si>
  <si>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</si>
  <si>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</si>
  <si>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</si>
  <si>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</si>
  <si>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</si>
  <si>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</si>
  <si>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</si>
  <si>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</si>
  <si>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</si>
  <si>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</si>
  <si>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</si>
  <si>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</si>
  <si>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</si>
  <si>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</si>
  <si>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</si>
  <si>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</si>
  <si>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</si>
  <si>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</si>
  <si>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</si>
  <si>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</si>
  <si>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</si>
  <si>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</si>
  <si>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</si>
  <si>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</si>
  <si>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</si>
  <si>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</si>
  <si>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</si>
  <si>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</si>
  <si>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</si>
  <si>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</si>
  <si>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</si>
  <si>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</si>
  <si>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</si>
  <si>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</si>
  <si>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</si>
  <si>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</si>
  <si>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</si>
  <si>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</si>
  <si>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</si>
  <si>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</si>
  <si>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</si>
  <si>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</si>
  <si>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</si>
  <si>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</si>
  <si>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</si>
  <si>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</si>
  <si>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</si>
  <si>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</si>
  <si>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</si>
  <si>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</si>
  <si>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</si>
  <si>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</si>
  <si>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</si>
  <si>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</si>
  <si>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</si>
  <si>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</si>
  <si>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</si>
  <si>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</si>
  <si>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</si>
  <si>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</si>
  <si>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</si>
  <si>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</si>
  <si>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</si>
  <si>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</si>
  <si>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</si>
  <si>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</si>
  <si>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</si>
  <si>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</si>
  <si>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</si>
  <si>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</si>
  <si>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</si>
  <si>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</si>
  <si>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</si>
  <si>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</si>
  <si>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</si>
  <si>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</si>
  <si>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</si>
  <si>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</si>
  <si>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</si>
  <si>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</si>
  <si>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</si>
  <si>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</si>
  <si>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</si>
  <si>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</si>
  <si>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</si>
  <si>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</si>
  <si>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</si>
  <si>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</si>
  <si>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</si>
  <si>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</si>
  <si>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</si>
  <si>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</si>
  <si>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</si>
  <si>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</si>
  <si>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</si>
  <si>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</si>
  <si>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</si>
  <si>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</si>
  <si>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</si>
  <si>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</si>
  <si>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</si>
  <si>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</si>
  <si>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</si>
  <si>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</si>
  <si>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</si>
  <si>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</si>
  <si>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</si>
  <si>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</si>
  <si>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</si>
  <si>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</si>
  <si>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</si>
  <si>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</si>
  <si>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</si>
  <si>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</si>
  <si>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</si>
  <si>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</si>
  <si>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</si>
  <si>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</si>
  <si>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</si>
  <si>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</si>
  <si>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</si>
  <si>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</si>
  <si>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</si>
  <si>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</si>
  <si>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</si>
  <si>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</si>
  <si>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</si>
  <si>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</si>
  <si>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</si>
  <si>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</si>
  <si>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</si>
  <si>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</si>
  <si>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</si>
  <si>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</si>
  <si>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</si>
  <si>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</si>
  <si>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</si>
  <si>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</si>
  <si>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</si>
  <si>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</si>
  <si>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</si>
  <si>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</si>
  <si>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</si>
  <si>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</si>
  <si>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</si>
  <si>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</si>
  <si>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</si>
  <si>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</si>
  <si>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</si>
  <si>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</si>
  <si>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</si>
  <si>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</si>
  <si>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</si>
  <si>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</si>
  <si>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</si>
  <si>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</si>
  <si>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</si>
  <si>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</si>
  <si>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</si>
  <si>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</si>
  <si>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</si>
  <si>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</si>
  <si>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</si>
  <si>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</si>
  <si>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</si>
  <si>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</si>
  <si>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</si>
  <si>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</si>
  <si>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</si>
  <si>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</si>
  <si>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</si>
  <si>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</si>
  <si>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</si>
  <si>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</si>
  <si>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</si>
  <si>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</si>
  <si>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</si>
  <si>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</si>
  <si>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</si>
  <si>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</si>
  <si>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</si>
  <si>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</si>
  <si>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</si>
  <si>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</si>
  <si>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</si>
  <si>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</si>
  <si>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</si>
  <si>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</si>
  <si>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</si>
  <si>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</si>
  <si>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</si>
  <si>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</si>
  <si>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</si>
  <si>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</si>
  <si>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</si>
  <si>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</si>
  <si>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</si>
  <si>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</si>
  <si>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</si>
  <si>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</si>
  <si>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</si>
  <si>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</si>
  <si>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</si>
  <si>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</si>
  <si>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</si>
  <si>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</si>
  <si>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</si>
  <si>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</si>
  <si>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</si>
  <si>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</si>
  <si>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</si>
  <si>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</si>
  <si>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</si>
  <si>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</si>
  <si>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</si>
  <si>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</si>
  <si>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</si>
  <si>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</si>
  <si>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</si>
  <si>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</si>
  <si>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</si>
  <si>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</si>
  <si>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</si>
  <si>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</si>
  <si>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</si>
  <si>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</si>
  <si>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</si>
  <si>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</si>
  <si>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</si>
  <si>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</si>
  <si>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</si>
  <si>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</si>
  <si>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</si>
  <si>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</si>
  <si>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</si>
  <si>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</si>
  <si>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</si>
  <si>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</si>
  <si>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</si>
  <si>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</si>
  <si>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</si>
  <si>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</si>
  <si>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</si>
  <si>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</si>
  <si>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</si>
  <si>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</si>
  <si>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</si>
  <si>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</si>
  <si>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</si>
  <si>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</si>
  <si>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</si>
  <si>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</si>
  <si>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</si>
  <si>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</si>
  <si>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</si>
  <si>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</si>
  <si>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</si>
  <si>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</si>
  <si>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</si>
  <si>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</si>
  <si>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</si>
  <si>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</si>
  <si>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</si>
  <si>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</si>
  <si>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</si>
  <si>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</si>
  <si>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</si>
  <si>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</si>
  <si>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</si>
  <si>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</si>
  <si>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</si>
  <si>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</si>
  <si>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</si>
  <si>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</si>
  <si>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</si>
  <si>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</si>
  <si>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</si>
  <si>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</si>
  <si>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</si>
  <si>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</si>
  <si>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</si>
  <si>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</si>
  <si>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</si>
  <si>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</si>
  <si>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</si>
  <si>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</si>
  <si>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</si>
  <si>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</si>
  <si>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</si>
  <si>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</si>
  <si>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</si>
  <si>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</si>
  <si>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</si>
  <si>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</si>
  <si>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</si>
  <si>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</si>
  <si>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</si>
  <si>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</si>
  <si>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</si>
  <si>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</si>
  <si>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</si>
  <si>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</si>
  <si>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</si>
  <si>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</si>
  <si>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</si>
  <si>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</si>
  <si>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</si>
  <si>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</si>
  <si>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</si>
  <si>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</si>
  <si>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</si>
  <si>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</si>
  <si>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</si>
  <si>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</si>
  <si>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</si>
  <si>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</si>
  <si>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</si>
  <si>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</si>
  <si>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</si>
  <si>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</si>
  <si>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</si>
  <si>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</si>
  <si>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</si>
  <si>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</si>
  <si>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</si>
  <si>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</si>
  <si>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</si>
  <si>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</si>
  <si>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</si>
  <si>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</si>
  <si>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</si>
  <si>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</si>
  <si>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</si>
  <si>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</si>
  <si>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</si>
  <si>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</si>
  <si>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</si>
  <si>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</si>
  <si>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</si>
  <si>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</si>
  <si>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</si>
  <si>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</si>
  <si>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</si>
  <si>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</si>
  <si>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</si>
  <si>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</si>
  <si>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</si>
  <si>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</si>
  <si>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</si>
  <si>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</si>
  <si>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</si>
  <si>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</si>
  <si>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</si>
  <si>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</si>
  <si>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</si>
  <si>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</si>
  <si>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</si>
  <si>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</si>
  <si>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</si>
  <si>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</si>
  <si>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</si>
  <si>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</si>
  <si>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</si>
  <si>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</si>
  <si>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</si>
  <si>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</si>
  <si>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</si>
  <si>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</si>
  <si>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</si>
  <si>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</si>
  <si>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</si>
  <si>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</si>
  <si>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</si>
  <si>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</si>
  <si>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</si>
  <si>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</si>
  <si>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</si>
  <si>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</si>
  <si>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</si>
  <si>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</si>
  <si>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</si>
  <si>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</si>
  <si>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</si>
  <si>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</si>
  <si>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</si>
  <si>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</si>
  <si>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</si>
  <si>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</si>
  <si>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</si>
  <si>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</si>
  <si>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</si>
  <si>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</si>
  <si>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</si>
  <si>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</si>
  <si>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</si>
  <si>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</si>
  <si>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</si>
  <si>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</si>
  <si>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</si>
  <si>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</si>
  <si>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</si>
  <si>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</si>
  <si>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</si>
  <si>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</si>
  <si>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</si>
  <si>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</si>
  <si>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</si>
  <si>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</si>
  <si>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</si>
  <si>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</si>
  <si>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</si>
  <si>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</si>
  <si>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</si>
  <si>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</si>
  <si>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</si>
  <si>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</si>
  <si>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</si>
  <si>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</si>
  <si>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</si>
  <si>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</si>
  <si>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</si>
  <si>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</si>
  <si>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</si>
  <si>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</si>
  <si>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</si>
  <si>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</si>
  <si>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</si>
  <si>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</si>
  <si>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</si>
  <si>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</si>
  <si>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</si>
  <si>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</si>
  <si>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</si>
  <si>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</si>
  <si>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</si>
  <si>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</si>
  <si>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</si>
  <si>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</si>
  <si>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</si>
  <si>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</si>
  <si>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</si>
  <si>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</si>
  <si>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</si>
  <si>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</si>
  <si>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</si>
  <si>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</si>
  <si>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</si>
  <si>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</si>
  <si>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</si>
  <si>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</si>
  <si>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</si>
  <si>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</si>
  <si>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</si>
  <si>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</si>
  <si>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</si>
  <si>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</si>
  <si>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</si>
  <si>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</si>
  <si>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</si>
  <si>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</si>
  <si>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</si>
  <si>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</si>
  <si>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</si>
  <si>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</si>
  <si>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</si>
  <si>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</si>
  <si>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</si>
  <si>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</si>
  <si>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</si>
  <si>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</si>
  <si>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</si>
  <si>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</si>
  <si>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</si>
  <si>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</si>
  <si>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</si>
  <si>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</si>
  <si>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</si>
  <si>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</si>
  <si>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</si>
  <si>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</si>
  <si>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</si>
  <si>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</si>
  <si>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</si>
  <si>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</si>
  <si>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</si>
  <si>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</si>
  <si>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</si>
  <si>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</si>
  <si>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</si>
  <si>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</si>
  <si>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</si>
  <si>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</si>
  <si>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</si>
  <si>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</si>
  <si>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</si>
  <si>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</si>
  <si>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</si>
  <si>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</si>
  <si>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</si>
  <si>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</si>
  <si>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</si>
  <si>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</si>
  <si>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</si>
  <si>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</si>
  <si>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</si>
  <si>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</si>
  <si>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</si>
  <si>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</si>
  <si>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</si>
  <si>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</si>
  <si>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</si>
  <si>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</si>
  <si>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</si>
  <si>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</si>
  <si>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</si>
  <si>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</si>
  <si>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</si>
  <si>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</si>
  <si>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</si>
  <si>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</si>
  <si>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</si>
  <si>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</si>
  <si>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</si>
  <si>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</si>
  <si>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</si>
  <si>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</si>
  <si>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</si>
  <si>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</si>
  <si>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</si>
  <si>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</si>
  <si>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</si>
  <si>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</si>
  <si>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</si>
  <si>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</si>
  <si>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</si>
  <si>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</si>
  <si>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</si>
  <si>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</si>
  <si>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</si>
  <si>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</si>
  <si>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</si>
  <si>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</si>
  <si>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</si>
  <si>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</si>
  <si>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</si>
  <si>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</si>
  <si>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</si>
  <si>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</si>
  <si>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</si>
  <si>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</si>
  <si>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</si>
  <si>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</si>
  <si>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</si>
  <si>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</si>
  <si>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</si>
  <si>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</si>
  <si>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</si>
  <si>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</si>
  <si>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</si>
  <si>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</si>
  <si>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</si>
  <si>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</si>
  <si>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</si>
  <si>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</si>
  <si>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</si>
  <si>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</si>
  <si>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</si>
  <si>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</si>
  <si>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</si>
  <si>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</si>
  <si>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</si>
  <si>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</si>
  <si>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</si>
  <si>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</si>
  <si>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</si>
  <si>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</si>
  <si>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</si>
  <si>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</si>
  <si>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</si>
  <si>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</si>
  <si>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</si>
  <si>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</si>
  <si>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</si>
  <si>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</si>
  <si>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</si>
  <si>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</si>
  <si>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</si>
  <si>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</si>
  <si>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</si>
  <si>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</si>
  <si>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</si>
  <si>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</si>
  <si>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</si>
  <si>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</si>
  <si>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</si>
  <si>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</si>
  <si>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</si>
  <si>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</si>
  <si>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</si>
  <si>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</si>
  <si>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</si>
  <si>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</si>
  <si>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</si>
  <si>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</si>
  <si>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</si>
  <si>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</si>
  <si>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</si>
  <si>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</si>
  <si>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</si>
  <si>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</si>
  <si>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</si>
  <si>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</si>
  <si>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</si>
  <si>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</si>
  <si>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</si>
  <si>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</si>
  <si>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</si>
  <si>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</si>
  <si>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</si>
  <si>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</si>
  <si>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</si>
  <si>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</si>
  <si>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</si>
  <si>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</si>
  <si>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</si>
  <si>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</si>
  <si>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</si>
  <si>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</si>
  <si>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</si>
  <si>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</si>
  <si>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</si>
  <si>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</si>
  <si>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</si>
  <si>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</si>
  <si>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</si>
  <si>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</si>
  <si>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</si>
  <si>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</si>
  <si>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</si>
  <si>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</si>
  <si>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</si>
  <si>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</si>
  <si>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</si>
  <si>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</si>
  <si>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</si>
  <si>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</si>
  <si>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</si>
  <si>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</si>
  <si>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</si>
  <si>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</si>
  <si>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</si>
  <si>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</si>
  <si>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</si>
  <si>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</si>
  <si>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</si>
  <si>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</si>
  <si>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</si>
  <si>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</si>
  <si>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</si>
  <si>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</si>
  <si>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</si>
  <si>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</si>
  <si>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</si>
  <si>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</si>
  <si>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</si>
  <si>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</si>
  <si>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</si>
  <si>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</si>
  <si>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</si>
  <si>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</si>
  <si>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</si>
  <si>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</si>
  <si>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</si>
  <si>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</si>
  <si>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</si>
  <si>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</si>
  <si>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</si>
  <si>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</si>
  <si>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</si>
  <si>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</si>
  <si>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</si>
  <si>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</si>
  <si>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</si>
  <si>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</si>
  <si>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</si>
  <si>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</si>
  <si>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</si>
  <si>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</si>
  <si>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</si>
  <si>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</si>
  <si>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</si>
  <si>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</si>
  <si>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</si>
  <si>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</si>
  <si>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</si>
  <si>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</si>
  <si>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</si>
  <si>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</si>
  <si>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</si>
  <si>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</si>
  <si>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</si>
  <si>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</si>
  <si>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</si>
  <si>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</si>
  <si>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</si>
  <si>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</si>
  <si>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</si>
  <si>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</si>
  <si>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</si>
  <si>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</si>
  <si>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</si>
  <si>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</si>
  <si>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</si>
  <si>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</si>
  <si>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</si>
  <si>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</si>
  <si>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</si>
  <si>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</si>
  <si>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</si>
  <si>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</si>
  <si>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</si>
  <si>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</si>
  <si>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</si>
  <si>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</si>
  <si>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</si>
  <si>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</si>
  <si>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</si>
  <si>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</si>
  <si>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</si>
  <si>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</si>
  <si>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</si>
  <si>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</si>
  <si>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</si>
  <si>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</si>
  <si>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</si>
  <si>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</si>
  <si>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</si>
  <si>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</si>
  <si>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</si>
  <si>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</si>
  <si>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</si>
  <si>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</si>
  <si>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</si>
  <si>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</si>
  <si>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</si>
  <si>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</si>
  <si>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</si>
  <si>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</si>
  <si>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</si>
  <si>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</si>
  <si>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</si>
  <si>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</si>
  <si>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</si>
  <si>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</si>
  <si>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</si>
  <si>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</si>
  <si>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</si>
  <si>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</si>
  <si>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</si>
  <si>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</si>
  <si>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</si>
  <si>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</si>
  <si>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</si>
  <si>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</si>
  <si>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</si>
  <si>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</si>
  <si>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</si>
  <si>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</si>
  <si>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</si>
  <si>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</si>
  <si>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</si>
  <si>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</si>
  <si>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</si>
  <si>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</si>
  <si>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</si>
  <si>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</si>
  <si>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</si>
  <si>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</si>
  <si>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</si>
  <si>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</si>
  <si>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</si>
  <si>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</si>
  <si>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</si>
  <si>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</si>
  <si>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</si>
  <si>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</si>
  <si>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</si>
  <si>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</si>
  <si>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</si>
  <si>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</si>
  <si>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</si>
  <si>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</si>
  <si>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</si>
  <si>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</si>
  <si>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</si>
  <si>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</si>
  <si>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</si>
  <si>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</si>
  <si>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</si>
  <si>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</si>
  <si>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</si>
  <si>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</si>
  <si>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</si>
  <si>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</si>
  <si>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</si>
  <si>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</si>
  <si>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</si>
  <si>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</si>
  <si>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</si>
  <si>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</si>
  <si>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</si>
  <si>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</si>
  <si>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</si>
  <si>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</si>
  <si>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</si>
  <si>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</si>
  <si>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</si>
  <si>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</si>
  <si>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</si>
  <si>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</si>
  <si>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</si>
  <si>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</si>
  <si>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</si>
  <si>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</si>
  <si>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</si>
  <si>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</si>
  <si>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</si>
  <si>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</si>
  <si>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</si>
  <si>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</si>
  <si>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</si>
  <si>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</si>
  <si>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</si>
  <si>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</si>
  <si>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</si>
  <si>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</si>
  <si>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</si>
  <si>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</si>
  <si>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</si>
  <si>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</si>
  <si>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</si>
  <si>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</si>
  <si>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</si>
  <si>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</si>
  <si>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</si>
  <si>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</si>
  <si>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</si>
  <si>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</si>
  <si>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</si>
  <si>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</si>
  <si>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</si>
  <si>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</si>
  <si>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</si>
  <si>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</si>
  <si>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</si>
  <si>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</si>
  <si>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</si>
  <si>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</si>
  <si>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</si>
  <si>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</si>
  <si>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</si>
  <si>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</si>
  <si>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</si>
  <si>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</si>
  <si>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</si>
  <si>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</si>
  <si>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</si>
  <si>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</si>
  <si>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</si>
  <si>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</si>
  <si>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</si>
  <si>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</si>
  <si>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</si>
  <si>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</si>
  <si>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</si>
  <si>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</si>
  <si>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</si>
  <si>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</si>
  <si>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</si>
  <si>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</si>
  <si>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</si>
  <si>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</si>
  <si>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</si>
  <si>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</si>
  <si>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</si>
  <si>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</si>
  <si>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</si>
  <si>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</si>
  <si>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</si>
  <si>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</si>
  <si>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</si>
  <si>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</si>
  <si>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</si>
  <si>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</si>
  <si>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</si>
  <si>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</si>
  <si>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</si>
  <si>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</si>
  <si>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</si>
  <si>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</si>
  <si>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</si>
  <si>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</si>
  <si>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</si>
  <si>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</si>
  <si>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</si>
  <si>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</si>
  <si>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</si>
  <si>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</si>
  <si>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</si>
  <si>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</si>
  <si>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</si>
  <si>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</si>
  <si>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</si>
  <si>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</si>
  <si>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</si>
  <si>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</si>
  <si>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</si>
  <si>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</si>
  <si>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</si>
  <si>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</si>
  <si>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</si>
  <si>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</si>
  <si>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</si>
  <si>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</si>
  <si>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</si>
  <si>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</si>
  <si>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</si>
  <si>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</si>
  <si>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</si>
  <si>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</si>
  <si>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</si>
  <si>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</si>
  <si>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</si>
  <si>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</si>
  <si>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</si>
  <si>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</si>
  <si>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</si>
  <si>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</si>
  <si>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</si>
  <si>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</si>
  <si>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</si>
  <si>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</si>
  <si>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</si>
  <si>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</si>
  <si>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</si>
  <si>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</si>
  <si>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</si>
  <si>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</si>
  <si>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</si>
  <si>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</si>
  <si>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</si>
  <si>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</si>
  <si>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</si>
  <si>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</si>
  <si>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</si>
  <si>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</si>
  <si>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</si>
  <si>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</si>
  <si>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</si>
  <si>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</si>
  <si>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</si>
  <si>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</si>
  <si>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</si>
  <si>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</si>
  <si>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</si>
  <si>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</si>
  <si>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</si>
  <si>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</si>
  <si>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</si>
  <si>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</si>
  <si>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</si>
  <si>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</si>
  <si>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</si>
  <si>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</si>
  <si>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</si>
  <si>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</si>
  <si>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</si>
  <si>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</si>
  <si>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</si>
  <si>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</si>
  <si>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</si>
  <si>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</si>
  <si>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</si>
  <si>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</si>
  <si>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</si>
  <si>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</si>
  <si>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</si>
  <si>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</si>
  <si>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</si>
  <si>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</si>
  <si>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</si>
  <si>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</si>
  <si>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</si>
  <si>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</si>
  <si>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</si>
  <si>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</si>
  <si>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</si>
  <si>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</si>
  <si>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</si>
  <si>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</si>
  <si>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</si>
  <si>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</si>
  <si>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</si>
  <si>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</si>
  <si>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</si>
  <si>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</si>
  <si>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</si>
  <si>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</si>
  <si>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</si>
  <si>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</si>
  <si>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</si>
  <si>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</si>
  <si>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</si>
  <si>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</si>
  <si>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</si>
  <si>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</si>
  <si>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</si>
  <si>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</si>
  <si>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</si>
  <si>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</si>
  <si>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</si>
  <si>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</si>
  <si>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</si>
  <si>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</si>
  <si>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</si>
  <si>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</si>
  <si>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</si>
  <si>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</si>
  <si>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</si>
  <si>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</si>
  <si>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</si>
  <si>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</si>
  <si>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</si>
  <si>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</si>
  <si>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</si>
  <si>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</si>
  <si>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</si>
  <si>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</si>
  <si>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</si>
  <si>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</si>
  <si>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</si>
  <si>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</si>
  <si>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</si>
  <si>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</si>
  <si>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</si>
  <si>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</si>
  <si>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</si>
  <si>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</si>
  <si>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</si>
  <si>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</si>
  <si>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</si>
  <si>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</si>
  <si>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</si>
  <si>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</si>
  <si>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</si>
  <si>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</si>
  <si>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</si>
  <si>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</si>
  <si>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</si>
  <si>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</si>
  <si>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</si>
  <si>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</si>
  <si>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</si>
  <si>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</si>
  <si>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</si>
  <si>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</si>
  <si>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</si>
  <si>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</si>
  <si>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</si>
  <si>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</si>
  <si>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</si>
  <si>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</si>
  <si>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</si>
  <si>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</si>
  <si>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</si>
  <si>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</si>
  <si>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</si>
  <si>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</si>
  <si>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</si>
  <si>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</si>
  <si>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</si>
  <si>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</si>
  <si>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</si>
  <si>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</si>
  <si>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</si>
  <si>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</si>
  <si>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</si>
  <si>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</si>
  <si>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</si>
  <si>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</si>
  <si>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</si>
  <si>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</si>
  <si>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</si>
  <si>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</si>
  <si>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</si>
  <si>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</si>
  <si>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</si>
  <si>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</si>
  <si>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</si>
  <si>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</si>
  <si>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</si>
  <si>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</si>
  <si>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</si>
  <si>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</si>
  <si>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</si>
  <si>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</si>
  <si>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</si>
  <si>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</si>
  <si>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</si>
  <si>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</si>
  <si>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</si>
  <si>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</si>
  <si>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</si>
  <si>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</si>
  <si>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</si>
  <si>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</si>
  <si>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</si>
  <si>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</si>
  <si>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</si>
  <si>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</si>
  <si>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</si>
  <si>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</si>
  <si>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</si>
  <si>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</si>
  <si>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</si>
  <si>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</si>
  <si>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</si>
  <si>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</si>
  <si>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</si>
  <si>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</si>
  <si>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</si>
  <si>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</si>
  <si>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</si>
  <si>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</si>
  <si>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</si>
  <si>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</si>
  <si>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</si>
  <si>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</si>
  <si>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</si>
  <si>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</si>
  <si>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</si>
  <si>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</si>
  <si>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</si>
  <si>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</si>
  <si>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</si>
  <si>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</si>
  <si>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</si>
  <si>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</si>
  <si>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</si>
  <si>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</si>
  <si>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</si>
  <si>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</si>
  <si>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</si>
  <si>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</si>
  <si>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</si>
  <si>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</si>
  <si>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</si>
  <si>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</si>
  <si>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</si>
  <si>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</si>
  <si>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</si>
  <si>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</si>
  <si>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</si>
  <si>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</si>
  <si>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</si>
  <si>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</si>
  <si>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</si>
  <si>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</si>
  <si>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</si>
  <si>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</si>
  <si>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</si>
  <si>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</si>
  <si>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</si>
  <si>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</si>
  <si>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</si>
  <si>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</si>
  <si>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</si>
  <si>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</si>
  <si>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</si>
  <si>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</si>
  <si>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</si>
  <si>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</si>
  <si>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</si>
  <si>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</si>
  <si>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</si>
  <si>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</si>
  <si>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</si>
  <si>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</si>
  <si>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</si>
  <si>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</si>
  <si>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</si>
  <si>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</si>
  <si>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</si>
  <si>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</si>
  <si>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</si>
  <si>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</si>
  <si>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</si>
  <si>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</si>
  <si>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</si>
  <si>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</si>
  <si>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</si>
  <si>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</si>
  <si>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</si>
  <si>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</si>
  <si>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</si>
  <si>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</si>
  <si>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</si>
  <si>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</si>
  <si>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</si>
  <si>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</si>
  <si>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</si>
  <si>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</si>
  <si>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</si>
  <si>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</si>
  <si>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</si>
  <si>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</si>
  <si>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</si>
  <si>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</si>
  <si>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</si>
  <si>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</si>
  <si>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</si>
  <si>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</si>
  <si>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</si>
  <si>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</si>
  <si>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</si>
  <si>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</si>
  <si>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</si>
  <si>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</si>
  <si>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</si>
  <si>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</si>
  <si>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</si>
  <si>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</si>
  <si>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</si>
  <si>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</si>
  <si>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</si>
  <si>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</si>
  <si>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</si>
  <si>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</si>
  <si>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</si>
  <si>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</si>
  <si>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</si>
  <si>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</si>
  <si>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</si>
  <si>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</si>
  <si>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</si>
  <si>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</si>
  <si>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</si>
  <si>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</si>
  <si>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</si>
  <si>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</si>
  <si>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</si>
  <si>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</si>
  <si>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</si>
  <si>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</si>
  <si>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</si>
  <si>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</si>
  <si>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</si>
  <si>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</si>
  <si>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</si>
  <si>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</si>
  <si>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</si>
  <si>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</si>
  <si>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</si>
  <si>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</si>
  <si>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</si>
  <si>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</si>
  <si>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</si>
  <si>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</si>
  <si>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</si>
  <si>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</si>
  <si>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</si>
  <si>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</si>
  <si>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</si>
  <si>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</si>
  <si>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</si>
  <si>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</si>
  <si>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</si>
  <si>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</si>
  <si>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</si>
  <si>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</si>
  <si>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</si>
  <si>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</si>
  <si>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</si>
  <si>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</si>
  <si>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</si>
  <si>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</si>
  <si>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</si>
  <si>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</si>
  <si>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</si>
  <si>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</si>
  <si>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</si>
  <si>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</si>
  <si>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</si>
  <si>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</si>
  <si>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</si>
  <si>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</si>
  <si>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</si>
  <si>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</si>
  <si>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</si>
  <si>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</si>
  <si>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</si>
  <si>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</si>
  <si>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</si>
  <si>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</si>
  <si>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</si>
  <si>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</si>
  <si>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</si>
  <si>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</si>
  <si>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</si>
  <si>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</si>
  <si>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</si>
  <si>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</si>
  <si>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</si>
  <si>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</si>
  <si>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</si>
  <si>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</si>
  <si>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</si>
  <si>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</si>
  <si>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</si>
  <si>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</si>
  <si>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</si>
  <si>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</si>
  <si>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</si>
  <si>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</si>
  <si>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</si>
  <si>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</si>
  <si>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</si>
  <si>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</si>
  <si>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</si>
  <si>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</si>
  <si>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</si>
  <si>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</si>
  <si>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</si>
  <si>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</si>
  <si>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</si>
  <si>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</si>
  <si>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</si>
  <si>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</si>
  <si>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</si>
  <si>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</si>
  <si>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</si>
  <si>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</si>
  <si>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</si>
  <si>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</si>
  <si>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</si>
  <si>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</si>
  <si>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</si>
  <si>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</si>
  <si>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</si>
  <si>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</si>
  <si>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</si>
  <si>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</si>
  <si>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</si>
  <si>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</si>
  <si>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</si>
  <si>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</si>
  <si>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</si>
  <si>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</si>
  <si>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</si>
  <si>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</si>
  <si>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</si>
  <si>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</si>
  <si>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</si>
  <si>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</si>
  <si>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</si>
  <si>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</si>
  <si>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</si>
  <si>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</si>
  <si>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</si>
  <si>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</si>
  <si>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</si>
  <si>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</si>
  <si>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</si>
  <si>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</si>
  <si>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</si>
  <si>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</si>
  <si>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</si>
  <si>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</si>
  <si>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</si>
  <si>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</si>
  <si>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</si>
  <si>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</si>
  <si>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</si>
  <si>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</si>
  <si>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</si>
  <si>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</si>
  <si>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</si>
  <si>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</si>
  <si>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</si>
  <si>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</si>
  <si>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</si>
  <si>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</si>
  <si>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</si>
  <si>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</si>
  <si>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</si>
  <si>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</si>
  <si>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</si>
  <si>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</si>
  <si>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</si>
  <si>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</si>
  <si>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</si>
  <si>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</si>
  <si>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</si>
  <si>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</si>
  <si>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</si>
  <si>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</si>
  <si>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</si>
  <si>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</si>
  <si>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</si>
  <si>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</si>
  <si>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</si>
  <si>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</si>
  <si>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</si>
  <si>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</si>
  <si>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</si>
  <si>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</si>
  <si>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</si>
  <si>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</si>
  <si>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</si>
  <si>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</si>
  <si>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</si>
  <si>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</si>
  <si>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</si>
  <si>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</si>
  <si>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</si>
  <si>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</si>
  <si>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</si>
  <si>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</si>
  <si>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</si>
  <si>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</si>
  <si>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</si>
  <si>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</si>
  <si>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</si>
  <si>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</si>
  <si>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</si>
  <si>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</si>
  <si>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</si>
  <si>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</si>
  <si>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</si>
  <si>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</si>
  <si>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</si>
  <si>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</si>
  <si>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</si>
  <si>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</si>
  <si>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</si>
  <si>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</si>
  <si>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</si>
  <si>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</si>
  <si>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</si>
  <si>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</si>
  <si>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</si>
  <si>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</si>
  <si>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</si>
  <si>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</si>
  <si>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</si>
  <si>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</si>
  <si>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</si>
  <si>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</si>
  <si>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</si>
  <si>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</si>
  <si>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</si>
  <si>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</si>
  <si>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</si>
  <si>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</si>
  <si>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</si>
  <si>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</si>
  <si>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</si>
  <si>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</si>
  <si>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</si>
  <si>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</si>
  <si>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</si>
  <si>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</si>
  <si>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</si>
  <si>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</si>
  <si>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</si>
  <si>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</si>
  <si>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</si>
  <si>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</si>
  <si>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</si>
  <si>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</si>
  <si>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</si>
  <si>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</si>
  <si>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</si>
  <si>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</si>
  <si>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</si>
  <si>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</si>
  <si>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</si>
  <si>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</si>
  <si>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</si>
  <si>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</si>
  <si>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</si>
  <si>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</si>
  <si>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</si>
  <si>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</si>
  <si>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</si>
  <si>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</si>
  <si>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</si>
  <si>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</si>
  <si>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</si>
  <si>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</si>
  <si>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</si>
  <si>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</si>
  <si>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</si>
  <si>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</si>
  <si>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</si>
  <si>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</si>
  <si>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</si>
  <si>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</si>
  <si>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</si>
  <si>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</si>
  <si>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</si>
  <si>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</si>
  <si>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</si>
  <si>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</si>
  <si>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</si>
  <si>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</si>
  <si>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</si>
  <si>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</si>
  <si>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</si>
  <si>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</si>
  <si>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</si>
  <si>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</si>
  <si>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</si>
  <si>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</si>
  <si>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</si>
  <si>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</si>
  <si>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</si>
  <si>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</si>
  <si>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</si>
  <si>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</si>
  <si>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</si>
  <si>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</si>
  <si>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</si>
  <si>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</si>
  <si>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</si>
  <si>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</si>
  <si>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</si>
  <si>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</si>
  <si>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</si>
  <si>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</si>
  <si>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</si>
  <si>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</si>
  <si>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</si>
  <si>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</si>
  <si>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</si>
  <si>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</si>
  <si>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</si>
  <si>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</si>
  <si>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</si>
  <si>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</si>
  <si>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</si>
  <si>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</si>
  <si>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</si>
  <si>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</si>
  <si>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</si>
  <si>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</si>
  <si>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</si>
  <si>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</si>
  <si>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</si>
  <si>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</si>
  <si>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</si>
  <si>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</si>
  <si>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</si>
  <si>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</si>
  <si>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</si>
  <si>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</si>
  <si>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</si>
  <si>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</si>
  <si>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</si>
  <si>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</si>
  <si>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</si>
  <si>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</si>
  <si>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</si>
  <si>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</si>
  <si>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</si>
  <si>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</si>
  <si>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</si>
  <si>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</si>
  <si>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</si>
  <si>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</si>
  <si>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</si>
  <si>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</si>
  <si>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</si>
  <si>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</si>
  <si>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</si>
  <si>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</si>
  <si>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</si>
  <si>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</si>
  <si>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</si>
  <si>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</si>
  <si>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</si>
  <si>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</si>
  <si>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</si>
  <si>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</si>
  <si>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</si>
  <si>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</si>
  <si>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</si>
  <si>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</si>
  <si>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</si>
  <si>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</si>
  <si>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</si>
  <si>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</si>
  <si>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</si>
  <si>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</si>
  <si>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</si>
  <si>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</si>
  <si>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</si>
  <si>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</si>
  <si>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</si>
  <si>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</si>
  <si>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</si>
  <si>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</si>
  <si>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</si>
  <si>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</si>
  <si>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</si>
  <si>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</si>
  <si>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</si>
  <si>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</si>
  <si>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</si>
  <si>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</si>
  <si>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</si>
  <si>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</si>
  <si>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</si>
  <si>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</si>
  <si>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</si>
  <si>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</si>
  <si>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</si>
  <si>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</si>
  <si>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</si>
  <si>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</si>
  <si>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</si>
  <si>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</si>
  <si>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</si>
  <si>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</si>
  <si>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</si>
  <si>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</si>
  <si>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</si>
  <si>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</si>
  <si>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</si>
  <si>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</si>
  <si>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</si>
  <si>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</si>
  <si>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</si>
  <si>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</si>
  <si>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</si>
  <si>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</si>
  <si>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</si>
  <si>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</si>
  <si>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</si>
  <si>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</si>
  <si>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</si>
  <si>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</si>
  <si>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</si>
  <si>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</si>
  <si>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</si>
  <si>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</si>
  <si>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</si>
  <si>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</si>
  <si>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</si>
  <si>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</si>
  <si>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</si>
  <si>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</si>
  <si>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</si>
  <si>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</si>
  <si>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</si>
  <si>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</si>
  <si>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</si>
  <si>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</si>
  <si>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</si>
  <si>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</si>
  <si>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</si>
  <si>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</si>
  <si>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</si>
  <si>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</si>
  <si>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</si>
  <si>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</si>
  <si>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</si>
  <si>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</si>
  <si>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</si>
  <si>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</si>
  <si>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</si>
  <si>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</si>
  <si>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</si>
  <si>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</si>
  <si>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</si>
  <si>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</si>
  <si>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</si>
  <si>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</si>
  <si>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</si>
  <si>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</si>
  <si>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</si>
  <si>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</si>
  <si>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</si>
  <si>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</si>
  <si>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</si>
  <si>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</si>
  <si>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</si>
  <si>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</si>
  <si>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</si>
  <si>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</si>
  <si>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</si>
  <si>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</si>
  <si>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</si>
  <si>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</si>
  <si>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</si>
  <si>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</si>
  <si>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</si>
  <si>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</si>
  <si>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</si>
  <si>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</si>
  <si>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</si>
  <si>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</si>
  <si>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</si>
  <si>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</si>
  <si>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</si>
  <si>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</si>
  <si>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</si>
  <si>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</si>
  <si>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</si>
  <si>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</si>
  <si>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</si>
  <si>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</si>
  <si>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</si>
  <si>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</si>
  <si>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</si>
  <si>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</si>
  <si>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</si>
  <si>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</si>
  <si>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</si>
  <si>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</si>
  <si>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</si>
  <si>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</si>
  <si>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</si>
  <si>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</si>
  <si>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</si>
  <si>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</si>
  <si>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</si>
  <si>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</si>
  <si>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</si>
  <si>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</si>
  <si>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</si>
  <si>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</si>
  <si>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</si>
  <si>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</si>
  <si>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</si>
  <si>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</si>
  <si>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</si>
  <si>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</si>
  <si>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</si>
  <si>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</si>
  <si>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</si>
  <si>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</si>
  <si>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</si>
  <si>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</si>
  <si>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</si>
  <si>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</si>
  <si>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</si>
  <si>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</si>
  <si>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</si>
  <si>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</si>
  <si>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</si>
  <si>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</si>
  <si>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</si>
  <si>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</si>
  <si>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</si>
  <si>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</si>
  <si>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</si>
  <si>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</si>
  <si>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</si>
  <si>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</si>
  <si>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</si>
  <si>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</si>
  <si>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</si>
  <si>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</si>
  <si>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</si>
  <si>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</si>
  <si>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</si>
  <si>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</si>
  <si>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</si>
  <si>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</si>
  <si>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</si>
  <si>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</si>
  <si>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</si>
  <si>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</si>
  <si>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</si>
  <si>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</si>
  <si>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</si>
  <si>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</si>
  <si>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</si>
  <si>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</si>
  <si>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</si>
  <si>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</si>
  <si>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</si>
  <si>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</si>
  <si>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</si>
  <si>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</si>
  <si>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</si>
  <si>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</si>
  <si>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</si>
  <si>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</si>
  <si>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</si>
  <si>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</si>
  <si>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</si>
  <si>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</si>
  <si>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</si>
  <si>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</si>
  <si>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</si>
  <si>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</si>
  <si>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</si>
  <si>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</si>
  <si>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</si>
  <si>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</si>
  <si>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</si>
  <si>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</si>
  <si>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</si>
  <si>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</si>
  <si>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</si>
  <si>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</si>
  <si>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</si>
  <si>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</si>
  <si>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</si>
  <si>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</si>
  <si>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</si>
  <si>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</si>
  <si>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</si>
  <si>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</si>
  <si>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</si>
  <si>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</si>
  <si>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</si>
  <si>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</si>
  <si>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</si>
  <si>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</si>
  <si>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</si>
  <si>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</si>
  <si>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</si>
  <si>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</si>
  <si>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</si>
  <si>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</si>
  <si>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</si>
  <si>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</si>
  <si>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</si>
  <si>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</si>
  <si>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</si>
  <si>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</si>
  <si>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</si>
  <si>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</si>
  <si>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</si>
  <si>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</si>
  <si>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</si>
  <si>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</si>
  <si>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</si>
  <si>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</si>
  <si>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</si>
  <si>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</si>
  <si>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</si>
  <si>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</si>
  <si>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</si>
  <si>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</si>
  <si>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</si>
  <si>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</si>
  <si>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</si>
  <si>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</si>
  <si>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</si>
  <si>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</si>
  <si>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</si>
  <si>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</si>
  <si>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</si>
  <si>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</si>
  <si>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</si>
  <si>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</si>
  <si>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</si>
  <si>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</si>
  <si>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</si>
  <si>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</si>
  <si>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</si>
  <si>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</si>
  <si>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</si>
  <si>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</si>
  <si>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</si>
  <si>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</si>
  <si>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</si>
  <si>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</si>
  <si>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</si>
  <si>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</si>
  <si>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</si>
  <si>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</si>
  <si>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</si>
  <si>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</si>
  <si>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</si>
  <si>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</si>
  <si>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</si>
  <si>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</si>
  <si>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</si>
  <si>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</si>
  <si>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</si>
  <si>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</si>
  <si>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</si>
  <si>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</si>
  <si>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</si>
  <si>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</si>
  <si>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</si>
  <si>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</si>
  <si>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</si>
  <si>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</si>
  <si>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</si>
  <si>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</si>
  <si>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</si>
  <si>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</si>
  <si>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</si>
  <si>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</si>
  <si>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</si>
  <si>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</si>
  <si>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</si>
  <si>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</si>
  <si>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</si>
  <si>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</si>
  <si>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</si>
  <si>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</si>
  <si>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</si>
  <si>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</si>
  <si>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</si>
  <si>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</si>
  <si>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</si>
  <si>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</si>
  <si>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</si>
  <si>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</si>
  <si>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</si>
  <si>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</si>
  <si>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</si>
  <si>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</si>
  <si>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</si>
  <si>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</si>
  <si>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</si>
  <si>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</si>
  <si>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</si>
  <si>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</si>
  <si>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</si>
  <si>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</si>
  <si>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</si>
  <si>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</si>
  <si>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</si>
  <si>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</si>
  <si>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</si>
  <si>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</si>
  <si>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</si>
  <si>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</si>
  <si>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</si>
  <si>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</si>
  <si>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</si>
  <si>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</si>
  <si>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</si>
  <si>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</si>
  <si>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</si>
  <si>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</si>
  <si>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</si>
  <si>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</si>
  <si>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</si>
  <si>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</si>
  <si>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</si>
  <si>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</si>
  <si>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</si>
  <si>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</si>
  <si>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</si>
  <si>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</si>
  <si>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</si>
  <si>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</si>
  <si>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</si>
  <si>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</si>
  <si>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</si>
  <si>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</si>
  <si>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</si>
  <si>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</si>
  <si>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</si>
  <si>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</si>
  <si>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</si>
  <si>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</si>
  <si>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</si>
  <si>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</si>
  <si>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</si>
  <si>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</si>
  <si>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</si>
  <si>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</si>
  <si>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</si>
  <si>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</si>
  <si>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</si>
  <si>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</si>
  <si>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</si>
  <si>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</si>
  <si>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</si>
  <si>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</si>
  <si>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</si>
  <si>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</si>
  <si>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</si>
  <si>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</si>
  <si>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</si>
  <si>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</si>
  <si>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</si>
  <si>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</si>
  <si>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</si>
  <si>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</si>
  <si>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</si>
  <si>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</si>
  <si>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</si>
  <si>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</si>
  <si>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</si>
  <si>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</si>
  <si>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</si>
  <si>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</si>
  <si>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</si>
  <si>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</si>
  <si>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</si>
  <si>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</si>
  <si>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</si>
  <si>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</si>
  <si>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</si>
  <si>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</si>
  <si>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</si>
  <si>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</si>
  <si>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</si>
  <si>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</si>
  <si>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</si>
  <si>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</si>
  <si>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</si>
  <si>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</si>
  <si>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</si>
  <si>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</si>
  <si>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</si>
  <si>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</si>
  <si>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</si>
  <si>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</si>
  <si>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</si>
  <si>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</si>
  <si>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</si>
  <si>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</si>
  <si>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</si>
  <si>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</si>
  <si>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</si>
  <si>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</si>
  <si>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</si>
  <si>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</si>
  <si>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</si>
  <si>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</si>
  <si>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</si>
  <si>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</si>
  <si>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</si>
  <si>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</si>
  <si>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</si>
  <si>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</si>
  <si>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</si>
  <si>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</si>
  <si>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</si>
  <si>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</si>
  <si>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</si>
  <si>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</si>
  <si>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</si>
  <si>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</si>
  <si>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</si>
  <si>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</si>
  <si>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</si>
  <si>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</si>
  <si>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</si>
  <si>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</si>
  <si>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</si>
  <si>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</si>
  <si>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</si>
  <si>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</si>
  <si>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</si>
  <si>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</si>
  <si>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</si>
  <si>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</si>
  <si>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</si>
  <si>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</si>
  <si>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</si>
  <si>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</si>
  <si>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</si>
  <si>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</si>
  <si>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</si>
  <si>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</si>
  <si>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</si>
  <si>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</si>
  <si>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</si>
  <si>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</si>
  <si>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</si>
  <si>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</si>
  <si>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</si>
  <si>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</si>
  <si>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</si>
  <si>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</si>
  <si>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</si>
  <si>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</si>
  <si>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</si>
  <si>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</si>
  <si>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</si>
  <si>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</si>
  <si>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</si>
  <si>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</si>
  <si>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</si>
  <si>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</si>
  <si>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</si>
  <si>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</si>
  <si>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</si>
  <si>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</si>
  <si>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</si>
  <si>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</si>
  <si>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</si>
  <si>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</si>
  <si>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</si>
  <si>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</si>
  <si>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</si>
  <si>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</si>
  <si>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</si>
  <si>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</si>
  <si>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</si>
  <si>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</si>
  <si>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</si>
  <si>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</si>
  <si>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</si>
  <si>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</si>
  <si>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</si>
  <si>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</si>
  <si>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</si>
  <si>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</si>
  <si>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</si>
  <si>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</si>
  <si>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</si>
  <si>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</si>
  <si>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</si>
  <si>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</si>
  <si>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</si>
  <si>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</si>
  <si>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</si>
  <si>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</si>
  <si>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</si>
  <si>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</si>
  <si>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</si>
  <si>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</si>
  <si>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</si>
  <si>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</si>
  <si>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</si>
  <si>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</si>
  <si>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</si>
  <si>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</si>
  <si>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</si>
  <si>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</si>
  <si>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</si>
  <si>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</si>
  <si>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</si>
  <si>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</si>
  <si>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</si>
  <si>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</si>
  <si>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</si>
  <si>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</si>
  <si>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</si>
  <si>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</si>
  <si>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</si>
  <si>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</si>
  <si>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</si>
  <si>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</si>
  <si>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</si>
  <si>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</si>
  <si>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</si>
  <si>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</si>
  <si>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</si>
  <si>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</si>
  <si>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</si>
  <si>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</si>
  <si>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</si>
  <si>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</si>
  <si>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</si>
  <si>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</si>
  <si>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</si>
  <si>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</si>
  <si>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</si>
  <si>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</si>
  <si>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</si>
  <si>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</si>
  <si>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</si>
  <si>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</si>
  <si>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</si>
  <si>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</si>
  <si>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</si>
  <si>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</si>
  <si>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</si>
  <si>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</si>
  <si>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</si>
  <si>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</si>
  <si>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</si>
  <si>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</si>
  <si>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</si>
  <si>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</si>
  <si>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</si>
  <si>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</si>
  <si>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</si>
  <si>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</si>
  <si>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</si>
  <si>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</si>
  <si>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</si>
  <si>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</si>
  <si>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</si>
  <si>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</si>
  <si>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</si>
  <si>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</si>
  <si>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</si>
  <si>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</si>
  <si>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</si>
  <si>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</si>
  <si>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</si>
  <si>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</si>
  <si>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</si>
  <si>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</si>
  <si>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</si>
  <si>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</si>
  <si>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</si>
  <si>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</si>
  <si>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</si>
  <si>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</si>
  <si>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</si>
  <si>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</si>
  <si>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</si>
  <si>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</si>
  <si>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</si>
  <si>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</si>
  <si>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</si>
  <si>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</si>
  <si>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</si>
  <si>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</si>
  <si>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</si>
  <si>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</si>
  <si>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</si>
  <si>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</si>
  <si>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</si>
  <si>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</si>
  <si>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</si>
  <si>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</si>
  <si>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</si>
  <si>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</si>
  <si>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</si>
  <si>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</si>
  <si>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</si>
  <si>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</si>
  <si>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</si>
  <si>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</si>
  <si>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</si>
  <si>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</si>
  <si>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</si>
  <si>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</si>
  <si>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</si>
  <si>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</si>
  <si>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</si>
  <si>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</si>
  <si>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</si>
  <si>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</si>
  <si>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</si>
  <si>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</si>
  <si>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</si>
  <si>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</si>
  <si>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</si>
  <si>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</si>
  <si>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</si>
  <si>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</si>
  <si>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</si>
  <si>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</si>
  <si>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</si>
  <si>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</si>
  <si>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</si>
  <si>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</si>
  <si>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</si>
  <si>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</si>
  <si>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</si>
  <si>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</si>
  <si>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</si>
  <si>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</si>
  <si>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</si>
  <si>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</si>
  <si>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</si>
  <si>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</si>
  <si>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</si>
  <si>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</si>
  <si>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</si>
  <si>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</si>
  <si>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</si>
  <si>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</si>
  <si>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</si>
  <si>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</si>
  <si>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</si>
  <si>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</si>
  <si>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</si>
  <si>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</si>
  <si>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</si>
  <si>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</si>
  <si>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</si>
  <si>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</si>
  <si>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</si>
  <si>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</si>
  <si>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</si>
  <si>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</si>
  <si>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</si>
  <si>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</si>
  <si>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</si>
  <si>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</si>
  <si>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</si>
  <si>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</si>
  <si>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</si>
  <si>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</si>
  <si>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</si>
  <si>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</si>
  <si>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</si>
  <si>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</si>
  <si>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</si>
  <si>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</si>
  <si>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</si>
  <si>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</si>
  <si>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</si>
  <si>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</si>
  <si>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</si>
  <si>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</si>
  <si>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</si>
  <si>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</si>
  <si>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</si>
  <si>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</si>
  <si>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</si>
  <si>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</si>
  <si>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</si>
  <si>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</si>
  <si>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</si>
  <si>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</si>
  <si>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</si>
  <si>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</si>
  <si>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</si>
  <si>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</si>
  <si>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</si>
  <si>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</si>
  <si>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</si>
  <si>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</si>
  <si>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</si>
  <si>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</si>
  <si>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</si>
  <si>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</si>
  <si>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</si>
  <si>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</si>
  <si>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</si>
  <si>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</si>
  <si>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</si>
  <si>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</si>
  <si>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</si>
  <si>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</si>
  <si>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</si>
  <si>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</si>
  <si>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</si>
  <si>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</si>
  <si>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</si>
  <si>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</si>
  <si>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</si>
  <si>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</si>
  <si>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</si>
  <si>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</si>
  <si>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</si>
  <si>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</si>
  <si>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</si>
  <si>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</si>
  <si>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</si>
  <si>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</si>
  <si>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</si>
  <si>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</si>
  <si>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</si>
  <si>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</si>
  <si>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</si>
  <si>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</si>
  <si>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</si>
  <si>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</si>
  <si>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</si>
  <si>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</si>
  <si>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</si>
  <si>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</si>
  <si>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</si>
  <si>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</si>
  <si>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</si>
  <si>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</si>
  <si>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</si>
  <si>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</si>
  <si>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</si>
  <si>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</si>
  <si>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</si>
  <si>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</si>
  <si>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</si>
  <si>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</si>
  <si>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</si>
  <si>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</si>
  <si>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</si>
  <si>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</si>
  <si>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</si>
  <si>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</si>
  <si>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</si>
  <si>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</si>
  <si>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</si>
  <si>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</si>
  <si>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</si>
  <si>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</si>
  <si>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</si>
  <si>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</si>
  <si>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</si>
  <si>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</si>
  <si>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</si>
  <si>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</si>
  <si>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</si>
  <si>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</si>
  <si>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</si>
  <si>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</si>
  <si>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</si>
  <si>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</si>
  <si>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</si>
  <si>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</si>
  <si>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</si>
  <si>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</si>
  <si>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</si>
  <si>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</si>
  <si>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</si>
  <si>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</si>
  <si>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</si>
  <si>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</si>
  <si>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</si>
  <si>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</si>
  <si>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</si>
  <si>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</si>
  <si>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</si>
  <si>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</si>
  <si>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</si>
  <si>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</si>
  <si>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</si>
  <si>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</si>
  <si>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</si>
  <si>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</si>
  <si>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</si>
  <si>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</si>
  <si>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</si>
  <si>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</si>
  <si>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</si>
  <si>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</si>
  <si>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</si>
  <si>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</si>
  <si>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</si>
  <si>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</si>
  <si>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</si>
  <si>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</si>
  <si>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</si>
  <si>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</si>
  <si>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</si>
  <si>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</si>
  <si>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</si>
  <si>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</si>
  <si>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</si>
  <si>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</si>
  <si>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</si>
  <si>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</si>
  <si>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</si>
  <si>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</si>
  <si>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</si>
  <si>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</si>
  <si>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</si>
  <si>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</si>
  <si>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</si>
  <si>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</si>
  <si>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</si>
  <si>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</si>
  <si>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</si>
  <si>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</si>
  <si>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</si>
  <si>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</si>
  <si>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</si>
  <si>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</si>
  <si>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</si>
  <si>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</si>
  <si>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</si>
  <si>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</si>
  <si>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</si>
  <si>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</si>
  <si>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</si>
  <si>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</si>
  <si>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</si>
  <si>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</si>
  <si>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</si>
  <si>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</si>
  <si>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</si>
  <si>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</si>
  <si>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</si>
  <si>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</si>
  <si>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</si>
  <si>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</si>
  <si>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</si>
  <si>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</si>
  <si>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</si>
  <si>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</si>
  <si>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</si>
  <si>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</si>
  <si>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</si>
  <si>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</si>
  <si>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</si>
  <si>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</si>
  <si>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</si>
  <si>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</si>
  <si>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</si>
  <si>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</si>
  <si>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</si>
  <si>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</si>
  <si>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</si>
  <si>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</si>
  <si>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</si>
  <si>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</si>
  <si>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</si>
  <si>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</si>
  <si>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</si>
  <si>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</si>
  <si>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</si>
  <si>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</si>
  <si>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</si>
  <si>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</si>
  <si>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</si>
  <si>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</si>
  <si>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</si>
  <si>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</si>
  <si>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</si>
  <si>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</si>
  <si>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</si>
  <si>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</si>
  <si>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</si>
  <si>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</si>
  <si>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</si>
  <si>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</si>
  <si>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</si>
  <si>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</si>
  <si>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</si>
  <si>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</si>
  <si>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</si>
  <si>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</si>
  <si>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</si>
  <si>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</si>
  <si>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</si>
  <si>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</si>
  <si>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</si>
  <si>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</si>
  <si>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</si>
  <si>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</si>
  <si>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</si>
  <si>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</si>
  <si>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</si>
  <si>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</si>
  <si>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</si>
  <si>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</si>
  <si>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</si>
  <si>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</si>
  <si>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</si>
  <si>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</si>
  <si>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</si>
  <si>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</si>
  <si>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</si>
  <si>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</si>
  <si>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</si>
  <si>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</si>
  <si>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</si>
  <si>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</si>
  <si>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</si>
  <si>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</si>
  <si>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</si>
  <si>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</si>
  <si>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</si>
  <si>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</si>
  <si>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</si>
  <si>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</si>
  <si>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</si>
  <si>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</si>
  <si>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</si>
  <si>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</si>
  <si>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</si>
  <si>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</si>
  <si>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</si>
  <si>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</si>
  <si>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</si>
  <si>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</si>
  <si>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</si>
  <si>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</si>
  <si>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</si>
  <si>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</si>
  <si>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</si>
  <si>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</si>
  <si>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</si>
  <si>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</si>
  <si>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</si>
  <si>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</si>
  <si>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</si>
  <si>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</si>
  <si>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</si>
  <si>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</si>
  <si>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</si>
  <si>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</si>
  <si>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</si>
  <si>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</si>
  <si>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</si>
  <si>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</si>
  <si>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</si>
  <si>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</si>
  <si>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</si>
  <si>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</si>
  <si>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</si>
  <si>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</si>
  <si>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</si>
  <si>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</si>
  <si>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</si>
  <si>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</si>
  <si>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</si>
  <si>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</si>
  <si>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</si>
  <si>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</si>
  <si>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</si>
  <si>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</si>
  <si>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</si>
  <si>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</si>
  <si>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</si>
  <si>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</si>
  <si>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</si>
  <si>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</si>
  <si>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</si>
  <si>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</si>
  <si>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</si>
  <si>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</si>
  <si>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</si>
  <si>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</si>
  <si>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</si>
  <si>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</si>
  <si>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</si>
  <si>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</si>
  <si>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</si>
  <si>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</si>
  <si>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</si>
  <si>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</si>
  <si>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</si>
  <si>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</si>
  <si>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</si>
  <si>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</si>
  <si>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</si>
  <si>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</si>
  <si>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</si>
  <si>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</si>
  <si>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</si>
  <si>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</si>
  <si>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</si>
  <si>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</si>
  <si>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</si>
  <si>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</si>
  <si>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</si>
  <si>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</si>
  <si>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</si>
  <si>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</si>
  <si>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</si>
  <si>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</si>
  <si>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</si>
  <si>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</si>
  <si>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</si>
  <si>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</si>
  <si>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</si>
  <si>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</si>
  <si>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</si>
  <si>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</si>
  <si>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</si>
  <si>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</si>
  <si>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</si>
  <si>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</si>
  <si>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</si>
  <si>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</si>
  <si>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</si>
  <si>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</si>
  <si>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</si>
  <si>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</si>
  <si>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</si>
  <si>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</si>
  <si>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</si>
  <si>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</si>
  <si>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</si>
  <si>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</si>
  <si>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</si>
  <si>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</si>
  <si>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</si>
  <si>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</si>
  <si>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</si>
  <si>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</si>
  <si>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</si>
  <si>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</si>
  <si>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</si>
  <si>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</si>
  <si>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</si>
  <si>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</si>
  <si>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</si>
  <si>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</si>
  <si>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</si>
  <si>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</si>
  <si>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</si>
  <si>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</si>
  <si>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</si>
  <si>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</si>
  <si>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</si>
  <si>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</si>
  <si>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</si>
  <si>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</si>
  <si>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</si>
  <si>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</si>
  <si>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</si>
  <si>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</si>
  <si>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</si>
  <si>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</si>
  <si>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</si>
  <si>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</si>
  <si>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</si>
  <si>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</si>
  <si>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</si>
  <si>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</si>
  <si>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</si>
  <si>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</si>
  <si>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</si>
  <si>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</si>
  <si>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</si>
  <si>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</si>
  <si>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</si>
  <si>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</si>
  <si>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</si>
  <si>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</si>
  <si>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</si>
  <si>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</si>
  <si>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</si>
  <si>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</si>
  <si>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</si>
  <si>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</si>
  <si>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</si>
  <si>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</si>
  <si>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</si>
  <si>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</si>
  <si>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</si>
  <si>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</si>
  <si>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</si>
  <si>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</si>
  <si>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</si>
  <si>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</si>
  <si>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</si>
  <si>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</si>
  <si>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</si>
  <si>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</si>
  <si>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</si>
  <si>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</si>
  <si>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</si>
  <si>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</si>
  <si>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</si>
  <si>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</si>
  <si>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</si>
  <si>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</si>
  <si>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</si>
  <si>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</si>
  <si>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</si>
  <si>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</si>
  <si>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</si>
  <si>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</si>
  <si>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</si>
  <si>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</si>
  <si>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</si>
  <si>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</si>
  <si>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</si>
  <si>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</si>
  <si>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</si>
  <si>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</si>
  <si>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</si>
  <si>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</si>
  <si>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</si>
  <si>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</si>
  <si>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</si>
  <si>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</si>
  <si>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</si>
  <si>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</si>
  <si>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</si>
  <si>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</si>
  <si>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</si>
  <si>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</si>
  <si>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</si>
  <si>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</si>
  <si>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</si>
  <si>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</si>
  <si>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</si>
  <si>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</si>
  <si>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</si>
  <si>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</si>
  <si>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</si>
  <si>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</si>
  <si>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</si>
  <si>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</si>
  <si>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</si>
  <si>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</si>
  <si>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</si>
  <si>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</si>
  <si>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</si>
  <si>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</si>
  <si>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</si>
  <si>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</si>
  <si>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</si>
  <si>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</si>
  <si>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</si>
  <si>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</si>
  <si>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</si>
  <si>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</si>
  <si>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</si>
  <si>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</si>
  <si>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</si>
  <si>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</si>
  <si>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</si>
  <si>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</si>
  <si>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</si>
  <si>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</si>
  <si>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</si>
  <si>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</si>
  <si>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</si>
  <si>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</si>
  <si>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</si>
  <si>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</si>
  <si>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</si>
  <si>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</si>
  <si>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</si>
  <si>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</si>
  <si>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</si>
  <si>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</si>
  <si>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</si>
  <si>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</si>
  <si>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</si>
  <si>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</si>
  <si>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</si>
  <si>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</si>
  <si>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</si>
  <si>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</si>
  <si>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</si>
  <si>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</si>
  <si>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</si>
  <si>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</si>
  <si>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</si>
  <si>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</si>
  <si>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</si>
  <si>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</si>
  <si>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</si>
  <si>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</si>
  <si>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</si>
  <si>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</si>
  <si>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</si>
  <si>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</si>
  <si>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</si>
  <si>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</si>
  <si>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</si>
  <si>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</si>
  <si>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</si>
  <si>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</si>
  <si>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</si>
  <si>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</si>
  <si>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</si>
  <si>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</si>
  <si>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</si>
  <si>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</si>
  <si>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</si>
  <si>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</si>
  <si>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</si>
  <si>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</si>
  <si>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</si>
  <si>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</si>
  <si>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</si>
  <si>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</si>
  <si>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</si>
  <si>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</si>
  <si>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</si>
  <si>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</si>
  <si>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</si>
  <si>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</si>
  <si>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</si>
  <si>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</si>
  <si>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</si>
  <si>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</si>
  <si>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</si>
  <si>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</si>
  <si>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</si>
  <si>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</si>
  <si>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</si>
  <si>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</si>
  <si>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</si>
  <si>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</si>
  <si>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</si>
  <si>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</si>
  <si>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</si>
  <si>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</si>
  <si>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</si>
  <si>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</si>
  <si>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</si>
  <si>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</si>
  <si>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</si>
  <si>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</si>
  <si>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</si>
  <si>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</si>
  <si>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</si>
  <si>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</si>
  <si>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</si>
  <si>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</si>
  <si>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</si>
  <si>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</si>
  <si>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</si>
  <si>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</si>
  <si>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</si>
  <si>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</si>
  <si>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</si>
  <si>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</si>
  <si>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</si>
  <si>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</si>
  <si>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</si>
  <si>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</si>
  <si>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</si>
  <si>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</si>
  <si>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</si>
  <si>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</si>
  <si>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</si>
  <si>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</si>
  <si>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</si>
  <si>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</si>
  <si>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</si>
  <si>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</si>
  <si>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</si>
  <si>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</si>
  <si>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</si>
  <si>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</si>
  <si>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</si>
  <si>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Final Rank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</si>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</sst>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2" fontId="3" fillId="9" borderId="0" xfId="0" applyNumberFormat="1" applyFon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3" borderId="2" xfId="0" applyFill="1" applyBorder="1"/>
    <xf numFmtId="14" fontId="0" fillId="0" borderId="8" xfId="0" applyNumberFormat="1" applyBorder="1"/>
    <xf numFmtId="0" fontId="0" fillId="6" borderId="0" xfId="0" applyFill="1"/>
    <xf numFmtId="14" fontId="0" fillId="6" borderId="0" xfId="0" applyNumberFormat="1" applyFill="1"/>
    <xf numFmtId="1" fontId="0" fillId="5" borderId="0" xfId="0" applyNumberFormat="1" applyFill="1"/>
    <xf numFmtId="0" fontId="3" fillId="14" borderId="0" xfId="0" applyFont="1" applyFill="1"/>
  </cellXfs>
  <cellStyles count="1">
    <cellStyle name="Normal" xfId="0" builtinId="0"/>
  </cellStyles>
  <dxfs count="643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26"/>
  <sheetViews>
    <sheetView zoomScale="85" zoomScaleNormal="85" workbookViewId="0">
      <pane ySplit="1" topLeftCell="A999" activePane="bottomLeft" state="frozen"/>
      <selection activeCell="H63" sqref="H63"/>
      <selection pane="bottomLeft" activeCell="E1020" sqref="E1020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3">
        <f t="shared" ref="J38:J69" si="0">L38-I38</f>
        <v>5.2630276900231481</v>
      </c>
      <c r="K38" s="33">
        <f t="shared" ref="K38:K101" si="1">J38-I38</f>
        <v>4.402769002314777E-2</v>
      </c>
      <c r="L38" s="33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3">
        <f t="shared" si="0"/>
        <v>5.3470271911806</v>
      </c>
      <c r="K39" s="33">
        <f t="shared" si="1"/>
        <v>5.4027191180599843E-2</v>
      </c>
      <c r="L39" s="33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3">
        <f t="shared" si="0"/>
        <v>5.4200268171879884</v>
      </c>
      <c r="K40" s="33">
        <f t="shared" si="1"/>
        <v>0.1310268171879887</v>
      </c>
      <c r="L40" s="33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3">
        <f t="shared" si="0"/>
        <v>5.4280614888181793</v>
      </c>
      <c r="K41" s="33">
        <f t="shared" si="1"/>
        <v>0.100061488818179</v>
      </c>
      <c r="L41" s="33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3">
        <f t="shared" si="0"/>
        <v>5.4250233480505878</v>
      </c>
      <c r="K42" s="33">
        <f t="shared" si="1"/>
        <v>7.4023348050587856E-2</v>
      </c>
      <c r="L42" s="33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3">
        <f t="shared" si="0"/>
        <v>5.4890233480505879</v>
      </c>
      <c r="K43" s="33">
        <f t="shared" si="1"/>
        <v>0.20202334805058797</v>
      </c>
      <c r="L43" s="33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3">
        <f t="shared" si="0"/>
        <v>5.457946000269998</v>
      </c>
      <c r="K44" s="33">
        <f t="shared" si="1"/>
        <v>0.11594600026999835</v>
      </c>
      <c r="L44" s="33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3">
        <f t="shared" si="0"/>
        <v>5.524027180067951</v>
      </c>
      <c r="K45" s="33">
        <f t="shared" si="1"/>
        <v>0.17602718006795115</v>
      </c>
      <c r="L45" s="33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3">
        <f t="shared" si="0"/>
        <v>5.5150374783953424</v>
      </c>
      <c r="K46" s="33">
        <f t="shared" si="1"/>
        <v>0.11403747839534262</v>
      </c>
      <c r="L46" s="33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3">
        <f t="shared" si="0"/>
        <v>5.5269817916970148</v>
      </c>
      <c r="K47" s="33">
        <f t="shared" si="1"/>
        <v>0.12898179169701507</v>
      </c>
      <c r="L47" s="33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3">
        <f t="shared" si="0"/>
        <v>5.5260769955763651</v>
      </c>
      <c r="K48" s="33">
        <f t="shared" si="1"/>
        <v>0.10707699557636552</v>
      </c>
      <c r="L48" s="33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3">
        <f t="shared" si="0"/>
        <v>5.5369526118378927</v>
      </c>
      <c r="K49" s="33">
        <f t="shared" si="1"/>
        <v>9.5952611837892832E-2</v>
      </c>
      <c r="L49" s="33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3">
        <f t="shared" si="0"/>
        <v>5.5569663250366039</v>
      </c>
      <c r="K50" s="33">
        <f t="shared" si="1"/>
        <v>0.13296632503660355</v>
      </c>
      <c r="L50" s="33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3">
        <f t="shared" si="0"/>
        <v>5.5689816933638445</v>
      </c>
      <c r="K51" s="33">
        <f t="shared" si="1"/>
        <v>0.15398169336384449</v>
      </c>
      <c r="L51" s="33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3">
        <f t="shared" si="0"/>
        <v>5.5730109890109887</v>
      </c>
      <c r="K52" s="33">
        <f t="shared" si="1"/>
        <v>0.15701098901098831</v>
      </c>
      <c r="L52" s="33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3">
        <f t="shared" si="0"/>
        <v>5.60002044013084</v>
      </c>
      <c r="K53" s="33">
        <f t="shared" si="1"/>
        <v>0.14302044013084014</v>
      </c>
      <c r="L53" s="33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3">
        <f t="shared" si="0"/>
        <v>5.5680393481900126</v>
      </c>
      <c r="K54" s="33">
        <f t="shared" si="1"/>
        <v>7.8039348190012348E-2</v>
      </c>
      <c r="L54" s="33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3">
        <f t="shared" si="0"/>
        <v>5.6279404990698172</v>
      </c>
      <c r="K55" s="33">
        <f t="shared" si="1"/>
        <v>0.18594049906981702</v>
      </c>
      <c r="L55" s="33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3">
        <f t="shared" si="0"/>
        <v>5.6640357159358681</v>
      </c>
      <c r="K56" s="33">
        <f t="shared" si="1"/>
        <v>0.23903571593586825</v>
      </c>
      <c r="L56" s="33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3">
        <f t="shared" si="0"/>
        <v>5.6190579672151379</v>
      </c>
      <c r="K57" s="33">
        <f t="shared" si="1"/>
        <v>0.13505796721513796</v>
      </c>
      <c r="L57" s="33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3">
        <f t="shared" si="0"/>
        <v>5.6410708776060217</v>
      </c>
      <c r="K58" s="33">
        <f t="shared" si="1"/>
        <v>0.13007087760602154</v>
      </c>
      <c r="L58" s="33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3">
        <f t="shared" si="0"/>
        <v>5.6680708776060218</v>
      </c>
      <c r="K59" s="33">
        <f t="shared" si="1"/>
        <v>0.18407087760602181</v>
      </c>
      <c r="L59" s="33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3">
        <f t="shared" si="0"/>
        <v>5.6570413587530259</v>
      </c>
      <c r="K60" s="33">
        <f t="shared" si="1"/>
        <v>0.13604135875302603</v>
      </c>
      <c r="L60" s="33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3">
        <f t="shared" si="0"/>
        <v>5.6849822668903558</v>
      </c>
      <c r="K61" s="33">
        <f t="shared" si="1"/>
        <v>8.0982266890355703E-2</v>
      </c>
      <c r="L61" s="33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4">
        <f t="shared" si="0"/>
        <v>5.7509190511396708</v>
      </c>
      <c r="K62" s="33">
        <f t="shared" si="1"/>
        <v>0.17591905113967066</v>
      </c>
      <c r="L62" s="142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4">
        <f t="shared" si="0"/>
        <v>5.8339409967538662</v>
      </c>
      <c r="K63" s="33">
        <f t="shared" si="1"/>
        <v>0.21094099675386602</v>
      </c>
      <c r="L63" s="142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4">
        <f t="shared" si="0"/>
        <v>5.843995905491739</v>
      </c>
      <c r="K64" s="33">
        <f t="shared" si="1"/>
        <v>0.21699590549173919</v>
      </c>
      <c r="L64" s="142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4">
        <f t="shared" si="0"/>
        <v>5.8780508767992803</v>
      </c>
      <c r="K65" s="33">
        <f t="shared" si="1"/>
        <v>0.21505087679928003</v>
      </c>
      <c r="L65" s="142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4">
        <f t="shared" si="0"/>
        <v>5.9239971064159977</v>
      </c>
      <c r="K66" s="33">
        <f t="shared" si="1"/>
        <v>0.20899710641599789</v>
      </c>
      <c r="L66" s="142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4">
        <f t="shared" si="0"/>
        <v>5.9740305898424149</v>
      </c>
      <c r="K67" s="33">
        <f t="shared" si="1"/>
        <v>0.23903058984241454</v>
      </c>
      <c r="L67" s="142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2">
        <v>5.2770000000000001</v>
      </c>
      <c r="J68" s="87">
        <f t="shared" si="0"/>
        <v>5.4099322567238621</v>
      </c>
      <c r="K68" s="45">
        <f t="shared" si="1"/>
        <v>0.132932256723862</v>
      </c>
      <c r="L68" s="135">
        <f t="shared" si="2"/>
        <v>10.686932256723862</v>
      </c>
      <c r="M68" s="62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2">
        <v>5.2869999999999999</v>
      </c>
      <c r="J69" s="87">
        <f t="shared" si="0"/>
        <v>5.4229825962782803</v>
      </c>
      <c r="K69" s="45">
        <f t="shared" si="1"/>
        <v>0.13598259627828035</v>
      </c>
      <c r="L69" s="135">
        <f t="shared" si="2"/>
        <v>10.70998259627828</v>
      </c>
      <c r="M69" s="62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2">
        <v>5.3630000000000004</v>
      </c>
      <c r="J70" s="87">
        <f t="shared" ref="J70:J101" si="3">L70-I70</f>
        <v>5.3930614888181791</v>
      </c>
      <c r="K70" s="45">
        <f t="shared" si="1"/>
        <v>3.0061488818178717E-2</v>
      </c>
      <c r="L70" s="135">
        <f t="shared" ref="L70:L101" si="4">3.6*200/M70</f>
        <v>10.75606148881818</v>
      </c>
      <c r="M70" s="62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2">
        <v>5.3</v>
      </c>
      <c r="J71" s="87">
        <f t="shared" si="3"/>
        <v>5.4560614888181798</v>
      </c>
      <c r="K71" s="45">
        <f t="shared" si="1"/>
        <v>0.15606148881817994</v>
      </c>
      <c r="L71" s="135">
        <f t="shared" si="4"/>
        <v>10.75606148881818</v>
      </c>
      <c r="M71" s="62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2">
        <v>5.3230000000000004</v>
      </c>
      <c r="J72" s="87">
        <f t="shared" si="3"/>
        <v>5.4699845600359769</v>
      </c>
      <c r="K72" s="45">
        <f t="shared" si="1"/>
        <v>0.14698456003597649</v>
      </c>
      <c r="L72" s="135">
        <f t="shared" si="4"/>
        <v>10.792984560035977</v>
      </c>
      <c r="M72" s="62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2">
        <v>5.3470000000000004</v>
      </c>
      <c r="J73" s="87">
        <f t="shared" si="3"/>
        <v>5.4479263845992394</v>
      </c>
      <c r="K73" s="45">
        <f t="shared" si="1"/>
        <v>0.10092638459923897</v>
      </c>
      <c r="L73" s="135">
        <f t="shared" si="4"/>
        <v>10.79492638459924</v>
      </c>
      <c r="M73" s="62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2">
        <v>5.35</v>
      </c>
      <c r="J74" s="87">
        <f t="shared" si="3"/>
        <v>5.4510801080108013</v>
      </c>
      <c r="K74" s="45">
        <f t="shared" si="1"/>
        <v>0.10108010801080169</v>
      </c>
      <c r="L74" s="135">
        <f t="shared" si="4"/>
        <v>10.801080108010801</v>
      </c>
      <c r="M74" s="62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2">
        <v>5.3550000000000004</v>
      </c>
      <c r="J75" s="87">
        <f t="shared" si="3"/>
        <v>5.4769542650819911</v>
      </c>
      <c r="K75" s="45">
        <f t="shared" si="1"/>
        <v>0.1219542650819907</v>
      </c>
      <c r="L75" s="135">
        <f t="shared" si="4"/>
        <v>10.831954265081992</v>
      </c>
      <c r="M75" s="62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2">
        <v>5.335</v>
      </c>
      <c r="J76" s="87">
        <f t="shared" si="3"/>
        <v>5.5209624866185196</v>
      </c>
      <c r="K76" s="45">
        <f t="shared" si="1"/>
        <v>0.18596248661851966</v>
      </c>
      <c r="L76" s="135">
        <f t="shared" si="4"/>
        <v>10.85596248661852</v>
      </c>
      <c r="M76" s="62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2">
        <v>5.407</v>
      </c>
      <c r="J77" s="87">
        <f t="shared" si="3"/>
        <v>5.5299303682099907</v>
      </c>
      <c r="K77" s="45">
        <f t="shared" si="1"/>
        <v>0.1229303682099907</v>
      </c>
      <c r="L77" s="135">
        <f t="shared" si="4"/>
        <v>10.936930368209991</v>
      </c>
      <c r="M77" s="62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2">
        <v>5.391</v>
      </c>
      <c r="J78" s="87">
        <f t="shared" si="3"/>
        <v>5.5520807812143769</v>
      </c>
      <c r="K78" s="45">
        <f t="shared" si="1"/>
        <v>0.16108078121437686</v>
      </c>
      <c r="L78" s="135">
        <f t="shared" si="4"/>
        <v>10.943080781214377</v>
      </c>
      <c r="M78" s="62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2">
        <v>5.4359999999999999</v>
      </c>
      <c r="J79" s="87">
        <f t="shared" si="3"/>
        <v>5.5839583690461616</v>
      </c>
      <c r="K79" s="45">
        <f t="shared" si="1"/>
        <v>0.14795836904616166</v>
      </c>
      <c r="L79" s="135">
        <f t="shared" si="4"/>
        <v>11.019958369046162</v>
      </c>
      <c r="M79" s="62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2">
        <v>5.4459999999999997</v>
      </c>
      <c r="J80" s="87">
        <f t="shared" si="3"/>
        <v>5.6079648422507091</v>
      </c>
      <c r="K80" s="45">
        <f t="shared" si="1"/>
        <v>0.1619648422507094</v>
      </c>
      <c r="L80" s="135">
        <f t="shared" si="4"/>
        <v>11.053964842250709</v>
      </c>
      <c r="M80" s="62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2">
        <v>5.4580000000000002</v>
      </c>
      <c r="J81" s="87">
        <f t="shared" si="3"/>
        <v>5.596983187213068</v>
      </c>
      <c r="K81" s="45">
        <f t="shared" si="1"/>
        <v>0.13898318721306779</v>
      </c>
      <c r="L81" s="135">
        <f t="shared" si="4"/>
        <v>11.054983187213068</v>
      </c>
      <c r="M81" s="62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2">
        <v>5.4530000000000003</v>
      </c>
      <c r="J82" s="87">
        <f t="shared" si="3"/>
        <v>5.6130272962006655</v>
      </c>
      <c r="K82" s="45">
        <f t="shared" si="1"/>
        <v>0.16002729620066525</v>
      </c>
      <c r="L82" s="135">
        <f t="shared" si="4"/>
        <v>11.066027296200666</v>
      </c>
      <c r="M82" s="62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2">
        <v>5.4560000000000004</v>
      </c>
      <c r="J83" s="87">
        <f t="shared" si="3"/>
        <v>5.6229684249399883</v>
      </c>
      <c r="K83" s="45">
        <f t="shared" si="1"/>
        <v>0.16696842493998787</v>
      </c>
      <c r="L83" s="135">
        <f t="shared" si="4"/>
        <v>11.078968424939989</v>
      </c>
      <c r="M83" s="62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2">
        <v>5.4930000000000003</v>
      </c>
      <c r="J84" s="87">
        <f t="shared" si="3"/>
        <v>5.5950110880110877</v>
      </c>
      <c r="K84" s="45">
        <f t="shared" si="1"/>
        <v>0.10201108801108738</v>
      </c>
      <c r="L84" s="135">
        <f t="shared" si="4"/>
        <v>11.088011088011088</v>
      </c>
      <c r="M84" s="62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2">
        <v>5.4279999999999999</v>
      </c>
      <c r="J85" s="87">
        <f t="shared" si="3"/>
        <v>5.6719768750481778</v>
      </c>
      <c r="K85" s="45">
        <f t="shared" si="1"/>
        <v>0.24397687504817789</v>
      </c>
      <c r="L85" s="135">
        <f t="shared" si="4"/>
        <v>11.099976875048178</v>
      </c>
      <c r="M85" s="62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2">
        <v>5.4409999999999998</v>
      </c>
      <c r="J86" s="87">
        <f t="shared" si="3"/>
        <v>5.6600037157526328</v>
      </c>
      <c r="K86" s="45">
        <f t="shared" si="1"/>
        <v>0.219003715752633</v>
      </c>
      <c r="L86" s="135">
        <f t="shared" si="4"/>
        <v>11.101003715752633</v>
      </c>
      <c r="M86" s="62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2">
        <v>5.4340000000000002</v>
      </c>
      <c r="J87" s="87">
        <f t="shared" si="3"/>
        <v>5.6719694585839884</v>
      </c>
      <c r="K87" s="45">
        <f t="shared" si="1"/>
        <v>0.23796945858398821</v>
      </c>
      <c r="L87" s="135">
        <f t="shared" si="4"/>
        <v>11.105969458583989</v>
      </c>
      <c r="M87" s="62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2">
        <v>5.5339999999999998</v>
      </c>
      <c r="J88" s="87">
        <f t="shared" si="3"/>
        <v>5.6979236229193662</v>
      </c>
      <c r="K88" s="45">
        <f t="shared" si="1"/>
        <v>0.16392362291936635</v>
      </c>
      <c r="L88" s="135">
        <f t="shared" si="4"/>
        <v>11.231923622919366</v>
      </c>
      <c r="M88" s="62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2">
        <v>5.5049999999999999</v>
      </c>
      <c r="J89" s="87">
        <f t="shared" si="3"/>
        <v>5.7620766630674618</v>
      </c>
      <c r="K89" s="45">
        <f t="shared" si="1"/>
        <v>0.25707666306746191</v>
      </c>
      <c r="L89" s="87">
        <f t="shared" si="4"/>
        <v>11.267076663067462</v>
      </c>
      <c r="M89" s="62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2">
        <v>5.5759999999999996</v>
      </c>
      <c r="J90" s="87">
        <f t="shared" si="3"/>
        <v>5.7259181866700155</v>
      </c>
      <c r="K90" s="45">
        <f t="shared" si="1"/>
        <v>0.14991818667001588</v>
      </c>
      <c r="L90" s="87">
        <f t="shared" si="4"/>
        <v>11.301918186670015</v>
      </c>
      <c r="M90" s="62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2">
        <v>5.5910000000000002</v>
      </c>
      <c r="J91" s="87">
        <f t="shared" si="3"/>
        <v>5.740088099209971</v>
      </c>
      <c r="K91" s="45">
        <f t="shared" si="1"/>
        <v>0.14908809920997079</v>
      </c>
      <c r="L91" s="87">
        <f t="shared" si="4"/>
        <v>11.331088099209971</v>
      </c>
      <c r="M91" s="62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2">
        <v>5.5949999999999998</v>
      </c>
      <c r="J92" s="87">
        <f t="shared" si="3"/>
        <v>5.8060640993159369</v>
      </c>
      <c r="K92" s="45">
        <f t="shared" si="1"/>
        <v>0.21106409931593717</v>
      </c>
      <c r="L92" s="87">
        <f t="shared" si="4"/>
        <v>11.401064099315937</v>
      </c>
      <c r="M92" s="62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2">
        <v>5.6260000000000003</v>
      </c>
      <c r="J93" s="87">
        <f t="shared" si="3"/>
        <v>5.7790372247742754</v>
      </c>
      <c r="K93" s="45">
        <f t="shared" si="1"/>
        <v>0.15303722477427506</v>
      </c>
      <c r="L93" s="87">
        <f t="shared" si="4"/>
        <v>11.405037224774276</v>
      </c>
      <c r="M93" s="62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2">
        <v>5.6150000000000002</v>
      </c>
      <c r="J94" s="87">
        <f t="shared" si="3"/>
        <v>5.8199241642182162</v>
      </c>
      <c r="K94" s="45">
        <f t="shared" si="1"/>
        <v>0.20492416421821602</v>
      </c>
      <c r="L94" s="87">
        <f t="shared" si="4"/>
        <v>11.434924164218216</v>
      </c>
      <c r="M94" s="62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2">
        <v>5.569</v>
      </c>
      <c r="J95" s="87">
        <f t="shared" si="3"/>
        <v>5.8759213161659511</v>
      </c>
      <c r="K95" s="45">
        <f t="shared" si="1"/>
        <v>0.3069213161659512</v>
      </c>
      <c r="L95" s="87">
        <f t="shared" si="4"/>
        <v>11.444921316165951</v>
      </c>
      <c r="M95" s="62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2">
        <v>5.6040000000000001</v>
      </c>
      <c r="J96" s="87">
        <f t="shared" si="3"/>
        <v>5.8810853405646837</v>
      </c>
      <c r="K96" s="45">
        <f t="shared" si="1"/>
        <v>0.27708534056468359</v>
      </c>
      <c r="L96" s="87">
        <f t="shared" si="4"/>
        <v>11.485085340564684</v>
      </c>
      <c r="M96" s="62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2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2">
        <v>5.5910000000000002</v>
      </c>
      <c r="J97" s="87">
        <f t="shared" si="3"/>
        <v>5.8940853405646836</v>
      </c>
      <c r="K97" s="45">
        <f t="shared" si="1"/>
        <v>0.30308534056468339</v>
      </c>
      <c r="L97" s="87">
        <f t="shared" si="4"/>
        <v>11.485085340564684</v>
      </c>
      <c r="M97" s="62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2">
        <v>5.6420000000000003</v>
      </c>
      <c r="J98" s="87">
        <f t="shared" si="3"/>
        <v>5.8890698270339525</v>
      </c>
      <c r="K98" s="45">
        <f t="shared" si="1"/>
        <v>0.24706982703395219</v>
      </c>
      <c r="L98" s="87">
        <f t="shared" si="4"/>
        <v>11.531069827033953</v>
      </c>
      <c r="M98" s="62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2">
        <v>5.774</v>
      </c>
      <c r="J99" s="87">
        <f t="shared" si="3"/>
        <v>5.9920516725769284</v>
      </c>
      <c r="K99" s="45">
        <f t="shared" si="1"/>
        <v>0.21805167257692837</v>
      </c>
      <c r="L99" s="87">
        <f t="shared" si="4"/>
        <v>11.766051672576928</v>
      </c>
      <c r="M99" s="62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2">
        <v>5.7969999999999997</v>
      </c>
      <c r="J100" s="87">
        <f t="shared" si="3"/>
        <v>6.0540715343845681</v>
      </c>
      <c r="K100" s="45">
        <f t="shared" si="1"/>
        <v>0.25707153438456842</v>
      </c>
      <c r="L100" s="87">
        <f t="shared" si="4"/>
        <v>11.851071534384568</v>
      </c>
      <c r="M100" s="62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2">
        <v>5.8890000000000002</v>
      </c>
      <c r="J101" s="87">
        <f t="shared" si="3"/>
        <v>6.0890402595242064</v>
      </c>
      <c r="K101" s="45">
        <f t="shared" si="1"/>
        <v>0.20004025952420612</v>
      </c>
      <c r="L101" s="87">
        <f t="shared" si="4"/>
        <v>11.978040259524207</v>
      </c>
      <c r="M101" s="62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2">
        <v>5.8559999999999999</v>
      </c>
      <c r="J102" s="87">
        <f t="shared" ref="J102:J107" si="5">L102-I102</f>
        <v>6.1550100925848703</v>
      </c>
      <c r="K102" s="45">
        <f t="shared" ref="K102:K165" si="6">J102-I102</f>
        <v>0.29901009258487043</v>
      </c>
      <c r="L102" s="87">
        <f t="shared" ref="L102:L107" si="7">3.6*200/M102</f>
        <v>12.01101009258487</v>
      </c>
      <c r="M102" s="62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2">
        <v>5.8639999999999999</v>
      </c>
      <c r="J103" s="87">
        <f t="shared" si="5"/>
        <v>6.2029716928955709</v>
      </c>
      <c r="K103" s="45">
        <f t="shared" si="6"/>
        <v>0.33897169289557105</v>
      </c>
      <c r="L103" s="87">
        <f t="shared" si="7"/>
        <v>12.066971692895571</v>
      </c>
      <c r="M103" s="62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2">
        <v>6.016</v>
      </c>
      <c r="J104" s="87">
        <f t="shared" si="5"/>
        <v>6.1060284194221826</v>
      </c>
      <c r="K104" s="45">
        <f t="shared" si="6"/>
        <v>9.0028419422182537E-2</v>
      </c>
      <c r="L104" s="87">
        <f t="shared" si="7"/>
        <v>12.122028419422183</v>
      </c>
      <c r="M104" s="62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2">
        <v>6.4390000000000001</v>
      </c>
      <c r="J105" s="87">
        <f t="shared" si="5"/>
        <v>6.5111061189251416</v>
      </c>
      <c r="K105" s="45">
        <f t="shared" si="6"/>
        <v>7.2106118925141516E-2</v>
      </c>
      <c r="L105" s="87">
        <f t="shared" si="7"/>
        <v>12.950106118925142</v>
      </c>
      <c r="M105" s="62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2">
        <v>6.6310000000000002</v>
      </c>
      <c r="J106" s="87">
        <f t="shared" si="5"/>
        <v>6.6850717588311444</v>
      </c>
      <c r="K106" s="45">
        <f t="shared" si="6"/>
        <v>5.4071758831144123E-2</v>
      </c>
      <c r="L106" s="87">
        <f t="shared" si="7"/>
        <v>13.316071758831145</v>
      </c>
      <c r="M106" s="62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2">
        <v>6.9539999999999997</v>
      </c>
      <c r="J107" s="87">
        <f t="shared" si="5"/>
        <v>7.1261001251564453</v>
      </c>
      <c r="K107" s="45">
        <f t="shared" si="6"/>
        <v>0.17210012515644557</v>
      </c>
      <c r="L107" s="87">
        <f t="shared" si="7"/>
        <v>14.080100125156445</v>
      </c>
      <c r="M107" s="62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4">
        <v>5.2800186915887846</v>
      </c>
      <c r="K108" s="45">
        <f t="shared" si="6"/>
        <v>4.6018691588784577E-2</v>
      </c>
      <c r="L108" s="134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4">
        <v>5.3400078930059189</v>
      </c>
      <c r="K109" s="45">
        <f t="shared" si="6"/>
        <v>0.15600789300591877</v>
      </c>
      <c r="L109" s="134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4">
        <v>5.359056105610561</v>
      </c>
      <c r="K110" s="45">
        <f t="shared" si="6"/>
        <v>0.15705610561056105</v>
      </c>
      <c r="L110" s="134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4">
        <v>5.3790775063927327</v>
      </c>
      <c r="K111" s="45">
        <f t="shared" si="6"/>
        <v>0.17707750639273279</v>
      </c>
      <c r="L111" s="134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4">
        <v>5.3599238845916304</v>
      </c>
      <c r="K112" s="45">
        <f t="shared" si="6"/>
        <v>0.13192388459163062</v>
      </c>
      <c r="L112" s="134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4">
        <v>5.3679735727045896</v>
      </c>
      <c r="K113" s="45">
        <f t="shared" si="6"/>
        <v>0.10597357270459007</v>
      </c>
      <c r="L113" s="134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4">
        <v>5.3839362155444093</v>
      </c>
      <c r="K114" s="45">
        <f t="shared" si="6"/>
        <v>0.11493621554440914</v>
      </c>
      <c r="L114" s="134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4">
        <v>5.4300398279480291</v>
      </c>
      <c r="K115" s="45">
        <f t="shared" si="6"/>
        <v>0.1440398279480295</v>
      </c>
      <c r="L115" s="134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4">
        <v>5.4359540616580073</v>
      </c>
      <c r="K116" s="45">
        <f t="shared" si="6"/>
        <v>0.15395406165800729</v>
      </c>
      <c r="L116" s="134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4">
        <v>5.4660801028185437</v>
      </c>
      <c r="K117" s="45">
        <f t="shared" si="6"/>
        <v>0.17208010281854413</v>
      </c>
      <c r="L117" s="134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4">
        <v>5.4539319414073013</v>
      </c>
      <c r="K118" s="45">
        <f t="shared" si="6"/>
        <v>0.12393194140730124</v>
      </c>
      <c r="L118" s="134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4">
        <v>5.4969451980548314</v>
      </c>
      <c r="K119" s="45">
        <f t="shared" si="6"/>
        <v>0.15394519805483142</v>
      </c>
      <c r="L119" s="134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4">
        <v>5.4910561102899038</v>
      </c>
      <c r="K120" s="45">
        <f t="shared" si="6"/>
        <v>0.12205611028990404</v>
      </c>
      <c r="L120" s="134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4">
        <v>5.5439563550753066</v>
      </c>
      <c r="K121" s="45">
        <f t="shared" si="6"/>
        <v>0.22195635507530653</v>
      </c>
      <c r="L121" s="134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4">
        <v>5.5209245283018857</v>
      </c>
      <c r="K122" s="45">
        <f t="shared" si="6"/>
        <v>0.17392452830188532</v>
      </c>
      <c r="L122" s="134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4">
        <v>5.4790119432769933</v>
      </c>
      <c r="K123" s="45">
        <f t="shared" si="6"/>
        <v>7.3011943276993563E-2</v>
      </c>
      <c r="L123" s="134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4">
        <v>5.5279340069992573</v>
      </c>
      <c r="K124" s="45">
        <f t="shared" si="6"/>
        <v>0.14793400699925741</v>
      </c>
      <c r="L124" s="134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4">
        <v>5.545075375891269</v>
      </c>
      <c r="K125" s="45">
        <f t="shared" si="6"/>
        <v>0.14407537589126918</v>
      </c>
      <c r="L125" s="134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4">
        <v>5.6129763866007698</v>
      </c>
      <c r="K126" s="45">
        <f t="shared" si="6"/>
        <v>0.2429763866007697</v>
      </c>
      <c r="L126" s="134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4">
        <v>5.5819960860458373</v>
      </c>
      <c r="K127" s="45">
        <f t="shared" si="6"/>
        <v>0.15599608604583715</v>
      </c>
      <c r="L127" s="134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4">
        <v>5.5839583690461616</v>
      </c>
      <c r="K128" s="45">
        <f t="shared" si="6"/>
        <v>0.14795836904616166</v>
      </c>
      <c r="L128" s="134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4">
        <v>5.6160805500982329</v>
      </c>
      <c r="K129" s="45">
        <f t="shared" si="6"/>
        <v>0.18108055009823332</v>
      </c>
      <c r="L129" s="134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4">
        <v>5.6579456565221413</v>
      </c>
      <c r="K130" s="45">
        <f t="shared" si="6"/>
        <v>0.23794565652214139</v>
      </c>
      <c r="L130" s="134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4">
        <v>5.6569652112285453</v>
      </c>
      <c r="K131" s="45">
        <f t="shared" si="6"/>
        <v>0.2209652112285454</v>
      </c>
      <c r="L131" s="134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4"/>
      <c r="K132" s="45">
        <f t="shared" si="6"/>
        <v>0</v>
      </c>
      <c r="L132" s="134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4">
        <v>5.6789582720673604</v>
      </c>
      <c r="K133" s="45">
        <f t="shared" si="6"/>
        <v>0.21395827206736051</v>
      </c>
      <c r="L133" s="134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4">
        <v>5.6589932665665694</v>
      </c>
      <c r="K134" s="45">
        <f t="shared" si="6"/>
        <v>0.17299326656656966</v>
      </c>
      <c r="L134" s="134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4">
        <v>5.6650022948226946</v>
      </c>
      <c r="K135" s="45">
        <f t="shared" si="6"/>
        <v>0.16600229482269491</v>
      </c>
      <c r="L135" s="134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67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4">
        <v>5.7000791868224185</v>
      </c>
      <c r="K136" s="45">
        <f t="shared" si="6"/>
        <v>0.20107918682241888</v>
      </c>
      <c r="L136" s="134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4">
        <v>5.7329893844544699</v>
      </c>
      <c r="K137" s="45">
        <f t="shared" si="6"/>
        <v>0.22598938445447025</v>
      </c>
      <c r="L137" s="134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4">
        <v>5.7390164427323125</v>
      </c>
      <c r="K138" s="45">
        <f t="shared" si="6"/>
        <v>0.2030164427323129</v>
      </c>
      <c r="L138" s="134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4">
        <v>5.7510228127350222</v>
      </c>
      <c r="K139" s="45">
        <f t="shared" si="6"/>
        <v>0.221022812735022</v>
      </c>
      <c r="L139" s="134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3">
        <v>5.7340427646059986</v>
      </c>
      <c r="K140" s="45">
        <f t="shared" si="6"/>
        <v>0.1480427646059983</v>
      </c>
      <c r="L140" s="33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3">
        <v>5.7629797913027057</v>
      </c>
      <c r="K141" s="45">
        <f t="shared" si="6"/>
        <v>0.19397979130270571</v>
      </c>
      <c r="L141" s="33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3">
        <v>5.8070873024678633</v>
      </c>
      <c r="K142" s="45">
        <f t="shared" si="6"/>
        <v>0.20208730246786288</v>
      </c>
      <c r="L142" s="33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3">
        <v>5.8190773620798995</v>
      </c>
      <c r="K143" s="45">
        <f t="shared" si="6"/>
        <v>0.2240773620798997</v>
      </c>
      <c r="L143" s="33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3">
        <v>5.8540894041322442</v>
      </c>
      <c r="K144" s="45">
        <f t="shared" si="6"/>
        <v>0.20308940413224441</v>
      </c>
      <c r="L144" s="33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3">
        <v>5.8780894041322442</v>
      </c>
      <c r="K145" s="45">
        <f t="shared" si="6"/>
        <v>0.25108940413224445</v>
      </c>
      <c r="L145" s="33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3">
        <v>5.9320473481787923</v>
      </c>
      <c r="K146" s="45">
        <f t="shared" si="6"/>
        <v>0.22904734817879202</v>
      </c>
      <c r="L146" s="33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3">
        <v>5.9470195227062845</v>
      </c>
      <c r="K147" s="45">
        <f t="shared" si="6"/>
        <v>0.22901952270628456</v>
      </c>
      <c r="L147" s="33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3">
        <v>5.9430351879503984</v>
      </c>
      <c r="K148" s="45">
        <f t="shared" si="6"/>
        <v>0.2000351879503981</v>
      </c>
      <c r="L148" s="33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3">
        <v>6.0680017806502677</v>
      </c>
      <c r="K149" s="45">
        <f t="shared" si="6"/>
        <v>0.2650017806502678</v>
      </c>
      <c r="L149" s="33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3">
        <v>5.9779125640472905</v>
      </c>
      <c r="K150" s="45">
        <f t="shared" si="6"/>
        <v>1.6912564047290246E-2</v>
      </c>
      <c r="L150" s="33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5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2">
        <v>5.1340000000000003</v>
      </c>
      <c r="J152" s="62">
        <f t="shared" si="8"/>
        <v>5.2669999999999995</v>
      </c>
      <c r="K152" s="45">
        <f t="shared" si="6"/>
        <v>0.13299999999999912</v>
      </c>
      <c r="L152" s="62">
        <v>10.401</v>
      </c>
      <c r="M152" s="62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2">
        <v>5.1470000000000002</v>
      </c>
      <c r="J153" s="62">
        <f t="shared" si="8"/>
        <v>5.2690000000000001</v>
      </c>
      <c r="K153" s="45">
        <f t="shared" si="6"/>
        <v>0.12199999999999989</v>
      </c>
      <c r="L153" s="62">
        <v>10.416</v>
      </c>
      <c r="M153" s="62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2">
        <v>5.1680000000000001</v>
      </c>
      <c r="J154" s="62">
        <f t="shared" si="8"/>
        <v>5.3150000000000004</v>
      </c>
      <c r="K154" s="45">
        <f t="shared" si="6"/>
        <v>0.14700000000000024</v>
      </c>
      <c r="L154" s="62">
        <v>10.483000000000001</v>
      </c>
      <c r="M154" s="62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2">
        <v>5.1639999999999997</v>
      </c>
      <c r="J155" s="62">
        <f t="shared" si="8"/>
        <v>5.3250000000000011</v>
      </c>
      <c r="K155" s="45">
        <f t="shared" si="6"/>
        <v>0.16100000000000136</v>
      </c>
      <c r="L155" s="62">
        <v>10.489000000000001</v>
      </c>
      <c r="M155" s="62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2">
        <v>5.18</v>
      </c>
      <c r="J156" s="62">
        <f t="shared" si="8"/>
        <v>5.3109999999999999</v>
      </c>
      <c r="K156" s="45">
        <f t="shared" si="6"/>
        <v>0.13100000000000023</v>
      </c>
      <c r="L156" s="62">
        <v>10.491</v>
      </c>
      <c r="M156" s="62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2">
        <v>5.15</v>
      </c>
      <c r="J157" s="62">
        <f t="shared" si="8"/>
        <v>5.3420000000000005</v>
      </c>
      <c r="K157" s="45">
        <f t="shared" si="6"/>
        <v>0.19200000000000017</v>
      </c>
      <c r="L157" s="62">
        <v>10.492000000000001</v>
      </c>
      <c r="M157" s="62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2">
        <v>5.1929999999999996</v>
      </c>
      <c r="J158" s="62">
        <f t="shared" si="8"/>
        <v>5.3659999999999997</v>
      </c>
      <c r="K158" s="45">
        <f t="shared" si="6"/>
        <v>0.17300000000000004</v>
      </c>
      <c r="L158" s="62">
        <v>10.558999999999999</v>
      </c>
      <c r="M158" s="62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2">
        <v>5.18</v>
      </c>
      <c r="J159" s="62">
        <f t="shared" si="8"/>
        <v>5.3940000000000001</v>
      </c>
      <c r="K159" s="45">
        <f t="shared" si="6"/>
        <v>0.21400000000000041</v>
      </c>
      <c r="L159" s="62">
        <v>10.574</v>
      </c>
      <c r="M159" s="62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2">
        <v>5.2249999999999996</v>
      </c>
      <c r="J160" s="62">
        <f t="shared" si="8"/>
        <v>5.3710000000000004</v>
      </c>
      <c r="K160" s="45">
        <f t="shared" si="6"/>
        <v>0.1460000000000008</v>
      </c>
      <c r="L160" s="62">
        <v>10.596</v>
      </c>
      <c r="M160" s="62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2">
        <v>5.2060000000000004</v>
      </c>
      <c r="J161" s="62">
        <f t="shared" si="8"/>
        <v>5.3929999999999998</v>
      </c>
      <c r="K161" s="45">
        <f t="shared" si="6"/>
        <v>0.18699999999999939</v>
      </c>
      <c r="L161" s="62">
        <v>10.599</v>
      </c>
      <c r="M161" s="62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2">
        <v>5.24</v>
      </c>
      <c r="J162" s="62">
        <f t="shared" si="8"/>
        <v>5.3669999999999991</v>
      </c>
      <c r="K162" s="45">
        <f t="shared" si="6"/>
        <v>0.12699999999999889</v>
      </c>
      <c r="L162" s="62">
        <v>10.606999999999999</v>
      </c>
      <c r="M162" s="62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5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5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5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5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5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5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5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5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5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 t="e">
        <f>(C172-VLOOKUP(E172,Riders!$A$2:$C$213,2,FALSE))/365</f>
        <v>#N/A</v>
      </c>
      <c r="H172" s="1">
        <v>22</v>
      </c>
      <c r="I172" s="1">
        <v>5.3860000000000001</v>
      </c>
      <c r="J172" s="1">
        <f t="shared" si="8"/>
        <v>5.5539999999999994</v>
      </c>
      <c r="K172" s="45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5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5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2">
        <v>5.45</v>
      </c>
      <c r="J175" s="62">
        <f t="shared" si="8"/>
        <v>5.6149999999999993</v>
      </c>
      <c r="K175" s="45">
        <f t="shared" si="9"/>
        <v>0.16499999999999915</v>
      </c>
      <c r="L175" s="62">
        <v>11.065</v>
      </c>
      <c r="M175" s="62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2">
        <v>5.4109999999999996</v>
      </c>
      <c r="J176" s="62">
        <f t="shared" si="8"/>
        <v>5.668000000000001</v>
      </c>
      <c r="K176" s="45">
        <f t="shared" si="9"/>
        <v>0.25700000000000145</v>
      </c>
      <c r="L176" s="62">
        <v>11.079000000000001</v>
      </c>
      <c r="M176" s="62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2">
        <v>5.47</v>
      </c>
      <c r="J177" s="62">
        <f t="shared" si="8"/>
        <v>5.6190000000000007</v>
      </c>
      <c r="K177" s="45">
        <f t="shared" si="9"/>
        <v>0.14900000000000091</v>
      </c>
      <c r="L177" s="62">
        <v>11.089</v>
      </c>
      <c r="M177" s="62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2">
        <v>5.4619999999999997</v>
      </c>
      <c r="J178" s="62">
        <f t="shared" si="8"/>
        <v>5.6869999999999994</v>
      </c>
      <c r="K178" s="45">
        <f t="shared" si="9"/>
        <v>0.22499999999999964</v>
      </c>
      <c r="L178" s="62">
        <v>11.148999999999999</v>
      </c>
      <c r="M178" s="62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2">
        <v>5.4749999999999996</v>
      </c>
      <c r="J179" s="62">
        <f t="shared" si="8"/>
        <v>5.6780000000000008</v>
      </c>
      <c r="K179" s="45">
        <f t="shared" si="9"/>
        <v>0.20300000000000118</v>
      </c>
      <c r="L179" s="62">
        <v>11.153</v>
      </c>
      <c r="M179" s="62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2">
        <v>5.4939999999999998</v>
      </c>
      <c r="J180" s="62">
        <f t="shared" si="8"/>
        <v>5.7320000000000011</v>
      </c>
      <c r="K180" s="45">
        <f t="shared" si="9"/>
        <v>0.23800000000000132</v>
      </c>
      <c r="L180" s="62">
        <v>11.226000000000001</v>
      </c>
      <c r="M180" s="62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2">
        <v>5.5579999999999998</v>
      </c>
      <c r="J181" s="62">
        <f t="shared" si="8"/>
        <v>5.7870000000000008</v>
      </c>
      <c r="K181" s="45">
        <f t="shared" si="9"/>
        <v>0.22900000000000098</v>
      </c>
      <c r="L181" s="62">
        <v>11.345000000000001</v>
      </c>
      <c r="M181" s="62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2">
        <v>5.5839999999999996</v>
      </c>
      <c r="J182" s="62">
        <f t="shared" si="8"/>
        <v>5.8010000000000002</v>
      </c>
      <c r="K182" s="45">
        <f t="shared" si="9"/>
        <v>0.21700000000000053</v>
      </c>
      <c r="L182" s="62">
        <v>11.385</v>
      </c>
      <c r="M182" s="62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2">
        <v>5.7130000000000001</v>
      </c>
      <c r="J183" s="62">
        <f t="shared" si="8"/>
        <v>5.851</v>
      </c>
      <c r="K183" s="45">
        <f t="shared" si="9"/>
        <v>0.1379999999999999</v>
      </c>
      <c r="L183" s="62">
        <v>11.564</v>
      </c>
      <c r="M183" s="62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2">
        <v>6.4779999999999998</v>
      </c>
      <c r="J184" s="62">
        <f t="shared" si="8"/>
        <v>6.4909999999999997</v>
      </c>
      <c r="K184" s="45">
        <f t="shared" si="9"/>
        <v>1.2999999999999901E-2</v>
      </c>
      <c r="L184" s="62">
        <v>12.968999999999999</v>
      </c>
      <c r="M184" s="62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5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5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2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5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5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5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5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5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5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5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5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5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5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5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67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5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5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5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5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5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5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5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5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5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5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5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5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5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4">
        <v>5.227041841968763</v>
      </c>
      <c r="K211" s="45">
        <f t="shared" si="9"/>
        <v>8.0041841968762739E-2</v>
      </c>
      <c r="L211" s="134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4">
        <v>5.3129718400750932</v>
      </c>
      <c r="K212" s="45">
        <f t="shared" si="9"/>
        <v>6.5971840075093269E-2</v>
      </c>
      <c r="L212" s="134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4">
        <v>5.3409263894000745</v>
      </c>
      <c r="K213" s="45">
        <f t="shared" si="9"/>
        <v>8.1926389400074129E-2</v>
      </c>
      <c r="L213" s="134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4">
        <v>5.3829362155444098</v>
      </c>
      <c r="K214" s="45">
        <f t="shared" si="9"/>
        <v>0.11293621554441025</v>
      </c>
      <c r="L214" s="134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4">
        <v>5.3920171208996619</v>
      </c>
      <c r="K215" s="45">
        <f t="shared" si="9"/>
        <v>0.10201712089966186</v>
      </c>
      <c r="L215" s="134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4">
        <v>5.3879335340228307</v>
      </c>
      <c r="K216" s="45">
        <f t="shared" si="9"/>
        <v>4.5933534022831068E-2</v>
      </c>
      <c r="L216" s="134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2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4">
        <v>5.4390614888181794</v>
      </c>
      <c r="K217" s="45">
        <f t="shared" si="9"/>
        <v>0.12206148881817924</v>
      </c>
      <c r="L217" s="134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4">
        <v>5.47006148881818</v>
      </c>
      <c r="K218" s="45">
        <f t="shared" si="9"/>
        <v>0.18406148881818041</v>
      </c>
      <c r="L218" s="134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4">
        <v>5.4700023695616311</v>
      </c>
      <c r="K219" s="45">
        <f t="shared" si="9"/>
        <v>0.14200236956163081</v>
      </c>
      <c r="L219" s="134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4">
        <v>5.4680519987390603</v>
      </c>
      <c r="K220" s="45">
        <f t="shared" si="9"/>
        <v>0.12805199873906048</v>
      </c>
      <c r="L220" s="134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4">
        <v>5.4870083836300978</v>
      </c>
      <c r="K221" s="45">
        <f t="shared" si="9"/>
        <v>0.13700838363009815</v>
      </c>
      <c r="L221" s="134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4">
        <v>5.5149975533505522</v>
      </c>
      <c r="K222" s="45">
        <f t="shared" si="9"/>
        <v>0.15599755335055221</v>
      </c>
      <c r="L222" s="134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4">
        <v>5.4749748366803779</v>
      </c>
      <c r="K223" s="45">
        <f t="shared" si="9"/>
        <v>6.1974836680377621E-2</v>
      </c>
      <c r="L223" s="134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4">
        <v>5.5510172884440401</v>
      </c>
      <c r="K224" s="45">
        <f t="shared" si="9"/>
        <v>0.18301728844403975</v>
      </c>
      <c r="L224" s="134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4">
        <v>5.5230047324353855</v>
      </c>
      <c r="K225" s="45">
        <f t="shared" si="9"/>
        <v>0.12500473243538579</v>
      </c>
      <c r="L225" s="134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4">
        <v>5.5509664875694389</v>
      </c>
      <c r="K226" s="45">
        <f t="shared" si="9"/>
        <v>0.17396648756943911</v>
      </c>
      <c r="L226" s="134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4">
        <v>5.5610729672537946</v>
      </c>
      <c r="K227" s="45">
        <f t="shared" si="9"/>
        <v>0.16107296725379427</v>
      </c>
      <c r="L227" s="134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4">
        <v>5.580067448680353</v>
      </c>
      <c r="K228" s="45">
        <f t="shared" si="9"/>
        <v>0.16306744868035317</v>
      </c>
      <c r="L228" s="134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4">
        <v>5.5829320234075395</v>
      </c>
      <c r="K229" s="45">
        <f t="shared" si="9"/>
        <v>0.16493202340753932</v>
      </c>
      <c r="L229" s="134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4">
        <v>5.5660367679672103</v>
      </c>
      <c r="K230" s="45">
        <f t="shared" ref="K230:K293" si="11">J230-I230</f>
        <v>0.12003676796721052</v>
      </c>
      <c r="L230" s="134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4">
        <v>5.5710336906584992</v>
      </c>
      <c r="K231" s="45">
        <f t="shared" si="11"/>
        <v>0.11603369065849911</v>
      </c>
      <c r="L231" s="134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4">
        <v>5.6340307464573733</v>
      </c>
      <c r="K232" s="45">
        <f t="shared" si="11"/>
        <v>0.16603074645737337</v>
      </c>
      <c r="L232" s="134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4">
        <v>5.6029740580605312</v>
      </c>
      <c r="K233" s="45">
        <f t="shared" si="11"/>
        <v>8.797405806053149E-2</v>
      </c>
      <c r="L233" s="134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4">
        <v>5.6400799305221696</v>
      </c>
      <c r="K234" s="45">
        <f t="shared" si="11"/>
        <v>0.1140799305221698</v>
      </c>
      <c r="L234" s="134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4">
        <v>5.8429463868718212</v>
      </c>
      <c r="K235" s="45">
        <f t="shared" si="11"/>
        <v>0.16994638687182118</v>
      </c>
      <c r="L235" s="134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4">
        <v>5.8300232625343158</v>
      </c>
      <c r="K236" s="45">
        <f t="shared" si="11"/>
        <v>0.10102326253431571</v>
      </c>
      <c r="L236" s="134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4">
        <v>5.9409912430065672</v>
      </c>
      <c r="K237" s="45">
        <f t="shared" si="11"/>
        <v>0.2059912430065669</v>
      </c>
      <c r="L237" s="134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4">
        <f t="shared" ref="J238:J269" si="12">L238-I238</f>
        <v>5.2470718456680654</v>
      </c>
      <c r="K238" s="45">
        <f t="shared" si="11"/>
        <v>0.11307184566806505</v>
      </c>
      <c r="L238" s="134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4">
        <f t="shared" si="12"/>
        <v>5.3050200184380341</v>
      </c>
      <c r="K239" s="45">
        <f t="shared" si="11"/>
        <v>7.4020018438034185E-2</v>
      </c>
      <c r="L239" s="134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4">
        <f t="shared" si="12"/>
        <v>5.3259977385532622</v>
      </c>
      <c r="K240" s="45">
        <f t="shared" si="11"/>
        <v>7.8997738553262309E-2</v>
      </c>
      <c r="L240" s="134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4">
        <f t="shared" si="12"/>
        <v>5.4429911239503674</v>
      </c>
      <c r="K241" s="45">
        <f t="shared" si="11"/>
        <v>0.10899112395036781</v>
      </c>
      <c r="L241" s="134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4">
        <f t="shared" si="12"/>
        <v>5.4629590736942957</v>
      </c>
      <c r="K242" s="45">
        <f t="shared" si="11"/>
        <v>0.14795907369429528</v>
      </c>
      <c r="L242" s="134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4">
        <f t="shared" si="12"/>
        <v>5.4870626881768754</v>
      </c>
      <c r="K243" s="45">
        <f t="shared" si="11"/>
        <v>0.18906268817687533</v>
      </c>
      <c r="L243" s="134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2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4">
        <f t="shared" si="12"/>
        <v>5.4789214411221394</v>
      </c>
      <c r="K244" s="45">
        <f t="shared" si="11"/>
        <v>0.14492144112213978</v>
      </c>
      <c r="L244" s="134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4">
        <f t="shared" si="12"/>
        <v>5.5239660830686299</v>
      </c>
      <c r="K245" s="45">
        <f t="shared" si="11"/>
        <v>0.20896608306862952</v>
      </c>
      <c r="L245" s="134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4">
        <f t="shared" si="12"/>
        <v>5.4799479298499367</v>
      </c>
      <c r="K246" s="45">
        <f t="shared" si="11"/>
        <v>0.1119479298499364</v>
      </c>
      <c r="L246" s="134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4">
        <f t="shared" si="12"/>
        <v>5.5169286682940077</v>
      </c>
      <c r="K247" s="45">
        <f t="shared" si="11"/>
        <v>0.18492866829400789</v>
      </c>
      <c r="L247" s="134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4">
        <f t="shared" si="12"/>
        <v>5.5320813803954811</v>
      </c>
      <c r="K248" s="45">
        <f t="shared" si="11"/>
        <v>0.17108138039548137</v>
      </c>
      <c r="L248" s="134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4">
        <f t="shared" si="12"/>
        <v>5.5570669273438202</v>
      </c>
      <c r="K249" s="45">
        <f t="shared" si="11"/>
        <v>0.20206692734381981</v>
      </c>
      <c r="L249" s="134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4">
        <f t="shared" si="12"/>
        <v>5.5450109200109221</v>
      </c>
      <c r="K250" s="45">
        <f t="shared" si="11"/>
        <v>0.17001092001092211</v>
      </c>
      <c r="L250" s="134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4">
        <f t="shared" si="12"/>
        <v>5.5529272627837045</v>
      </c>
      <c r="K251" s="45">
        <f t="shared" si="11"/>
        <v>0.16792726278370473</v>
      </c>
      <c r="L251" s="134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4">
        <f t="shared" si="12"/>
        <v>5.5290726830380903</v>
      </c>
      <c r="K252" s="45">
        <f t="shared" si="11"/>
        <v>0.1100726830380907</v>
      </c>
      <c r="L252" s="134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4">
        <f t="shared" si="12"/>
        <v>5.6420629239694273</v>
      </c>
      <c r="K253" s="45">
        <f t="shared" si="11"/>
        <v>0.23406292396942696</v>
      </c>
      <c r="L253" s="134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4">
        <f t="shared" si="12"/>
        <v>5.6109469026548693</v>
      </c>
      <c r="K254" s="45">
        <f t="shared" si="11"/>
        <v>0.15994690265486966</v>
      </c>
      <c r="L254" s="134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4">
        <f t="shared" si="12"/>
        <v>5.594941699056081</v>
      </c>
      <c r="K255" s="45">
        <f t="shared" si="11"/>
        <v>8.4941699056081177E-2</v>
      </c>
      <c r="L255" s="134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4">
        <f t="shared" si="12"/>
        <v>5.612065150906675</v>
      </c>
      <c r="K256" s="45">
        <f t="shared" si="11"/>
        <v>0.10306515090667467</v>
      </c>
      <c r="L256" s="134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4">
        <f t="shared" si="12"/>
        <v>5.6469637668801091</v>
      </c>
      <c r="K257" s="45">
        <f t="shared" si="11"/>
        <v>0.13096376688010913</v>
      </c>
      <c r="L257" s="134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4">
        <f t="shared" si="12"/>
        <v>5.6539339261435577</v>
      </c>
      <c r="K258" s="45">
        <f t="shared" si="11"/>
        <v>5.5933926143557855E-2</v>
      </c>
      <c r="L258" s="134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4">
        <f t="shared" si="12"/>
        <v>5.7019529607430881</v>
      </c>
      <c r="K259" s="45">
        <f t="shared" si="11"/>
        <v>0.10695296074308835</v>
      </c>
      <c r="L259" s="134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67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4">
        <f t="shared" si="12"/>
        <v>5.7759807172548969</v>
      </c>
      <c r="K260" s="45">
        <f t="shared" si="11"/>
        <v>0.17198071725489683</v>
      </c>
      <c r="L260" s="134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4">
        <f t="shared" si="12"/>
        <v>5.8170785744818962</v>
      </c>
      <c r="K261" s="45">
        <f t="shared" si="11"/>
        <v>0.2350785744818964</v>
      </c>
      <c r="L261" s="134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4">
        <f t="shared" si="12"/>
        <v>5.8349239859469826</v>
      </c>
      <c r="K262" s="45">
        <f t="shared" si="11"/>
        <v>0.17192398594698233</v>
      </c>
      <c r="L262" s="134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4">
        <f t="shared" si="12"/>
        <v>6.0049812096300643</v>
      </c>
      <c r="K263" s="45">
        <f t="shared" si="11"/>
        <v>0.26598120963006444</v>
      </c>
      <c r="L263" s="134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4">
        <f t="shared" si="12"/>
        <v>6.0650746627575645</v>
      </c>
      <c r="K264" s="45">
        <f t="shared" si="11"/>
        <v>0.27107466275756487</v>
      </c>
      <c r="L264" s="134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4">
        <f t="shared" si="12"/>
        <v>5.2870520519208082</v>
      </c>
      <c r="K265" s="45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4">
        <f t="shared" si="12"/>
        <v>5.2909340813464247</v>
      </c>
      <c r="K266" s="45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4">
        <f t="shared" si="12"/>
        <v>5.3140099355649388</v>
      </c>
      <c r="K267" s="45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4">
        <f t="shared" si="12"/>
        <v>5.3469373729098706</v>
      </c>
      <c r="K268" s="45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4">
        <f t="shared" si="12"/>
        <v>5.3309699028984028</v>
      </c>
      <c r="K269" s="45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4">
        <f t="shared" ref="J270:J288" si="13">L270-I270</f>
        <v>5.3540662516151762</v>
      </c>
      <c r="K270" s="45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4">
        <f t="shared" si="13"/>
        <v>5.3450188757030528</v>
      </c>
      <c r="K271" s="45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4">
        <f t="shared" si="13"/>
        <v>5.4879729955789234</v>
      </c>
      <c r="K272" s="45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4">
        <f t="shared" si="13"/>
        <v>5.4520731327179002</v>
      </c>
      <c r="K273" s="45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4">
        <f t="shared" si="13"/>
        <v>5.4470434339498217</v>
      </c>
      <c r="K274" s="45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4">
        <f t="shared" si="13"/>
        <v>5.4890469362910848</v>
      </c>
      <c r="K275" s="45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4">
        <f t="shared" si="13"/>
        <v>5.4759280977942169</v>
      </c>
      <c r="K276" s="45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4">
        <f t="shared" si="13"/>
        <v>5.4440672208167697</v>
      </c>
      <c r="K277" s="45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4">
        <f t="shared" si="13"/>
        <v>5.475956355075307</v>
      </c>
      <c r="K278" s="45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4">
        <f t="shared" si="13"/>
        <v>5.536070010798972</v>
      </c>
      <c r="K279" s="45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4">
        <f t="shared" si="13"/>
        <v>5.5530694847963984</v>
      </c>
      <c r="K280" s="45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4">
        <f t="shared" si="13"/>
        <v>5.545080417387048</v>
      </c>
      <c r="K281" s="45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4">
        <f t="shared" si="13"/>
        <v>5.570977603239859</v>
      </c>
      <c r="K282" s="45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4">
        <f t="shared" si="13"/>
        <v>5.6179396459931166</v>
      </c>
      <c r="K283" s="45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4">
        <f t="shared" si="13"/>
        <v>5.6859637668801071</v>
      </c>
      <c r="K284" s="45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4">
        <f t="shared" si="13"/>
        <v>5.6970745745197204</v>
      </c>
      <c r="K285" s="45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4">
        <f t="shared" si="13"/>
        <v>5.7190745745197198</v>
      </c>
      <c r="K286" s="45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4">
        <f t="shared" si="13"/>
        <v>5.7349740422597026</v>
      </c>
      <c r="K287" s="45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4">
        <f t="shared" si="13"/>
        <v>5.8160131203650884</v>
      </c>
      <c r="K288" s="45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2">
        <v>5.3070000000000004</v>
      </c>
      <c r="J289" s="87">
        <v>5.3810427521710089</v>
      </c>
      <c r="K289" s="45">
        <f t="shared" si="11"/>
        <v>7.404275217100853E-2</v>
      </c>
      <c r="L289" s="62">
        <v>10.688042752171009</v>
      </c>
      <c r="M289" s="62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2">
        <v>5.2869999999999999</v>
      </c>
      <c r="J290" s="87">
        <v>5.4159775088819844</v>
      </c>
      <c r="K290" s="45">
        <f t="shared" si="11"/>
        <v>0.12897750888198445</v>
      </c>
      <c r="L290" s="62">
        <v>10.702977508881984</v>
      </c>
      <c r="M290" s="62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2">
        <v>5.3159999999999998</v>
      </c>
      <c r="J291" s="87">
        <v>5.450033165363279</v>
      </c>
      <c r="K291" s="45">
        <f t="shared" si="11"/>
        <v>0.13403316536327914</v>
      </c>
      <c r="L291" s="62">
        <v>10.766033165363279</v>
      </c>
      <c r="M291" s="62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2">
        <v>5.3490000000000002</v>
      </c>
      <c r="J292" s="87">
        <v>5.5460593932057218</v>
      </c>
      <c r="K292" s="45">
        <f t="shared" si="11"/>
        <v>0.19705939320572163</v>
      </c>
      <c r="L292" s="62">
        <v>10.895059393205722</v>
      </c>
      <c r="M292" s="62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2">
        <v>5.4690000000000003</v>
      </c>
      <c r="J293" s="87">
        <v>5.5639609709005642</v>
      </c>
      <c r="K293" s="45">
        <f t="shared" si="11"/>
        <v>9.4960970900563879E-2</v>
      </c>
      <c r="L293" s="62">
        <v>11.032960970900564</v>
      </c>
      <c r="M293" s="62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2">
        <v>5.48</v>
      </c>
      <c r="J294" s="87">
        <v>5.6300823997777982</v>
      </c>
      <c r="K294" s="45">
        <f t="shared" ref="K294:K357" si="14">J294-I294</f>
        <v>0.1500823997777978</v>
      </c>
      <c r="L294" s="62">
        <v>11.110082399777799</v>
      </c>
      <c r="M294" s="62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2">
        <v>5.5380000000000003</v>
      </c>
      <c r="J295" s="87">
        <v>5.6339707666764927</v>
      </c>
      <c r="K295" s="45">
        <f t="shared" si="14"/>
        <v>9.5970766676492403E-2</v>
      </c>
      <c r="L295" s="62">
        <v>11.171970766676493</v>
      </c>
      <c r="M295" s="62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2">
        <v>5.55</v>
      </c>
      <c r="J296" s="87">
        <v>5.6959584836699326</v>
      </c>
      <c r="K296" s="45">
        <f t="shared" si="14"/>
        <v>0.1459584836699328</v>
      </c>
      <c r="L296" s="62">
        <v>11.245958483669932</v>
      </c>
      <c r="M296" s="62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2">
        <v>5.6449999999999996</v>
      </c>
      <c r="J297" s="87">
        <v>5.7979204875955563</v>
      </c>
      <c r="K297" s="45">
        <f t="shared" si="14"/>
        <v>0.15292048759555676</v>
      </c>
      <c r="L297" s="62">
        <v>11.442920487595556</v>
      </c>
      <c r="M297" s="62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2">
        <v>5.6859999999999999</v>
      </c>
      <c r="J298" s="87">
        <v>5.8949621849415337</v>
      </c>
      <c r="K298" s="45">
        <f t="shared" si="14"/>
        <v>0.20896218494153374</v>
      </c>
      <c r="L298" s="62">
        <v>11.580962184941534</v>
      </c>
      <c r="M298" s="62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2">
        <v>5.7060000000000004</v>
      </c>
      <c r="J299" s="87">
        <v>5.8900702206474458</v>
      </c>
      <c r="K299" s="45">
        <f t="shared" si="14"/>
        <v>0.18407022064744538</v>
      </c>
      <c r="L299" s="62">
        <v>11.596070220647446</v>
      </c>
      <c r="M299" s="62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2">
        <v>5.9509999999999996</v>
      </c>
      <c r="J300" s="87">
        <v>6.2480477965469925</v>
      </c>
      <c r="K300" s="45">
        <f t="shared" si="14"/>
        <v>0.29704779654699287</v>
      </c>
      <c r="L300" s="62">
        <v>12.199047796546992</v>
      </c>
      <c r="M300" s="62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87">
        <f t="shared" ref="J301:J329" si="15">L301-I301</f>
        <v>5.2150164673874135</v>
      </c>
      <c r="K301" s="45">
        <f t="shared" si="14"/>
        <v>0.12001646738741378</v>
      </c>
      <c r="L301" s="87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87">
        <f t="shared" si="15"/>
        <v>5.2010167835383392</v>
      </c>
      <c r="K302" s="45">
        <f t="shared" si="14"/>
        <v>5.601678353833961E-2</v>
      </c>
      <c r="L302" s="87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87">
        <f t="shared" si="15"/>
        <v>5.2390718456680654</v>
      </c>
      <c r="K303" s="45">
        <f t="shared" si="14"/>
        <v>9.7071845668065038E-2</v>
      </c>
      <c r="L303" s="87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87">
        <f t="shared" si="15"/>
        <v>5.23596533344889</v>
      </c>
      <c r="K304" s="45">
        <f t="shared" si="14"/>
        <v>7.1965333448890334E-2</v>
      </c>
      <c r="L304" s="87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87">
        <f t="shared" si="15"/>
        <v>5.2939471191562308</v>
      </c>
      <c r="K305" s="45">
        <f t="shared" si="14"/>
        <v>0.12794711915623047</v>
      </c>
      <c r="L305" s="87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87">
        <f t="shared" si="15"/>
        <v>5.2630109404739418</v>
      </c>
      <c r="K306" s="45">
        <f t="shared" si="14"/>
        <v>6.5010940473941403E-2</v>
      </c>
      <c r="L306" s="87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87">
        <f t="shared" si="15"/>
        <v>5.3019765532899612</v>
      </c>
      <c r="K307" s="45">
        <f t="shared" si="14"/>
        <v>0.1249765532899616</v>
      </c>
      <c r="L307" s="87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87">
        <f t="shared" si="15"/>
        <v>5.2830148679377302</v>
      </c>
      <c r="K308" s="45">
        <f t="shared" si="14"/>
        <v>7.1014867937730486E-2</v>
      </c>
      <c r="L308" s="87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87">
        <f t="shared" si="15"/>
        <v>5.3510247058134768</v>
      </c>
      <c r="K309" s="45">
        <f t="shared" si="14"/>
        <v>0.1640247058134765</v>
      </c>
      <c r="L309" s="87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87">
        <f t="shared" si="15"/>
        <v>5.3340426468000235</v>
      </c>
      <c r="K310" s="45">
        <f t="shared" si="14"/>
        <v>0.10904264680002385</v>
      </c>
      <c r="L310" s="87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87">
        <f t="shared" si="15"/>
        <v>5.3310703324432955</v>
      </c>
      <c r="K311" s="45">
        <f t="shared" si="14"/>
        <v>9.9070332443295328E-2</v>
      </c>
      <c r="L311" s="87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87">
        <f t="shared" si="15"/>
        <v>5.394982725414085</v>
      </c>
      <c r="K312" s="45">
        <f t="shared" si="14"/>
        <v>0.12298272541408473</v>
      </c>
      <c r="L312" s="87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87">
        <f t="shared" si="15"/>
        <v>5.3970375639030888</v>
      </c>
      <c r="K313" s="45">
        <f t="shared" si="14"/>
        <v>0.12503756390308851</v>
      </c>
      <c r="L313" s="87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87">
        <f t="shared" si="15"/>
        <v>5.4050068523627308</v>
      </c>
      <c r="K314" s="45">
        <f t="shared" si="14"/>
        <v>0.1310068523627308</v>
      </c>
      <c r="L314" s="87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87">
        <f t="shared" si="15"/>
        <v>5.435017120899662</v>
      </c>
      <c r="K315" s="45">
        <f t="shared" si="14"/>
        <v>0.18801712089966216</v>
      </c>
      <c r="L315" s="87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87">
        <f t="shared" si="15"/>
        <v>5.4230013085112718</v>
      </c>
      <c r="K316" s="45">
        <f t="shared" si="14"/>
        <v>0.14000130851127146</v>
      </c>
      <c r="L316" s="87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87">
        <f t="shared" si="15"/>
        <v>5.3959385459900906</v>
      </c>
      <c r="K317" s="45">
        <f t="shared" si="14"/>
        <v>8.0938545990090205E-2</v>
      </c>
      <c r="L317" s="87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87">
        <f t="shared" si="15"/>
        <v>5.4440620299352158</v>
      </c>
      <c r="K318" s="45">
        <f t="shared" si="14"/>
        <v>0.1650620299352159</v>
      </c>
      <c r="L318" s="87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87">
        <f t="shared" si="15"/>
        <v>5.4789578099645411</v>
      </c>
      <c r="K319" s="45">
        <f t="shared" si="14"/>
        <v>0.13995780996454066</v>
      </c>
      <c r="L319" s="87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87">
        <f t="shared" si="15"/>
        <v>5.5270729586522362</v>
      </c>
      <c r="K320" s="45">
        <f t="shared" si="14"/>
        <v>0.18507295865223661</v>
      </c>
      <c r="L320" s="87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87">
        <f t="shared" si="15"/>
        <v>5.5279693477306102</v>
      </c>
      <c r="K321" s="45">
        <f t="shared" si="14"/>
        <v>0.15196934773060988</v>
      </c>
      <c r="L321" s="87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87">
        <f t="shared" si="15"/>
        <v>5.5809368998628264</v>
      </c>
      <c r="K322" s="45">
        <f t="shared" si="14"/>
        <v>0.18793689986282658</v>
      </c>
      <c r="L322" s="87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87">
        <f t="shared" si="15"/>
        <v>5.5699663250366047</v>
      </c>
      <c r="K323" s="45">
        <f t="shared" si="14"/>
        <v>0.15896632503660513</v>
      </c>
      <c r="L323" s="87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87">
        <f t="shared" si="15"/>
        <v>5.6319325734246446</v>
      </c>
      <c r="K324" s="45">
        <f t="shared" si="14"/>
        <v>0.23293257342464457</v>
      </c>
      <c r="L324" s="87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87">
        <f t="shared" si="15"/>
        <v>5.6000111697557378</v>
      </c>
      <c r="K325" s="45">
        <f t="shared" si="14"/>
        <v>0.1530111697557377</v>
      </c>
      <c r="L325" s="87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87">
        <f t="shared" si="15"/>
        <v>5.6480613878455772</v>
      </c>
      <c r="K326" s="45">
        <f t="shared" si="14"/>
        <v>0.2130613878455776</v>
      </c>
      <c r="L326" s="87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87">
        <f t="shared" si="15"/>
        <v>5.6449142839498538</v>
      </c>
      <c r="K327" s="45">
        <f t="shared" si="14"/>
        <v>0.17391428394985375</v>
      </c>
      <c r="L327" s="87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87">
        <f t="shared" si="15"/>
        <v>5.7279236229193664</v>
      </c>
      <c r="K328" s="45">
        <f t="shared" si="14"/>
        <v>0.22392362291936685</v>
      </c>
      <c r="L328" s="87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87">
        <f t="shared" si="15"/>
        <v>5.9989261910639353</v>
      </c>
      <c r="K329" s="45">
        <f t="shared" si="14"/>
        <v>0.14892619106393568</v>
      </c>
      <c r="L329" s="87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4">
        <v>5.3899287178050699</v>
      </c>
      <c r="K330" s="45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4">
        <v>5.4609335340228302</v>
      </c>
      <c r="K331" s="45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4">
        <v>5.4520126995483595</v>
      </c>
      <c r="K332" s="45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4">
        <v>5.4750076913832482</v>
      </c>
      <c r="K333" s="45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4">
        <v>5.5409870263404599</v>
      </c>
      <c r="K334" s="45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4">
        <v>5.5149693477306103</v>
      </c>
      <c r="K335" s="45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4">
        <v>5.6099863788543569</v>
      </c>
      <c r="K336" s="45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4">
        <v>5.7569893844544699</v>
      </c>
      <c r="K337" s="45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4">
        <v>5.7209827315541597</v>
      </c>
      <c r="K338" s="45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4">
        <v>5.7629238062130641</v>
      </c>
      <c r="K339" s="45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4">
        <v>5.8910649025338007</v>
      </c>
      <c r="K340" s="45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2">
        <v>5.2629999999999999</v>
      </c>
      <c r="J341" s="87">
        <v>5.4009809233230168</v>
      </c>
      <c r="K341" s="45">
        <f t="shared" si="14"/>
        <v>0.13798092332301692</v>
      </c>
      <c r="L341" s="62">
        <v>10.663980923323017</v>
      </c>
      <c r="M341" s="62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2">
        <v>5.38</v>
      </c>
      <c r="J342" s="87">
        <v>5.4389331329827195</v>
      </c>
      <c r="K342" s="45">
        <f t="shared" si="14"/>
        <v>5.8933132982719627E-2</v>
      </c>
      <c r="L342" s="62">
        <v>10.818933132982719</v>
      </c>
      <c r="M342" s="62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2">
        <v>5.3570000000000002</v>
      </c>
      <c r="J343" s="87">
        <v>5.5289993952222547</v>
      </c>
      <c r="K343" s="45">
        <f t="shared" si="14"/>
        <v>0.17199939522225449</v>
      </c>
      <c r="L343" s="62">
        <v>10.885999395222255</v>
      </c>
      <c r="M343" s="62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2">
        <v>5.4390000000000001</v>
      </c>
      <c r="J344" s="87">
        <v>5.5100716099697387</v>
      </c>
      <c r="K344" s="45">
        <f t="shared" si="14"/>
        <v>7.1071609969738603E-2</v>
      </c>
      <c r="L344" s="62">
        <v>10.949071609969739</v>
      </c>
      <c r="M344" s="62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2">
        <v>5.4320000000000004</v>
      </c>
      <c r="J345" s="87">
        <v>5.5389270433351605</v>
      </c>
      <c r="K345" s="45">
        <f t="shared" si="14"/>
        <v>0.10692704333516012</v>
      </c>
      <c r="L345" s="62">
        <v>10.970927043335161</v>
      </c>
      <c r="M345" s="62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2">
        <v>5.4649999999999999</v>
      </c>
      <c r="J346" s="87">
        <v>5.5240109890109892</v>
      </c>
      <c r="K346" s="45">
        <f t="shared" si="14"/>
        <v>5.9010989010989334E-2</v>
      </c>
      <c r="L346" s="62">
        <v>10.989010989010989</v>
      </c>
      <c r="M346" s="62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2">
        <v>5.4290000000000003</v>
      </c>
      <c r="J347" s="87">
        <v>5.580005978501859</v>
      </c>
      <c r="K347" s="45">
        <f t="shared" si="14"/>
        <v>0.15100597850185871</v>
      </c>
      <c r="L347" s="62">
        <v>11.009005978501859</v>
      </c>
      <c r="M347" s="62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2">
        <v>5.4370000000000003</v>
      </c>
      <c r="J348" s="87">
        <v>5.626986723215933</v>
      </c>
      <c r="K348" s="45">
        <f t="shared" si="14"/>
        <v>0.18998672321593268</v>
      </c>
      <c r="L348" s="62">
        <v>11.063986723215933</v>
      </c>
      <c r="M348" s="62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2">
        <v>5.4880000000000004</v>
      </c>
      <c r="J349" s="87">
        <v>5.6499246333766466</v>
      </c>
      <c r="K349" s="45">
        <f t="shared" si="14"/>
        <v>0.1619246333766462</v>
      </c>
      <c r="L349" s="62">
        <v>11.137924633376647</v>
      </c>
      <c r="M349" s="62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2">
        <v>5.556</v>
      </c>
      <c r="J350" s="87">
        <v>5.7729486106303289</v>
      </c>
      <c r="K350" s="45">
        <f t="shared" si="14"/>
        <v>0.21694861063032889</v>
      </c>
      <c r="L350" s="62">
        <v>11.328948610630329</v>
      </c>
      <c r="M350" s="62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2">
        <v>5.6260000000000003</v>
      </c>
      <c r="J351" s="87">
        <v>5.7120470214005641</v>
      </c>
      <c r="K351" s="45">
        <f t="shared" si="14"/>
        <v>8.604702140056375E-2</v>
      </c>
      <c r="L351" s="62">
        <v>11.338047021400564</v>
      </c>
      <c r="M351" s="62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2">
        <v>5.617</v>
      </c>
      <c r="J352" s="87">
        <v>5.8899281296447255</v>
      </c>
      <c r="K352" s="45">
        <f t="shared" si="14"/>
        <v>0.27292812964472546</v>
      </c>
      <c r="L352" s="62">
        <v>11.506928129644725</v>
      </c>
      <c r="M352" s="62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4">
        <v>5.2230367923306122</v>
      </c>
      <c r="K353" s="45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4">
        <v>5.3130109404739425</v>
      </c>
      <c r="K354" s="45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4">
        <v>5.3040615586116564</v>
      </c>
      <c r="K355" s="45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4">
        <v>5.3140615586116571</v>
      </c>
      <c r="K356" s="45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4">
        <v>5.2739433775461162</v>
      </c>
      <c r="K357" s="45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4">
        <v>5.3360659519925413</v>
      </c>
      <c r="K358" s="45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4">
        <v>5.3050484353344523</v>
      </c>
      <c r="K359" s="45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2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4">
        <v>5.3099440623768013</v>
      </c>
      <c r="K360" s="45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4">
        <v>5.3179373729098707</v>
      </c>
      <c r="K361" s="45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4">
        <v>5.3350426468000229</v>
      </c>
      <c r="K362" s="45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4">
        <v>5.3489891261222873</v>
      </c>
      <c r="K363" s="45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4">
        <v>5.3879438222065428</v>
      </c>
      <c r="K364" s="45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4">
        <v>5.3249238845916302</v>
      </c>
      <c r="K365" s="45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4">
        <v>5.3629756874778689</v>
      </c>
      <c r="K366" s="45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4">
        <v>5.3919538847487649</v>
      </c>
      <c r="K367" s="45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4">
        <v>5.3770555629403169</v>
      </c>
      <c r="K368" s="45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4">
        <v>5.3439835111255585</v>
      </c>
      <c r="K369" s="45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4">
        <v>5.3900540363614722</v>
      </c>
      <c r="K370" s="45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4">
        <v>5.4700236368520025</v>
      </c>
      <c r="K371" s="45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4">
        <v>5.4470332591918069</v>
      </c>
      <c r="K372" s="45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4">
        <v>5.4819729955789231</v>
      </c>
      <c r="K373" s="45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3">
        <v>5.4630233480505881</v>
      </c>
      <c r="K374" s="45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3">
        <v>5.4720523899540918</v>
      </c>
      <c r="K375" s="45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3">
        <v>5.4629432687978401</v>
      </c>
      <c r="K376" s="45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3">
        <v>5.4759804761115056</v>
      </c>
      <c r="K377" s="45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3">
        <v>5.5179977440990777</v>
      </c>
      <c r="K378" s="45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3">
        <v>5.5460047324353852</v>
      </c>
      <c r="K379" s="45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3">
        <v>5.5729817916970141</v>
      </c>
      <c r="K380" s="45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3">
        <v>5.5519243391066562</v>
      </c>
      <c r="K381" s="45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3">
        <v>5.5680709143213747</v>
      </c>
      <c r="K382" s="45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3">
        <v>5.6280111697557382</v>
      </c>
      <c r="K383" s="45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3">
        <v>5.6060017198224896</v>
      </c>
      <c r="K384" s="45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3">
        <v>5.6689416990560808</v>
      </c>
      <c r="K385" s="45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3">
        <v>5.3490132209942303</v>
      </c>
      <c r="K386" s="45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2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3">
        <v>5.4620320884454632</v>
      </c>
      <c r="K387" s="45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3">
        <v>5.4530308165254544</v>
      </c>
      <c r="K388" s="45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3">
        <v>5.5010422611767913</v>
      </c>
      <c r="K389" s="45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3">
        <v>5.5370792683855443</v>
      </c>
      <c r="K390" s="45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3">
        <v>5.568075336816058</v>
      </c>
      <c r="K391" s="45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3">
        <v>5.5960834097158587</v>
      </c>
      <c r="K392" s="45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3">
        <v>5.5940692266503484</v>
      </c>
      <c r="K393" s="45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3">
        <v>5.5969776032398588</v>
      </c>
      <c r="K394" s="45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3">
        <v>5.5760629239694275</v>
      </c>
      <c r="K395" s="45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3">
        <v>5.5920037157526323</v>
      </c>
      <c r="K396" s="45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3">
        <v>5.6589440755952189</v>
      </c>
      <c r="K397" s="45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3">
        <v>5.628028453333747</v>
      </c>
      <c r="K398" s="45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3">
        <v>5.6429418019026309</v>
      </c>
      <c r="K399" s="45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3">
        <v>5.7260476071629123</v>
      </c>
      <c r="K400" s="45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3">
        <v>5.7219296198720366</v>
      </c>
      <c r="K401" s="45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3">
        <v>5.7620484442693973</v>
      </c>
      <c r="K402" s="45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3">
        <v>5.8309531692719103</v>
      </c>
      <c r="K403" s="45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3">
        <v>5.8390822022557831</v>
      </c>
      <c r="K404" s="45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3">
        <v>5.8540086934287912</v>
      </c>
      <c r="K405" s="45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3">
        <v>5.2510623368004969</v>
      </c>
      <c r="K406" s="45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3">
        <v>5.3039309301407691</v>
      </c>
      <c r="K407" s="45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3">
        <v>5.3640188757030529</v>
      </c>
      <c r="K408" s="45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3">
        <v>5.3400483764082178</v>
      </c>
      <c r="K409" s="45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3">
        <v>5.3669561372479668</v>
      </c>
      <c r="K410" s="45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3">
        <v>5.3829318020364685</v>
      </c>
      <c r="K411" s="45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3">
        <v>5.3959290737094552</v>
      </c>
      <c r="K412" s="45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3">
        <v>5.3969565476013459</v>
      </c>
      <c r="K413" s="45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3">
        <v>5.4209442458899204</v>
      </c>
      <c r="K414" s="45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3">
        <v>5.4510101043317096</v>
      </c>
      <c r="K415" s="45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3">
        <v>5.4559974790672561</v>
      </c>
      <c r="K416" s="45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3">
        <v>5.4999731377348002</v>
      </c>
      <c r="K417" s="45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3">
        <v>5.4589542650819913</v>
      </c>
      <c r="K418" s="45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3">
        <v>5.4889986432501701</v>
      </c>
      <c r="K419" s="45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3">
        <v>5.4500773694390716</v>
      </c>
      <c r="K420" s="45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3">
        <v>5.4990506619914159</v>
      </c>
      <c r="K421" s="45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3">
        <v>5.4879748366803778</v>
      </c>
      <c r="K422" s="45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3">
        <v>5.5080172884440408</v>
      </c>
      <c r="K423" s="45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3">
        <v>5.5549446064139953</v>
      </c>
      <c r="K424" s="45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3">
        <v>5.5600690017193379</v>
      </c>
      <c r="K425" s="45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3">
        <v>5.5440742680531665</v>
      </c>
      <c r="K426" s="45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3">
        <v>5.585918654349924</v>
      </c>
      <c r="K427" s="45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3">
        <v>5.6029186543499243</v>
      </c>
      <c r="K428" s="45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3">
        <v>5.5709466789243844</v>
      </c>
      <c r="K429" s="45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3">
        <v>5.6130352297291077</v>
      </c>
      <c r="K430" s="45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3">
        <v>5.6029831872130682</v>
      </c>
      <c r="K431" s="45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3">
        <v>5.6260685243981374</v>
      </c>
      <c r="K432" s="45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3">
        <v>5.613976875048178</v>
      </c>
      <c r="K433" s="45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3">
        <v>5.6480370416177115</v>
      </c>
      <c r="K434" s="45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3">
        <v>5.610930280024121</v>
      </c>
      <c r="K435" s="45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3">
        <v>5.6329932665665696</v>
      </c>
      <c r="K436" s="45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3">
        <v>5.6949587320853361</v>
      </c>
      <c r="K437" s="45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3">
        <v>5.692079900319289</v>
      </c>
      <c r="K438" s="45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3">
        <v>5.7089126986614849</v>
      </c>
      <c r="K439" s="45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3">
        <v>5.7139126986614848</v>
      </c>
      <c r="K440" s="45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3">
        <v>5.7980208045044606</v>
      </c>
      <c r="K441" s="45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3">
        <v>5.3059451639812085</v>
      </c>
      <c r="K442" s="45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3">
        <v>5.3580159679462627</v>
      </c>
      <c r="K443" s="45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3">
        <v>5.3919266505112589</v>
      </c>
      <c r="K444" s="45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3">
        <v>5.4060529297748632</v>
      </c>
      <c r="K445" s="45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3">
        <v>5.4089347372188739</v>
      </c>
      <c r="K446" s="45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3">
        <v>5.5109460002699979</v>
      </c>
      <c r="K447" s="45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3">
        <v>5.4919731377348002</v>
      </c>
      <c r="K448" s="45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3">
        <v>5.4900267485993135</v>
      </c>
      <c r="K449" s="45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3">
        <v>5.4989446748194295</v>
      </c>
      <c r="K450" s="45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3">
        <v>5.5100221464562651</v>
      </c>
      <c r="K451" s="45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3">
        <v>5.5300172884440402</v>
      </c>
      <c r="K452" s="45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3">
        <v>5.5370109200109203</v>
      </c>
      <c r="K453" s="45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3">
        <v>5.5259303682099912</v>
      </c>
      <c r="K454" s="45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3">
        <v>5.5540787973673416</v>
      </c>
      <c r="K455" s="45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3">
        <v>5.5650078392944646</v>
      </c>
      <c r="K456" s="45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3">
        <v>5.6199754494046257</v>
      </c>
      <c r="K457" s="45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3">
        <v>5.6329142839498543</v>
      </c>
      <c r="K458" s="45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3">
        <v>5.6299740580605304</v>
      </c>
      <c r="K459" s="45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3">
        <v>5.6429267952807107</v>
      </c>
      <c r="K460" s="45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3">
        <v>5.6840223200446394</v>
      </c>
      <c r="K461" s="45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3">
        <v>5.7020727159726539</v>
      </c>
      <c r="K462" s="45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3">
        <v>5.7179418019026311</v>
      </c>
      <c r="K463" s="45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3">
        <v>5.7600000314055562</v>
      </c>
      <c r="K464" s="45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3">
        <v>5.79306160422429</v>
      </c>
      <c r="K465" s="45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3">
        <v>5.7710713473923478</v>
      </c>
      <c r="K466" s="45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3">
        <v>5.7909958523959544</v>
      </c>
      <c r="K467" s="45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3">
        <v>5.8470191803877354</v>
      </c>
      <c r="K468" s="45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3">
        <v>5.8409324195090857</v>
      </c>
      <c r="K469" s="45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3">
        <v>5.8899260850673487</v>
      </c>
      <c r="K470" s="45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3">
        <v>5.976974764231894</v>
      </c>
      <c r="K471" s="45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3">
        <v>5.3679483740016751</v>
      </c>
      <c r="K472" s="45">
        <f t="shared" si="18"/>
        <v>0.14594837400167471</v>
      </c>
      <c r="L472" s="33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3">
        <v>5.4159947891150413</v>
      </c>
      <c r="K473" s="45">
        <f t="shared" si="18"/>
        <v>0.1429947891150416</v>
      </c>
      <c r="L473" s="33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3">
        <v>5.428947882152773</v>
      </c>
      <c r="K474" s="45">
        <f t="shared" si="18"/>
        <v>0.11194788215277285</v>
      </c>
      <c r="L474" s="33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3">
        <v>5.4499598707244807</v>
      </c>
      <c r="K475" s="45">
        <f t="shared" si="18"/>
        <v>0.12695987072448034</v>
      </c>
      <c r="L475" s="33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3">
        <v>5.4589413351314899</v>
      </c>
      <c r="K476" s="45">
        <f t="shared" si="18"/>
        <v>0.12894133513148986</v>
      </c>
      <c r="L476" s="33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3">
        <v>5.4870561102899034</v>
      </c>
      <c r="K477" s="45">
        <f t="shared" si="18"/>
        <v>0.11405611028990315</v>
      </c>
      <c r="L477" s="33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3">
        <v>5.515956355075307</v>
      </c>
      <c r="K478" s="45">
        <f t="shared" si="18"/>
        <v>0.16595635507530737</v>
      </c>
      <c r="L478" s="33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3">
        <v>5.481072958652236</v>
      </c>
      <c r="K479" s="45">
        <f t="shared" si="18"/>
        <v>9.3072958652236082E-2</v>
      </c>
      <c r="L479" s="33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3">
        <v>5.5090238376853788</v>
      </c>
      <c r="K480" s="45">
        <f t="shared" si="18"/>
        <v>0.10002383768537904</v>
      </c>
      <c r="L480" s="33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2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3">
        <v>5.557971407758151</v>
      </c>
      <c r="K481" s="45">
        <f t="shared" si="18"/>
        <v>0.18897140775815124</v>
      </c>
      <c r="L481" s="33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3">
        <v>5.5819368998628258</v>
      </c>
      <c r="K482" s="45">
        <f t="shared" si="18"/>
        <v>0.18993689986282547</v>
      </c>
      <c r="L482" s="33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3">
        <v>5.5649871841816196</v>
      </c>
      <c r="K483" s="45">
        <f t="shared" si="18"/>
        <v>0.14498718418161971</v>
      </c>
      <c r="L483" s="33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3">
        <v>5.5859494017146272</v>
      </c>
      <c r="K484" s="45">
        <f t="shared" si="18"/>
        <v>0.16894940171462736</v>
      </c>
      <c r="L484" s="33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3">
        <v>5.5809675200611393</v>
      </c>
      <c r="K485" s="45">
        <f t="shared" si="18"/>
        <v>0.1569675200611389</v>
      </c>
      <c r="L485" s="33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3">
        <v>5.6469383400304833</v>
      </c>
      <c r="K486" s="45">
        <f t="shared" ref="K486:K549" si="19">J486-I486</f>
        <v>0.20893834003048362</v>
      </c>
      <c r="L486" s="33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3">
        <v>5.6449146923811568</v>
      </c>
      <c r="K487" s="45">
        <f t="shared" si="19"/>
        <v>0.19891469238115711</v>
      </c>
      <c r="L487" s="33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3">
        <v>5.6279398570372177</v>
      </c>
      <c r="K488" s="45">
        <f t="shared" si="19"/>
        <v>0.16393985703721725</v>
      </c>
      <c r="L488" s="33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3">
        <v>5.6309398570372178</v>
      </c>
      <c r="K489" s="45">
        <f t="shared" si="19"/>
        <v>0.16993985703721748</v>
      </c>
      <c r="L489" s="33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3">
        <v>5.6530424115398841</v>
      </c>
      <c r="K490" s="45">
        <f t="shared" si="19"/>
        <v>0.21004241153988445</v>
      </c>
      <c r="L490" s="33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3">
        <v>5.6579404036969505</v>
      </c>
      <c r="K491" s="45">
        <f t="shared" si="19"/>
        <v>0.18794040369695075</v>
      </c>
      <c r="L491" s="33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3">
        <v>5.6410696372800651</v>
      </c>
      <c r="K492" s="45">
        <f t="shared" si="19"/>
        <v>0.15006963728006539</v>
      </c>
      <c r="L492" s="33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3">
        <v>5.6360296960791896</v>
      </c>
      <c r="K493" s="45">
        <f t="shared" si="19"/>
        <v>0.13602969607918958</v>
      </c>
      <c r="L493" s="33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3">
        <v>5.7370296960791896</v>
      </c>
      <c r="K494" s="45">
        <f t="shared" si="19"/>
        <v>0.33802969607918953</v>
      </c>
      <c r="L494" s="33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3">
        <v>5.6600799305221692</v>
      </c>
      <c r="K495" s="45">
        <f t="shared" si="19"/>
        <v>0.15407993052216895</v>
      </c>
      <c r="L495" s="33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3">
        <v>5.6960284413222873</v>
      </c>
      <c r="K496" s="45">
        <f t="shared" si="19"/>
        <v>0.20202844132228748</v>
      </c>
      <c r="L496" s="33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3">
        <v>5.7260049021896444</v>
      </c>
      <c r="K497" s="45">
        <f t="shared" si="19"/>
        <v>0.24700490218964433</v>
      </c>
      <c r="L497" s="33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3">
        <v>5.7039965686121583</v>
      </c>
      <c r="K498" s="45">
        <f t="shared" si="19"/>
        <v>0.17799656861215851</v>
      </c>
      <c r="L498" s="33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3">
        <v>5.7310476071629122</v>
      </c>
      <c r="K499" s="45">
        <f t="shared" si="19"/>
        <v>0.23104760716291217</v>
      </c>
      <c r="L499" s="33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3">
        <v>5.7200474769994027</v>
      </c>
      <c r="K500" s="45">
        <f t="shared" si="19"/>
        <v>0.13604747699940312</v>
      </c>
      <c r="L500" s="33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3">
        <v>5.7840871757698009</v>
      </c>
      <c r="K501" s="45">
        <f t="shared" si="19"/>
        <v>0.22208717576980064</v>
      </c>
      <c r="L501" s="33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3">
        <v>5.7950814552580834</v>
      </c>
      <c r="K502" s="45">
        <f t="shared" si="19"/>
        <v>0.21108145525808375</v>
      </c>
      <c r="L502" s="33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3">
        <v>5.8049458676835917</v>
      </c>
      <c r="K503" s="45">
        <f t="shared" si="19"/>
        <v>0.21694586768359159</v>
      </c>
      <c r="L503" s="33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3">
        <v>5.8019668392797765</v>
      </c>
      <c r="K504" s="45">
        <f t="shared" si="19"/>
        <v>0.20196683927977688</v>
      </c>
      <c r="L504" s="33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3">
        <v>5.8289506116038146</v>
      </c>
      <c r="K505" s="45">
        <f t="shared" si="19"/>
        <v>0.23495061160381425</v>
      </c>
      <c r="L505" s="33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3">
        <v>5.8140228600457213</v>
      </c>
      <c r="K506" s="45">
        <f t="shared" si="19"/>
        <v>0.19802286004572167</v>
      </c>
      <c r="L506" s="33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3">
        <v>5.8310410651471507</v>
      </c>
      <c r="K507" s="45">
        <f t="shared" si="19"/>
        <v>0.20204106514715114</v>
      </c>
      <c r="L507" s="33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3">
        <v>5.8219603094999286</v>
      </c>
      <c r="K508" s="45">
        <f t="shared" si="19"/>
        <v>0.18096030949992858</v>
      </c>
      <c r="L508" s="33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3">
        <v>5.8640881366757149</v>
      </c>
      <c r="K509" s="45">
        <f t="shared" si="19"/>
        <v>0.23208813667571526</v>
      </c>
      <c r="L509" s="33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3">
        <v>5.872054891260734</v>
      </c>
      <c r="K510" s="45">
        <f t="shared" si="19"/>
        <v>0.18805489126073383</v>
      </c>
      <c r="L510" s="33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3">
        <v>5.4050375639030888</v>
      </c>
      <c r="K511" s="45">
        <f t="shared" si="19"/>
        <v>0.14103756390308853</v>
      </c>
      <c r="L511" s="33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3">
        <v>5.4010398279480283</v>
      </c>
      <c r="K512" s="45">
        <f t="shared" si="19"/>
        <v>8.6039827948027892E-2</v>
      </c>
      <c r="L512" s="33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3">
        <v>5.4119729955789238</v>
      </c>
      <c r="K513" s="45">
        <f t="shared" si="19"/>
        <v>6.9972995578924113E-2</v>
      </c>
      <c r="L513" s="33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3">
        <v>5.4589900488592038</v>
      </c>
      <c r="K514" s="45">
        <f t="shared" si="19"/>
        <v>0.15999004885920343</v>
      </c>
      <c r="L514" s="33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3">
        <v>5.4849432687978403</v>
      </c>
      <c r="K515" s="45">
        <f t="shared" si="19"/>
        <v>0.1639432687978406</v>
      </c>
      <c r="L515" s="33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3">
        <v>5.4809826627805656</v>
      </c>
      <c r="K516" s="45">
        <f t="shared" si="19"/>
        <v>0.14498266278056526</v>
      </c>
      <c r="L516" s="33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3">
        <v>5.4650446356062199</v>
      </c>
      <c r="K517" s="45">
        <f t="shared" si="19"/>
        <v>0.10204463560621946</v>
      </c>
      <c r="L517" s="33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3">
        <v>5.4700542100583256</v>
      </c>
      <c r="K518" s="45">
        <f t="shared" si="19"/>
        <v>8.9054210058325367E-2</v>
      </c>
      <c r="L518" s="33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2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3">
        <v>5.5220773694390717</v>
      </c>
      <c r="K519" s="45">
        <f t="shared" si="19"/>
        <v>0.16407736943907203</v>
      </c>
      <c r="L519" s="33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3">
        <v>5.5340075694497006</v>
      </c>
      <c r="K520" s="45">
        <f t="shared" si="19"/>
        <v>0.16800756944970097</v>
      </c>
      <c r="L520" s="33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3">
        <v>5.5169513170450921</v>
      </c>
      <c r="K521" s="45">
        <f t="shared" si="19"/>
        <v>0.12795131704509188</v>
      </c>
      <c r="L521" s="33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3">
        <v>5.5210689802066071</v>
      </c>
      <c r="K522" s="45">
        <f t="shared" si="19"/>
        <v>8.806898020660725E-2</v>
      </c>
      <c r="L522" s="33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3">
        <v>5.5879232181656828</v>
      </c>
      <c r="K523" s="45">
        <f t="shared" si="19"/>
        <v>0.15892321816568256</v>
      </c>
      <c r="L523" s="33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3">
        <v>5.5839583690461616</v>
      </c>
      <c r="K524" s="45">
        <f t="shared" si="19"/>
        <v>0.14795836904616166</v>
      </c>
      <c r="L524" s="33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3">
        <v>5.576990114488023</v>
      </c>
      <c r="K525" s="45">
        <f t="shared" si="19"/>
        <v>0.11899011448802277</v>
      </c>
      <c r="L525" s="33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3">
        <v>5.5910069156293236</v>
      </c>
      <c r="K526" s="45">
        <f t="shared" si="19"/>
        <v>0.11700691562932342</v>
      </c>
      <c r="L526" s="33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3">
        <v>5.6029652112285451</v>
      </c>
      <c r="K527" s="45">
        <f t="shared" si="19"/>
        <v>0.11296521122854486</v>
      </c>
      <c r="L527" s="33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3">
        <v>5.633056269972367</v>
      </c>
      <c r="K528" s="45">
        <f t="shared" si="19"/>
        <v>0.15105626997236676</v>
      </c>
      <c r="L528" s="33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3">
        <v>5.6199440755952192</v>
      </c>
      <c r="K529" s="45">
        <f t="shared" si="19"/>
        <v>0.12294407559521936</v>
      </c>
      <c r="L529" s="33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3">
        <v>5.6929632269936752</v>
      </c>
      <c r="K530" s="45">
        <f t="shared" si="19"/>
        <v>0.25196322699367535</v>
      </c>
      <c r="L530" s="33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3">
        <v>5.6540638324224748</v>
      </c>
      <c r="K531" s="45">
        <f t="shared" si="19"/>
        <v>0.16106383242247446</v>
      </c>
      <c r="L531" s="33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3">
        <v>5.6850513695972689</v>
      </c>
      <c r="K532" s="45">
        <f t="shared" si="19"/>
        <v>0.19605136959726899</v>
      </c>
      <c r="L532" s="33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3">
        <v>5.6819185162191506</v>
      </c>
      <c r="K533" s="45">
        <f t="shared" si="19"/>
        <v>0.18891851621915023</v>
      </c>
      <c r="L533" s="33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3">
        <v>5.6699587320853366</v>
      </c>
      <c r="K534" s="45">
        <f t="shared" si="19"/>
        <v>0.13595873208533682</v>
      </c>
      <c r="L534" s="33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3">
        <v>5.6829240292628027</v>
      </c>
      <c r="K535" s="45">
        <f t="shared" si="19"/>
        <v>0.11092402926280265</v>
      </c>
      <c r="L535" s="33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3">
        <v>5.7149157219920257</v>
      </c>
      <c r="K536" s="45">
        <f t="shared" si="19"/>
        <v>0.17191572199202554</v>
      </c>
      <c r="L536" s="33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3">
        <v>5.7579812302018816</v>
      </c>
      <c r="K537" s="45">
        <f t="shared" si="19"/>
        <v>0.16898123020188116</v>
      </c>
      <c r="L537" s="33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3">
        <v>5.7679812302018822</v>
      </c>
      <c r="K538" s="45">
        <f t="shared" si="19"/>
        <v>0.18898123020188251</v>
      </c>
      <c r="L538" s="33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3">
        <v>5.80104455555204</v>
      </c>
      <c r="K539" s="45">
        <f t="shared" si="19"/>
        <v>0.21004455555203982</v>
      </c>
      <c r="L539" s="33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3">
        <v>5.8059171196298118</v>
      </c>
      <c r="K540" s="45">
        <f t="shared" si="19"/>
        <v>0.20191711962981174</v>
      </c>
      <c r="L540" s="33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3">
        <v>5.8390021078656664</v>
      </c>
      <c r="K541" s="45">
        <f t="shared" si="19"/>
        <v>0.26700210786566636</v>
      </c>
      <c r="L541" s="33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3">
        <v>5.839055409601146</v>
      </c>
      <c r="K542" s="45">
        <f t="shared" si="19"/>
        <v>0.214055409601146</v>
      </c>
      <c r="L542" s="33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3">
        <v>5.8549649190069974</v>
      </c>
      <c r="K543" s="45">
        <f t="shared" si="19"/>
        <v>0.20796491900699721</v>
      </c>
      <c r="L543" s="33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3">
        <v>5.8829864508604004</v>
      </c>
      <c r="K544" s="45">
        <f t="shared" si="19"/>
        <v>0.26198645086039996</v>
      </c>
      <c r="L544" s="33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3">
        <v>5.8639618870704293</v>
      </c>
      <c r="K545" s="45">
        <f t="shared" si="19"/>
        <v>0.19796188707042894</v>
      </c>
      <c r="L545" s="33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3">
        <v>5.836025374855824</v>
      </c>
      <c r="K546" s="45">
        <f t="shared" si="19"/>
        <v>0.13802537485582356</v>
      </c>
      <c r="L546" s="33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3">
        <v>5.864004421008632</v>
      </c>
      <c r="K547" s="45">
        <f t="shared" si="19"/>
        <v>0.15300442100863165</v>
      </c>
      <c r="L547" s="33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3">
        <v>5.9209103391658493</v>
      </c>
      <c r="K548" s="45">
        <f t="shared" si="19"/>
        <v>0.25191033916584971</v>
      </c>
      <c r="L548" s="33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3">
        <v>5.8939667768728317</v>
      </c>
      <c r="K549" s="45">
        <f t="shared" si="19"/>
        <v>0.17596677687283169</v>
      </c>
      <c r="L549" s="33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3">
        <v>5.9239199068006405</v>
      </c>
      <c r="K550" s="45">
        <f t="shared" ref="K550:K613" si="20">J550-I550</f>
        <v>0.19791990680064053</v>
      </c>
      <c r="L550" s="33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3">
        <v>6.0160699393760178</v>
      </c>
      <c r="K551" s="45">
        <f t="shared" si="20"/>
        <v>0.20306993937601803</v>
      </c>
      <c r="L551" s="33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6">
        <v>5.2240000000000002</v>
      </c>
      <c r="J552" s="141">
        <v>5.3600328105017123</v>
      </c>
      <c r="K552" s="45">
        <f t="shared" si="20"/>
        <v>0.13603281050171212</v>
      </c>
      <c r="L552" s="141">
        <v>10.584032810501713</v>
      </c>
      <c r="M552" s="46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6">
        <v>5.2220000000000004</v>
      </c>
      <c r="J553" s="141">
        <v>5.3679483740016751</v>
      </c>
      <c r="K553" s="45">
        <f t="shared" si="20"/>
        <v>0.14594837400167471</v>
      </c>
      <c r="L553" s="141">
        <v>10.589948374001676</v>
      </c>
      <c r="M553" s="46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6">
        <v>5.2939999999999996</v>
      </c>
      <c r="J554" s="141">
        <v>5.3660337567735636</v>
      </c>
      <c r="K554" s="45">
        <f t="shared" si="20"/>
        <v>7.203375677356405E-2</v>
      </c>
      <c r="L554" s="141">
        <v>10.660033756773563</v>
      </c>
      <c r="M554" s="46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6">
        <v>5.2949999999999999</v>
      </c>
      <c r="J555" s="141">
        <v>5.4070229796215639</v>
      </c>
      <c r="K555" s="45">
        <f t="shared" si="20"/>
        <v>0.11202297962156393</v>
      </c>
      <c r="L555" s="141">
        <v>10.702022979621564</v>
      </c>
      <c r="M555" s="46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6">
        <v>5.335</v>
      </c>
      <c r="J556" s="141">
        <v>5.4680248469571486</v>
      </c>
      <c r="K556" s="45">
        <f t="shared" si="20"/>
        <v>0.13302484695714867</v>
      </c>
      <c r="L556" s="141">
        <v>10.803024846957149</v>
      </c>
      <c r="M556" s="46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6">
        <v>5.3630000000000004</v>
      </c>
      <c r="J557" s="141">
        <v>5.4419702863317125</v>
      </c>
      <c r="K557" s="45">
        <f t="shared" si="20"/>
        <v>7.8970286331712103E-2</v>
      </c>
      <c r="L557" s="141">
        <v>10.804970286331713</v>
      </c>
      <c r="M557" s="46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6">
        <v>5.34</v>
      </c>
      <c r="J558" s="141">
        <v>5.4649702863317131</v>
      </c>
      <c r="K558" s="45">
        <f t="shared" si="20"/>
        <v>0.12497028633171325</v>
      </c>
      <c r="L558" s="141">
        <v>10.804970286331713</v>
      </c>
      <c r="M558" s="46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6">
        <v>5.3310000000000004</v>
      </c>
      <c r="J559" s="141">
        <v>5.485007691383248</v>
      </c>
      <c r="K559" s="45">
        <f t="shared" si="20"/>
        <v>0.15400769138324755</v>
      </c>
      <c r="L559" s="141">
        <v>10.816007691383248</v>
      </c>
      <c r="M559" s="46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6">
        <v>5.3250000000000002</v>
      </c>
      <c r="J560" s="141">
        <v>5.5020676691729316</v>
      </c>
      <c r="K560" s="45">
        <f t="shared" si="20"/>
        <v>0.17706766917293137</v>
      </c>
      <c r="L560" s="141">
        <v>10.827067669172932</v>
      </c>
      <c r="M560" s="46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6">
        <v>5.3579999999999997</v>
      </c>
      <c r="J561" s="141">
        <v>5.4729765930561411</v>
      </c>
      <c r="K561" s="45">
        <f t="shared" si="20"/>
        <v>0.1149765930561415</v>
      </c>
      <c r="L561" s="141">
        <v>10.830976593056141</v>
      </c>
      <c r="M561" s="46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2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6">
        <v>5.3849999999999998</v>
      </c>
      <c r="J562" s="141">
        <v>5.4980375767102991</v>
      </c>
      <c r="K562" s="45">
        <f t="shared" si="20"/>
        <v>0.11303757671029935</v>
      </c>
      <c r="L562" s="141">
        <v>10.883037576710299</v>
      </c>
      <c r="M562" s="46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2" t="s">
        <v>24</v>
      </c>
      <c r="F563" s="62" t="s">
        <v>151</v>
      </c>
      <c r="G563" s="14">
        <f>(C563-VLOOKUP(E563,Riders!$A$2:$C$2000,2,FALSE))/365</f>
        <v>21.175342465753424</v>
      </c>
      <c r="H563" s="62">
        <v>12</v>
      </c>
      <c r="I563" s="17">
        <v>5.3789999999999996</v>
      </c>
      <c r="J563" s="145">
        <v>5.5129278712332095</v>
      </c>
      <c r="K563" s="45">
        <f t="shared" si="20"/>
        <v>0.13392787123320993</v>
      </c>
      <c r="L563" s="145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2" t="s">
        <v>98</v>
      </c>
      <c r="F564" s="62" t="s">
        <v>67</v>
      </c>
      <c r="G564" s="14">
        <f>(C564-VLOOKUP(E564,Riders!$A$2:$C$2000,2,FALSE))/365</f>
        <v>28.257534246575343</v>
      </c>
      <c r="H564" s="62">
        <v>13</v>
      </c>
      <c r="I564" s="17">
        <v>5.391</v>
      </c>
      <c r="J564" s="145">
        <v>5.5369664875694387</v>
      </c>
      <c r="K564" s="45">
        <f t="shared" si="20"/>
        <v>0.14596648756943864</v>
      </c>
      <c r="L564" s="145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2" t="s">
        <v>20</v>
      </c>
      <c r="F565" s="62" t="s">
        <v>21</v>
      </c>
      <c r="G565" s="14">
        <f>(C565-VLOOKUP(E565,Riders!$A$2:$C$2000,2,FALSE))/365</f>
        <v>24.241095890410961</v>
      </c>
      <c r="H565" s="62">
        <v>14</v>
      </c>
      <c r="I565" s="17">
        <v>5.4039999999999999</v>
      </c>
      <c r="J565" s="145">
        <v>5.5410769955763648</v>
      </c>
      <c r="K565" s="45">
        <f t="shared" si="20"/>
        <v>0.13707699557636488</v>
      </c>
      <c r="L565" s="145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2" t="s">
        <v>129</v>
      </c>
      <c r="F566" s="62" t="s">
        <v>153</v>
      </c>
      <c r="G566" s="14">
        <f>(C566-VLOOKUP(E566,Riders!$A$2:$C$2000,2,FALSE))/365</f>
        <v>29.304109589041097</v>
      </c>
      <c r="H566" s="62">
        <v>15</v>
      </c>
      <c r="I566" s="17">
        <v>5.407</v>
      </c>
      <c r="J566" s="145">
        <v>5.5679405524053411</v>
      </c>
      <c r="K566" s="45">
        <f t="shared" si="20"/>
        <v>0.16094055240534111</v>
      </c>
      <c r="L566" s="145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2" t="s">
        <v>119</v>
      </c>
      <c r="F567" s="62" t="s">
        <v>120</v>
      </c>
      <c r="G567" s="14" t="e">
        <f>(C567-VLOOKUP(E567,Riders!$A$2:$C$2000,2,FALSE))/365</f>
        <v>#N/A</v>
      </c>
      <c r="H567" s="62">
        <v>16</v>
      </c>
      <c r="I567" s="17">
        <v>5.4390000000000001</v>
      </c>
      <c r="J567" s="145">
        <v>5.5389526118378924</v>
      </c>
      <c r="K567" s="45">
        <f t="shared" si="20"/>
        <v>9.9952611837892391E-2</v>
      </c>
      <c r="L567" s="145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2" t="s">
        <v>82</v>
      </c>
      <c r="F568" s="62" t="s">
        <v>67</v>
      </c>
      <c r="G568" s="14">
        <f>(C568-VLOOKUP(E568,Riders!$A$2:$C$2000,2,FALSE))/365</f>
        <v>27.175342465753424</v>
      </c>
      <c r="H568" s="62">
        <v>17</v>
      </c>
      <c r="I568" s="17">
        <v>5.4420000000000002</v>
      </c>
      <c r="J568" s="145">
        <v>5.5399712638418599</v>
      </c>
      <c r="K568" s="45">
        <f t="shared" si="20"/>
        <v>9.7971263841859724E-2</v>
      </c>
      <c r="L568" s="145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2" t="s">
        <v>52</v>
      </c>
      <c r="F569" s="62" t="s">
        <v>53</v>
      </c>
      <c r="G569" s="14">
        <f>(C569-VLOOKUP(E569,Riders!$A$2:$C$2000,2,FALSE))/365</f>
        <v>22.646575342465752</v>
      </c>
      <c r="H569" s="62">
        <v>18</v>
      </c>
      <c r="I569" s="17">
        <v>5.3940000000000001</v>
      </c>
      <c r="J569" s="145">
        <v>5.5909871841816194</v>
      </c>
      <c r="K569" s="45">
        <f t="shared" si="20"/>
        <v>0.19698718418161931</v>
      </c>
      <c r="L569" s="145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2" t="s">
        <v>121</v>
      </c>
      <c r="F570" s="62" t="s">
        <v>120</v>
      </c>
      <c r="G570" s="14">
        <f>(C570-VLOOKUP(E570,Riders!$A$2:$C$2000,2,FALSE))/365</f>
        <v>23.663013698630138</v>
      </c>
      <c r="H570" s="62">
        <v>19</v>
      </c>
      <c r="I570" s="17">
        <v>5.4550000000000001</v>
      </c>
      <c r="J570" s="145">
        <v>5.6059272744031716</v>
      </c>
      <c r="K570" s="45">
        <f t="shared" si="20"/>
        <v>0.15092727440317155</v>
      </c>
      <c r="L570" s="145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2" t="s">
        <v>164</v>
      </c>
      <c r="F571" s="62" t="s">
        <v>118</v>
      </c>
      <c r="G571" s="14">
        <f>(C571-VLOOKUP(E571,Riders!$A$2:$C$2000,2,FALSE))/365</f>
        <v>26.909589041095892</v>
      </c>
      <c r="H571" s="62">
        <v>20</v>
      </c>
      <c r="I571" s="17">
        <v>5.4550000000000001</v>
      </c>
      <c r="J571" s="145">
        <v>5.629938340030483</v>
      </c>
      <c r="K571" s="45">
        <f t="shared" si="20"/>
        <v>0.17493834003048292</v>
      </c>
      <c r="L571" s="145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2" t="s">
        <v>139</v>
      </c>
      <c r="F572" s="62" t="s">
        <v>61</v>
      </c>
      <c r="G572" s="14">
        <f>(C572-VLOOKUP(E572,Riders!$A$2:$C$2000,2,FALSE))/365</f>
        <v>27.397260273972602</v>
      </c>
      <c r="H572" s="62">
        <v>21</v>
      </c>
      <c r="I572" s="17">
        <v>5.4880000000000004</v>
      </c>
      <c r="J572" s="145">
        <v>5.6010357159358675</v>
      </c>
      <c r="K572" s="45">
        <f t="shared" si="20"/>
        <v>0.11303571593586703</v>
      </c>
      <c r="L572" s="145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2" t="s">
        <v>100</v>
      </c>
      <c r="F573" s="62" t="s">
        <v>47</v>
      </c>
      <c r="G573" s="14">
        <f>(C573-VLOOKUP(E573,Riders!$A$2:$C$2000,2,FALSE))/365</f>
        <v>25.720547945205478</v>
      </c>
      <c r="H573" s="62">
        <v>22</v>
      </c>
      <c r="I573" s="17">
        <v>5.4610000000000003</v>
      </c>
      <c r="J573" s="145">
        <v>5.6519975767491388</v>
      </c>
      <c r="K573" s="45">
        <f t="shared" si="20"/>
        <v>0.19099757674913853</v>
      </c>
      <c r="L573" s="145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2" t="s">
        <v>39</v>
      </c>
      <c r="F574" s="62" t="s">
        <v>40</v>
      </c>
      <c r="G574" s="14">
        <f>(C574-VLOOKUP(E574,Riders!$A$2:$C$2000,2,FALSE))/365</f>
        <v>25.227397260273971</v>
      </c>
      <c r="H574" s="62">
        <v>23</v>
      </c>
      <c r="I574" s="17">
        <v>5.4960000000000004</v>
      </c>
      <c r="J574" s="145">
        <v>5.6279860950173823</v>
      </c>
      <c r="K574" s="45">
        <f t="shared" si="20"/>
        <v>0.1319860950173819</v>
      </c>
      <c r="L574" s="145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2" t="s">
        <v>167</v>
      </c>
      <c r="F575" s="62" t="s">
        <v>59</v>
      </c>
      <c r="G575" s="14">
        <f>(C575-VLOOKUP(E575,Riders!$A$2:$C$2000,2,FALSE))/365</f>
        <v>30.663013698630138</v>
      </c>
      <c r="H575" s="62">
        <v>24</v>
      </c>
      <c r="I575" s="17">
        <v>5.5</v>
      </c>
      <c r="J575" s="145">
        <v>5.6679851093531877</v>
      </c>
      <c r="K575" s="45">
        <f t="shared" si="20"/>
        <v>0.16798510935318767</v>
      </c>
      <c r="L575" s="145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2" t="s">
        <v>144</v>
      </c>
      <c r="F576" s="62" t="s">
        <v>145</v>
      </c>
      <c r="G576" s="14">
        <f>(C576-VLOOKUP(E576,Riders!$A$2:$C$2000,2,FALSE))/365</f>
        <v>21.542465753424658</v>
      </c>
      <c r="H576" s="62">
        <v>25</v>
      </c>
      <c r="I576" s="17"/>
      <c r="J576" s="145"/>
      <c r="K576" s="45">
        <f t="shared" si="20"/>
        <v>0</v>
      </c>
      <c r="L576" s="145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2" t="s">
        <v>116</v>
      </c>
      <c r="F577" s="62" t="s">
        <v>21</v>
      </c>
      <c r="G577" s="14">
        <f>(C577-VLOOKUP(E577,Riders!$A$2:$C$2000,2,FALSE))/365</f>
        <v>28.610958904109587</v>
      </c>
      <c r="H577" s="62">
        <v>26</v>
      </c>
      <c r="I577" s="17">
        <v>5.5659999999999998</v>
      </c>
      <c r="J577" s="145">
        <v>5.7330803804023729</v>
      </c>
      <c r="K577" s="45">
        <f t="shared" si="20"/>
        <v>0.16708038040237305</v>
      </c>
      <c r="L577" s="145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2" t="s">
        <v>146</v>
      </c>
      <c r="F578" s="62" t="s">
        <v>56</v>
      </c>
      <c r="G578" s="14">
        <f>(C578-VLOOKUP(E578,Riders!$A$2:$C$2000,2,FALSE))/365</f>
        <v>29.583561643835615</v>
      </c>
      <c r="H578" s="62">
        <v>27</v>
      </c>
      <c r="I578" s="17">
        <v>5.5650000000000004</v>
      </c>
      <c r="J578" s="145">
        <v>5.7570008491500628</v>
      </c>
      <c r="K578" s="45">
        <f t="shared" si="20"/>
        <v>0.19200084915006244</v>
      </c>
      <c r="L578" s="145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2" t="s">
        <v>147</v>
      </c>
      <c r="F579" s="62" t="s">
        <v>31</v>
      </c>
      <c r="G579" s="14">
        <f>(C579-VLOOKUP(E579,Riders!$A$2:$C$2000,2,FALSE))/365</f>
        <v>31.317808219178083</v>
      </c>
      <c r="H579" s="62">
        <v>28</v>
      </c>
      <c r="I579" s="17">
        <v>5.5830000000000002</v>
      </c>
      <c r="J579" s="145">
        <v>5.7869170943545196</v>
      </c>
      <c r="K579" s="45">
        <f t="shared" si="20"/>
        <v>0.20391709435451943</v>
      </c>
      <c r="L579" s="145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2" t="s">
        <v>60</v>
      </c>
      <c r="F580" s="62" t="s">
        <v>61</v>
      </c>
      <c r="G580" s="14">
        <f>(C580-VLOOKUP(E580,Riders!$A$2:$C$2000,2,FALSE))/365</f>
        <v>31.295890410958904</v>
      </c>
      <c r="H580" s="62">
        <v>29</v>
      </c>
      <c r="I580" s="17">
        <v>5.5979999999999999</v>
      </c>
      <c r="J580" s="145">
        <v>5.8469213161659512</v>
      </c>
      <c r="K580" s="45">
        <f t="shared" si="20"/>
        <v>0.24892131616595137</v>
      </c>
      <c r="L580" s="145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2" t="s">
        <v>153</v>
      </c>
      <c r="G581" s="14">
        <f>(C581-VLOOKUP(E581,Riders!$A$2:$C$2000,2,FALSE))/365</f>
        <v>21.424657534246574</v>
      </c>
      <c r="H581" s="62">
        <v>30</v>
      </c>
      <c r="I581" s="17">
        <v>5.6219999999999999</v>
      </c>
      <c r="J581" s="145">
        <v>5.8369467318129011</v>
      </c>
      <c r="K581" s="45">
        <f t="shared" si="20"/>
        <v>0.21494673181290125</v>
      </c>
      <c r="L581" s="145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2" t="s">
        <v>157</v>
      </c>
      <c r="F582" s="62" t="s">
        <v>158</v>
      </c>
      <c r="G582" s="14">
        <f>(C582-VLOOKUP(E582,Riders!$A$2:$C$2000,2,FALSE))/365</f>
        <v>22.61917808219178</v>
      </c>
      <c r="H582" s="62">
        <v>31</v>
      </c>
      <c r="I582" s="17">
        <v>5.6539999999999999</v>
      </c>
      <c r="J582" s="145">
        <v>5.8089603094999287</v>
      </c>
      <c r="K582" s="45">
        <f t="shared" si="20"/>
        <v>0.15496030949992878</v>
      </c>
      <c r="L582" s="145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2" t="s">
        <v>155</v>
      </c>
      <c r="F583" s="62" t="s">
        <v>156</v>
      </c>
      <c r="G583" s="14">
        <f>(C583-VLOOKUP(E583,Riders!$A$2:$C$2000,2,FALSE))/365</f>
        <v>21.032876712328768</v>
      </c>
      <c r="H583" s="62">
        <v>32</v>
      </c>
      <c r="I583" s="17">
        <v>5.6379999999999999</v>
      </c>
      <c r="J583" s="145">
        <v>5.8370179297155165</v>
      </c>
      <c r="K583" s="45">
        <f t="shared" si="20"/>
        <v>0.19901792971551657</v>
      </c>
      <c r="L583" s="145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2" t="s">
        <v>166</v>
      </c>
      <c r="F584" s="62" t="s">
        <v>49</v>
      </c>
      <c r="G584" s="14" t="e">
        <f>(C584-VLOOKUP(E584,Riders!$A$2:$C$2000,2,FALSE))/365</f>
        <v>#N/A</v>
      </c>
      <c r="H584" s="62">
        <v>33</v>
      </c>
      <c r="I584" s="17">
        <v>5.6180000000000003</v>
      </c>
      <c r="J584" s="145">
        <v>5.8610427753774523</v>
      </c>
      <c r="K584" s="45">
        <f t="shared" si="20"/>
        <v>0.243042775377452</v>
      </c>
      <c r="L584" s="145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2" t="s">
        <v>141</v>
      </c>
      <c r="F585" s="62" t="s">
        <v>142</v>
      </c>
      <c r="G585" s="14">
        <f>(C585-VLOOKUP(E585,Riders!$A$2:$C$2000,2,FALSE))/365</f>
        <v>31.934246575342467</v>
      </c>
      <c r="H585" s="62">
        <v>34</v>
      </c>
      <c r="I585" s="17">
        <v>5.6340000000000003</v>
      </c>
      <c r="J585" s="145">
        <v>5.8690674846625761</v>
      </c>
      <c r="K585" s="45">
        <f t="shared" si="20"/>
        <v>0.23506748466257577</v>
      </c>
      <c r="L585" s="145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2" t="s">
        <v>99</v>
      </c>
      <c r="F586" s="62" t="s">
        <v>47</v>
      </c>
      <c r="G586" s="14">
        <f>(C586-VLOOKUP(E586,Riders!$A$2:$C$2000,2,FALSE))/365</f>
        <v>22.712328767123289</v>
      </c>
      <c r="H586" s="62">
        <v>35</v>
      </c>
      <c r="I586" s="17">
        <v>5.6829999999999998</v>
      </c>
      <c r="J586" s="145">
        <v>5.9069103391658491</v>
      </c>
      <c r="K586" s="45">
        <f t="shared" si="20"/>
        <v>0.22391033916584924</v>
      </c>
      <c r="L586" s="145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2" t="s">
        <v>148</v>
      </c>
      <c r="F587" s="62" t="s">
        <v>63</v>
      </c>
      <c r="G587" s="14" t="e">
        <f>(C587-VLOOKUP(E587,Riders!$A$2:$C$2000,2,FALSE))/365</f>
        <v>#N/A</v>
      </c>
      <c r="H587" s="62">
        <v>36</v>
      </c>
      <c r="I587" s="17">
        <v>5.69</v>
      </c>
      <c r="J587" s="145">
        <v>5.9210304789550081</v>
      </c>
      <c r="K587" s="45">
        <f t="shared" si="20"/>
        <v>0.23103047895500772</v>
      </c>
      <c r="L587" s="145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2" t="s">
        <v>171</v>
      </c>
      <c r="F588" s="62" t="s">
        <v>172</v>
      </c>
      <c r="G588" s="14">
        <f>(C588-VLOOKUP(E588,Riders!$A$2:$C$2000,2,FALSE))/365</f>
        <v>18.515068493150686</v>
      </c>
      <c r="H588" s="62">
        <v>37</v>
      </c>
      <c r="I588" s="17">
        <v>5.69</v>
      </c>
      <c r="J588" s="145">
        <v>5.9240271639190878</v>
      </c>
      <c r="K588" s="45">
        <f t="shared" si="20"/>
        <v>0.2340271639190874</v>
      </c>
      <c r="L588" s="145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2" t="s">
        <v>58</v>
      </c>
      <c r="F589" s="62" t="s">
        <v>130</v>
      </c>
      <c r="G589" s="14">
        <f>(C589-VLOOKUP(E589,Riders!$A$2:$C$2000,2,FALSE))/365</f>
        <v>21.797260273972604</v>
      </c>
      <c r="H589" s="62">
        <v>38</v>
      </c>
      <c r="I589" s="17">
        <v>5.7510000000000003</v>
      </c>
      <c r="J589" s="145">
        <v>6.0160131398313395</v>
      </c>
      <c r="K589" s="45">
        <f t="shared" si="20"/>
        <v>0.26501313983133912</v>
      </c>
      <c r="L589" s="145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67" t="s">
        <v>132</v>
      </c>
      <c r="F590" s="67" t="s">
        <v>36</v>
      </c>
      <c r="G590" s="14">
        <f>(C590-VLOOKUP(E590,Riders!$A$2:$C$2000,2,FALSE))/365</f>
        <v>28.271232876712329</v>
      </c>
      <c r="H590" s="67">
        <v>1</v>
      </c>
      <c r="I590" s="67">
        <v>5.234</v>
      </c>
      <c r="J590" s="88">
        <v>5.3120510897586115</v>
      </c>
      <c r="K590" s="45">
        <f t="shared" si="20"/>
        <v>7.8051089758611525E-2</v>
      </c>
      <c r="L590" s="88">
        <v>10.546051089758611</v>
      </c>
      <c r="M590" s="67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67" t="s">
        <v>79</v>
      </c>
      <c r="F591" s="67" t="s">
        <v>65</v>
      </c>
      <c r="G591" s="14">
        <f>(C591-VLOOKUP(E591,Riders!$A$2:$C$2000,2,FALSE))/365</f>
        <v>31.82191780821918</v>
      </c>
      <c r="H591" s="67">
        <v>2</v>
      </c>
      <c r="I591" s="67">
        <v>5.2480000000000002</v>
      </c>
      <c r="J591" s="88">
        <v>5.4139280319857841</v>
      </c>
      <c r="K591" s="45">
        <f t="shared" si="20"/>
        <v>0.16592803198578387</v>
      </c>
      <c r="L591" s="88">
        <v>10.661928031985784</v>
      </c>
      <c r="M591" s="67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67" t="s">
        <v>16</v>
      </c>
      <c r="F592" s="67" t="s">
        <v>17</v>
      </c>
      <c r="G592" s="14">
        <f>(C592-VLOOKUP(E592,Riders!$A$2:$C$2000,2,FALSE))/365</f>
        <v>19.854794520547944</v>
      </c>
      <c r="H592" s="67">
        <v>3</v>
      </c>
      <c r="I592" s="67">
        <v>5.2839999999999998</v>
      </c>
      <c r="J592" s="88">
        <v>5.4010290870236259</v>
      </c>
      <c r="K592" s="45">
        <f t="shared" si="20"/>
        <v>0.11702908702362613</v>
      </c>
      <c r="L592" s="88">
        <v>10.685029087023626</v>
      </c>
      <c r="M592" s="67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67" t="s">
        <v>14</v>
      </c>
      <c r="F593" s="67" t="s">
        <v>15</v>
      </c>
      <c r="G593" s="14">
        <f>(C593-VLOOKUP(E593,Riders!$A$2:$C$2000,2,FALSE))/365</f>
        <v>19.156164383561645</v>
      </c>
      <c r="H593" s="67">
        <v>4</v>
      </c>
      <c r="I593" s="67">
        <v>5.2859999999999996</v>
      </c>
      <c r="J593" s="88">
        <v>5.4260540363614727</v>
      </c>
      <c r="K593" s="45">
        <f t="shared" si="20"/>
        <v>0.14005403636147307</v>
      </c>
      <c r="L593" s="88">
        <v>10.712054036361472</v>
      </c>
      <c r="M593" s="67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67" t="s">
        <v>111</v>
      </c>
      <c r="F594" s="67" t="s">
        <v>118</v>
      </c>
      <c r="G594" s="14">
        <f>(C594-VLOOKUP(E594,Riders!$A$2:$C$2000,2,FALSE))/365</f>
        <v>24.358904109589041</v>
      </c>
      <c r="H594" s="67">
        <v>5</v>
      </c>
      <c r="I594" s="67">
        <v>5.2729999999999997</v>
      </c>
      <c r="J594" s="88">
        <v>5.4550150192210261</v>
      </c>
      <c r="K594" s="45">
        <f t="shared" si="20"/>
        <v>0.18201501922102636</v>
      </c>
      <c r="L594" s="88">
        <v>10.728015019221026</v>
      </c>
      <c r="M594" s="67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67" t="s">
        <v>136</v>
      </c>
      <c r="F595" s="67" t="s">
        <v>36</v>
      </c>
      <c r="G595" s="14">
        <f>(C595-VLOOKUP(E595,Riders!$A$2:$C$2000,2,FALSE))/365</f>
        <v>31.12876712328767</v>
      </c>
      <c r="H595" s="67">
        <v>6</v>
      </c>
      <c r="I595" s="67">
        <v>5.3090000000000002</v>
      </c>
      <c r="J595" s="88">
        <v>5.4329398152983126</v>
      </c>
      <c r="K595" s="45">
        <f t="shared" si="20"/>
        <v>0.12393981529831244</v>
      </c>
      <c r="L595" s="88">
        <v>10.741939815298313</v>
      </c>
      <c r="M595" s="67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67" t="s">
        <v>23</v>
      </c>
      <c r="F596" s="67" t="s">
        <v>15</v>
      </c>
      <c r="G596" s="14">
        <f>(C596-VLOOKUP(E596,Riders!$A$2:$C$2000,2,FALSE))/365</f>
        <v>21.463013698630139</v>
      </c>
      <c r="H596" s="67">
        <v>7</v>
      </c>
      <c r="I596" s="67">
        <v>5.3460000000000001</v>
      </c>
      <c r="J596" s="88">
        <v>5.4200331653632787</v>
      </c>
      <c r="K596" s="45">
        <f t="shared" si="20"/>
        <v>7.4033165363278641E-2</v>
      </c>
      <c r="L596" s="88">
        <v>10.766033165363279</v>
      </c>
      <c r="M596" s="67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67" t="s">
        <v>30</v>
      </c>
      <c r="F597" s="67" t="s">
        <v>31</v>
      </c>
      <c r="G597" s="14">
        <f>(C597-VLOOKUP(E597,Riders!$A$2:$C$2000,2,FALSE))/365</f>
        <v>22.86849315068493</v>
      </c>
      <c r="H597" s="67">
        <v>8</v>
      </c>
      <c r="I597" s="67">
        <v>5.3209999999999997</v>
      </c>
      <c r="J597" s="88">
        <v>5.4619629185886289</v>
      </c>
      <c r="K597" s="45">
        <f t="shared" si="20"/>
        <v>0.14096291858862919</v>
      </c>
      <c r="L597" s="88">
        <v>10.782962918588629</v>
      </c>
      <c r="M597" s="67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67" t="s">
        <v>135</v>
      </c>
      <c r="F598" s="67" t="s">
        <v>29</v>
      </c>
      <c r="G598" s="14">
        <f>(C598-VLOOKUP(E598,Riders!$A$2:$C$2000,2,FALSE))/365</f>
        <v>29.306849315068494</v>
      </c>
      <c r="H598" s="67">
        <v>9</v>
      </c>
      <c r="I598" s="67">
        <v>5.3570000000000002</v>
      </c>
      <c r="J598" s="88">
        <v>5.5079725357638685</v>
      </c>
      <c r="K598" s="45">
        <f t="shared" si="20"/>
        <v>0.15097253576386827</v>
      </c>
      <c r="L598" s="88">
        <v>10.864972535763869</v>
      </c>
      <c r="M598" s="67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67" t="s">
        <v>109</v>
      </c>
      <c r="F599" s="67" t="s">
        <v>118</v>
      </c>
      <c r="G599" s="14">
        <f>(C599-VLOOKUP(E599,Riders!$A$2:$C$2000,2,FALSE))/365</f>
        <v>26.079452054794519</v>
      </c>
      <c r="H599" s="67">
        <v>10</v>
      </c>
      <c r="I599" s="67">
        <v>5.3490000000000002</v>
      </c>
      <c r="J599" s="88">
        <v>5.5210575207210475</v>
      </c>
      <c r="K599" s="45">
        <f t="shared" si="20"/>
        <v>0.1720575207210473</v>
      </c>
      <c r="L599" s="88">
        <v>10.870057520721048</v>
      </c>
      <c r="M599" s="67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2" t="s">
        <v>34</v>
      </c>
      <c r="F600" s="67" t="s">
        <v>19</v>
      </c>
      <c r="G600" s="14">
        <f>(C600-VLOOKUP(E600,Riders!$A$2:$C$2000,2,FALSE))/365</f>
        <v>31.575342465753426</v>
      </c>
      <c r="H600" s="67">
        <v>11</v>
      </c>
      <c r="I600" s="67">
        <v>5.3579999999999997</v>
      </c>
      <c r="J600" s="88">
        <v>5.5279993952222553</v>
      </c>
      <c r="K600" s="45">
        <f t="shared" si="20"/>
        <v>0.1699993952222556</v>
      </c>
      <c r="L600" s="88">
        <v>10.885999395222255</v>
      </c>
      <c r="M600" s="67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67" t="s">
        <v>26</v>
      </c>
      <c r="F601" s="67" t="s">
        <v>27</v>
      </c>
      <c r="G601" s="14">
        <f>(C601-VLOOKUP(E601,Riders!$A$2:$C$2000,2,FALSE))/365</f>
        <v>20.769863013698629</v>
      </c>
      <c r="H601" s="67">
        <v>12</v>
      </c>
      <c r="I601" s="67">
        <v>5.3659999999999997</v>
      </c>
      <c r="J601" s="88">
        <v>5.5389602423324487</v>
      </c>
      <c r="K601" s="45">
        <f t="shared" si="20"/>
        <v>0.172960242332449</v>
      </c>
      <c r="L601" s="88">
        <v>10.904960242332448</v>
      </c>
      <c r="M601" s="67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67" t="s">
        <v>133</v>
      </c>
      <c r="F602" s="67" t="s">
        <v>25</v>
      </c>
      <c r="G602" s="14">
        <f>(C602-VLOOKUP(E602,Riders!$A$2:$C$2000,2,FALSE))/365</f>
        <v>26.095890410958905</v>
      </c>
      <c r="H602" s="67">
        <v>13</v>
      </c>
      <c r="I602" s="67">
        <v>5.3959999999999999</v>
      </c>
      <c r="J602" s="88">
        <v>5.5349528147203513</v>
      </c>
      <c r="K602" s="45">
        <f t="shared" si="20"/>
        <v>0.13895281472035137</v>
      </c>
      <c r="L602" s="88">
        <v>10.930952814720351</v>
      </c>
      <c r="M602" s="67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67" t="s">
        <v>119</v>
      </c>
      <c r="F603" s="67" t="s">
        <v>120</v>
      </c>
      <c r="G603" s="14" t="e">
        <f>(C603-VLOOKUP(E603,Riders!$A$2:$C$2000,2,FALSE))/365</f>
        <v>#N/A</v>
      </c>
      <c r="H603" s="67">
        <v>14</v>
      </c>
      <c r="I603" s="67">
        <v>5.3890000000000002</v>
      </c>
      <c r="J603" s="88">
        <v>5.5560769955763645</v>
      </c>
      <c r="K603" s="45">
        <f t="shared" si="20"/>
        <v>0.16707699557636424</v>
      </c>
      <c r="L603" s="88">
        <v>10.945076995576365</v>
      </c>
      <c r="M603" s="67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67" t="s">
        <v>43</v>
      </c>
      <c r="F604" s="67" t="s">
        <v>44</v>
      </c>
      <c r="G604" s="14">
        <f>(C604-VLOOKUP(E604,Riders!$A$2:$C$2000,2,FALSE))/365</f>
        <v>26.276712328767122</v>
      </c>
      <c r="H604" s="67">
        <v>15</v>
      </c>
      <c r="I604" s="67">
        <v>5.3819999999999997</v>
      </c>
      <c r="J604" s="88">
        <v>5.5869213893967089</v>
      </c>
      <c r="K604" s="45">
        <f t="shared" si="20"/>
        <v>0.20492138939670923</v>
      </c>
      <c r="L604" s="88">
        <v>10.968921389396709</v>
      </c>
      <c r="M604" s="67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67" t="s">
        <v>129</v>
      </c>
      <c r="F605" s="67" t="s">
        <v>65</v>
      </c>
      <c r="G605" s="14">
        <f>(C605-VLOOKUP(E605,Riders!$A$2:$C$2000,2,FALSE))/365</f>
        <v>28.627397260273973</v>
      </c>
      <c r="H605" s="67">
        <v>16</v>
      </c>
      <c r="I605" s="67">
        <v>5.3920000000000003</v>
      </c>
      <c r="J605" s="88">
        <v>5.5799301453780741</v>
      </c>
      <c r="K605" s="45">
        <f t="shared" si="20"/>
        <v>0.18793014537807373</v>
      </c>
      <c r="L605" s="88">
        <v>10.971930145378074</v>
      </c>
      <c r="M605" s="67">
        <v>65.622</v>
      </c>
    </row>
    <row r="606" spans="1:13" x14ac:dyDescent="0.3">
      <c r="A606" s="38" t="s">
        <v>173</v>
      </c>
      <c r="B606" s="38">
        <v>2019</v>
      </c>
      <c r="C606" s="68">
        <v>43524</v>
      </c>
      <c r="D606" s="38" t="s">
        <v>13</v>
      </c>
      <c r="E606" s="67" t="s">
        <v>82</v>
      </c>
      <c r="F606" s="67" t="s">
        <v>67</v>
      </c>
      <c r="G606" s="14">
        <f>(C606-VLOOKUP(E606,Riders!$A$2:$C$2000,2,FALSE))/365</f>
        <v>26.4986301369863</v>
      </c>
      <c r="H606" s="67">
        <v>17</v>
      </c>
      <c r="I606" s="67">
        <v>5.47</v>
      </c>
      <c r="J606" s="88">
        <v>5.5989193967438942</v>
      </c>
      <c r="K606" s="45">
        <f t="shared" si="20"/>
        <v>0.12891939674389441</v>
      </c>
      <c r="L606" s="88">
        <v>11.068919396743894</v>
      </c>
      <c r="M606" s="67">
        <v>65.046999999999997</v>
      </c>
    </row>
    <row r="607" spans="1:13" x14ac:dyDescent="0.3">
      <c r="A607" s="38" t="s">
        <v>173</v>
      </c>
      <c r="B607" s="38">
        <v>2019</v>
      </c>
      <c r="C607" s="68">
        <v>43524</v>
      </c>
      <c r="D607" s="38" t="s">
        <v>13</v>
      </c>
      <c r="E607" s="1" t="s">
        <v>18</v>
      </c>
      <c r="F607" s="67" t="s">
        <v>19</v>
      </c>
      <c r="G607" s="14">
        <f>(C607-VLOOKUP(E607,Riders!$A$2:$C$2000,2,FALSE))/365</f>
        <v>20.767123287671232</v>
      </c>
      <c r="H607" s="67">
        <v>18</v>
      </c>
      <c r="I607" s="67">
        <v>5.4340000000000002</v>
      </c>
      <c r="J607" s="88">
        <v>5.6390049367147013</v>
      </c>
      <c r="K607" s="45">
        <f t="shared" si="20"/>
        <v>0.2050049367147011</v>
      </c>
      <c r="L607" s="88">
        <v>11.073004936714701</v>
      </c>
      <c r="M607" s="67">
        <v>65.022999999999996</v>
      </c>
    </row>
    <row r="608" spans="1:13" x14ac:dyDescent="0.3">
      <c r="A608" s="38" t="s">
        <v>173</v>
      </c>
      <c r="B608" s="38">
        <v>2019</v>
      </c>
      <c r="C608" s="68">
        <v>43524</v>
      </c>
      <c r="D608" s="38" t="s">
        <v>13</v>
      </c>
      <c r="E608" s="67" t="s">
        <v>154</v>
      </c>
      <c r="F608" s="67" t="s">
        <v>38</v>
      </c>
      <c r="G608" s="14">
        <f>(C608-VLOOKUP(E608,Riders!$A$2:$C$2000,2,FALSE))/365</f>
        <v>28.241095890410961</v>
      </c>
      <c r="H608" s="67">
        <v>19</v>
      </c>
      <c r="I608" s="67">
        <v>5.444</v>
      </c>
      <c r="J608" s="88">
        <v>5.6339456565221413</v>
      </c>
      <c r="K608" s="45">
        <f t="shared" si="20"/>
        <v>0.18994565652214135</v>
      </c>
      <c r="L608" s="88">
        <v>11.077945656522141</v>
      </c>
      <c r="M608" s="67">
        <v>64.994</v>
      </c>
    </row>
    <row r="609" spans="1:13" x14ac:dyDescent="0.3">
      <c r="A609" s="38" t="s">
        <v>173</v>
      </c>
      <c r="B609" s="38">
        <v>2019</v>
      </c>
      <c r="C609" s="68">
        <v>43524</v>
      </c>
      <c r="D609" s="38" t="s">
        <v>13</v>
      </c>
      <c r="E609" s="67" t="s">
        <v>121</v>
      </c>
      <c r="F609" s="67" t="s">
        <v>120</v>
      </c>
      <c r="G609" s="14">
        <f>(C609-VLOOKUP(E609,Riders!$A$2:$C$2000,2,FALSE))/365</f>
        <v>22.986301369863014</v>
      </c>
      <c r="H609" s="67">
        <v>20</v>
      </c>
      <c r="I609" s="67">
        <v>5.4260000000000002</v>
      </c>
      <c r="J609" s="88">
        <v>5.6679907550077022</v>
      </c>
      <c r="K609" s="45">
        <f t="shared" si="20"/>
        <v>0.24199075500770206</v>
      </c>
      <c r="L609" s="88">
        <v>11.093990755007702</v>
      </c>
      <c r="M609" s="67">
        <v>64.900000000000006</v>
      </c>
    </row>
    <row r="610" spans="1:13" x14ac:dyDescent="0.3">
      <c r="A610" s="38" t="s">
        <v>173</v>
      </c>
      <c r="B610" s="38">
        <v>2019</v>
      </c>
      <c r="C610" s="68">
        <v>43524</v>
      </c>
      <c r="D610" s="38" t="s">
        <v>13</v>
      </c>
      <c r="E610" s="67" t="s">
        <v>139</v>
      </c>
      <c r="F610" s="67" t="s">
        <v>61</v>
      </c>
      <c r="G610" s="14">
        <f>(C610-VLOOKUP(E610,Riders!$A$2:$C$2000,2,FALSE))/365</f>
        <v>26.720547945205478</v>
      </c>
      <c r="H610" s="67">
        <v>21</v>
      </c>
      <c r="I610" s="67">
        <v>5.4589999999999996</v>
      </c>
      <c r="J610" s="88">
        <v>5.6380685243981379</v>
      </c>
      <c r="K610" s="45">
        <f t="shared" si="20"/>
        <v>0.17906852439813825</v>
      </c>
      <c r="L610" s="88">
        <v>11.097068524398138</v>
      </c>
      <c r="M610" s="67">
        <v>64.882000000000005</v>
      </c>
    </row>
    <row r="611" spans="1:13" x14ac:dyDescent="0.3">
      <c r="A611" s="38" t="s">
        <v>173</v>
      </c>
      <c r="B611" s="38">
        <v>2019</v>
      </c>
      <c r="C611" s="68">
        <v>43524</v>
      </c>
      <c r="D611" s="38" t="s">
        <v>13</v>
      </c>
      <c r="E611" s="67" t="s">
        <v>174</v>
      </c>
      <c r="F611" s="67" t="s">
        <v>156</v>
      </c>
      <c r="G611" s="14">
        <f>(C611-VLOOKUP(E611,Riders!$A$2:$C$2000,2,FALSE))/365</f>
        <v>27.117808219178084</v>
      </c>
      <c r="H611" s="67">
        <v>22</v>
      </c>
      <c r="I611" s="67">
        <v>5.452</v>
      </c>
      <c r="J611" s="88">
        <v>5.6479768750481778</v>
      </c>
      <c r="K611" s="45">
        <f t="shared" si="20"/>
        <v>0.19597687504817785</v>
      </c>
      <c r="L611" s="88">
        <v>11.099976875048178</v>
      </c>
      <c r="M611" s="67">
        <v>64.864999999999995</v>
      </c>
    </row>
    <row r="612" spans="1:13" x14ac:dyDescent="0.3">
      <c r="A612" s="38" t="s">
        <v>173</v>
      </c>
      <c r="B612" s="38">
        <v>2019</v>
      </c>
      <c r="C612" s="68">
        <v>43524</v>
      </c>
      <c r="D612" s="38" t="s">
        <v>13</v>
      </c>
      <c r="E612" s="67" t="s">
        <v>137</v>
      </c>
      <c r="F612" s="67" t="s">
        <v>29</v>
      </c>
      <c r="G612" s="14">
        <f>(C612-VLOOKUP(E612,Riders!$A$2:$C$2000,2,FALSE))/365</f>
        <v>21.780821917808218</v>
      </c>
      <c r="H612" s="67">
        <v>23</v>
      </c>
      <c r="I612" s="67">
        <v>5.4710000000000001</v>
      </c>
      <c r="J612" s="88">
        <v>5.6550488618979191</v>
      </c>
      <c r="K612" s="45">
        <f t="shared" si="20"/>
        <v>0.18404886189791902</v>
      </c>
      <c r="L612" s="88">
        <v>11.126048861897919</v>
      </c>
      <c r="M612" s="67">
        <v>64.712999999999994</v>
      </c>
    </row>
    <row r="613" spans="1:13" x14ac:dyDescent="0.3">
      <c r="A613" s="38" t="s">
        <v>173</v>
      </c>
      <c r="B613" s="38">
        <v>2019</v>
      </c>
      <c r="C613" s="68">
        <v>43524</v>
      </c>
      <c r="D613" s="38" t="s">
        <v>13</v>
      </c>
      <c r="E613" s="67" t="s">
        <v>96</v>
      </c>
      <c r="F613" s="67" t="s">
        <v>40</v>
      </c>
      <c r="G613" s="14">
        <f>(C613-VLOOKUP(E613,Riders!$A$2:$C$2000,2,FALSE))/365</f>
        <v>25.12876712328767</v>
      </c>
      <c r="H613" s="67">
        <v>24</v>
      </c>
      <c r="I613" s="67">
        <v>5.5259999999999998</v>
      </c>
      <c r="J613" s="88">
        <v>5.654992313067785</v>
      </c>
      <c r="K613" s="45">
        <f t="shared" si="20"/>
        <v>0.12899231306778525</v>
      </c>
      <c r="L613" s="88">
        <v>11.180992313067785</v>
      </c>
      <c r="M613" s="67">
        <v>64.394999999999996</v>
      </c>
    </row>
    <row r="614" spans="1:13" x14ac:dyDescent="0.3">
      <c r="A614" s="38" t="s">
        <v>173</v>
      </c>
      <c r="B614" s="38">
        <v>2019</v>
      </c>
      <c r="C614" s="68">
        <v>43524</v>
      </c>
      <c r="D614" s="38" t="s">
        <v>13</v>
      </c>
      <c r="E614" s="67" t="s">
        <v>20</v>
      </c>
      <c r="F614" s="67" t="s">
        <v>21</v>
      </c>
      <c r="G614" s="14">
        <f>(C614-VLOOKUP(E614,Riders!$A$2:$C$2000,2,FALSE))/365</f>
        <v>23.564383561643837</v>
      </c>
      <c r="H614" s="67">
        <v>25</v>
      </c>
      <c r="I614" s="67">
        <v>5.5359999999999996</v>
      </c>
      <c r="J614" s="88">
        <v>5.7010072104129605</v>
      </c>
      <c r="K614" s="45">
        <f t="shared" ref="K614:K677" si="21">J614-I614</f>
        <v>0.16500721041296096</v>
      </c>
      <c r="L614" s="88">
        <v>11.23700721041296</v>
      </c>
      <c r="M614" s="67">
        <v>64.073999999999998</v>
      </c>
    </row>
    <row r="615" spans="1:13" x14ac:dyDescent="0.3">
      <c r="A615" s="38" t="s">
        <v>173</v>
      </c>
      <c r="B615" s="38">
        <v>2019</v>
      </c>
      <c r="C615" s="68">
        <v>43524</v>
      </c>
      <c r="D615" s="38" t="s">
        <v>13</v>
      </c>
      <c r="E615" s="67" t="s">
        <v>50</v>
      </c>
      <c r="F615" s="67" t="s">
        <v>51</v>
      </c>
      <c r="G615" s="14">
        <f>(C615-VLOOKUP(E615,Riders!$A$2:$C$2000,2,FALSE))/365</f>
        <v>22.397260273972602</v>
      </c>
      <c r="H615" s="67">
        <v>26</v>
      </c>
      <c r="I615" s="67">
        <v>5.5289999999999999</v>
      </c>
      <c r="J615" s="88">
        <v>5.7080072104129602</v>
      </c>
      <c r="K615" s="45">
        <f t="shared" si="21"/>
        <v>0.1790072104129603</v>
      </c>
      <c r="L615" s="88">
        <v>11.23700721041296</v>
      </c>
      <c r="M615" s="67">
        <v>64.073999999999998</v>
      </c>
    </row>
    <row r="616" spans="1:13" x14ac:dyDescent="0.3">
      <c r="A616" s="38" t="s">
        <v>173</v>
      </c>
      <c r="B616" s="38">
        <v>2019</v>
      </c>
      <c r="C616" s="68">
        <v>43524</v>
      </c>
      <c r="D616" s="38" t="s">
        <v>13</v>
      </c>
      <c r="E616" s="67" t="s">
        <v>98</v>
      </c>
      <c r="F616" s="67" t="s">
        <v>67</v>
      </c>
      <c r="G616" s="14">
        <f>(C616-VLOOKUP(E616,Riders!$A$2:$C$2000,2,FALSE))/365</f>
        <v>27.580821917808219</v>
      </c>
      <c r="H616" s="67">
        <v>27</v>
      </c>
      <c r="I616" s="67">
        <v>5.577</v>
      </c>
      <c r="J616" s="88">
        <v>5.6610595617156783</v>
      </c>
      <c r="K616" s="45">
        <f t="shared" si="21"/>
        <v>8.4059561715678299E-2</v>
      </c>
      <c r="L616" s="88">
        <v>11.238059561715678</v>
      </c>
      <c r="M616" s="67">
        <v>64.067999999999998</v>
      </c>
    </row>
    <row r="617" spans="1:13" x14ac:dyDescent="0.3">
      <c r="A617" s="38" t="s">
        <v>173</v>
      </c>
      <c r="B617" s="38">
        <v>2019</v>
      </c>
      <c r="C617" s="68">
        <v>43524</v>
      </c>
      <c r="D617" s="38" t="s">
        <v>13</v>
      </c>
      <c r="E617" s="67" t="s">
        <v>163</v>
      </c>
      <c r="F617" s="67" t="s">
        <v>118</v>
      </c>
      <c r="G617" s="14" t="e">
        <f>(C617-VLOOKUP(E617,Riders!$A$2:$C$2000,2,FALSE))/365</f>
        <v>#N/A</v>
      </c>
      <c r="H617" s="67">
        <v>28</v>
      </c>
      <c r="I617" s="67">
        <v>5.4969999999999999</v>
      </c>
      <c r="J617" s="88">
        <v>5.7619719933071671</v>
      </c>
      <c r="K617" s="45">
        <f t="shared" si="21"/>
        <v>0.26497199330716725</v>
      </c>
      <c r="L617" s="88">
        <v>11.258971993307167</v>
      </c>
      <c r="M617" s="67">
        <v>63.948999999999998</v>
      </c>
    </row>
    <row r="618" spans="1:13" x14ac:dyDescent="0.3">
      <c r="A618" s="38" t="s">
        <v>173</v>
      </c>
      <c r="B618" s="38">
        <v>2019</v>
      </c>
      <c r="C618" s="68">
        <v>43524</v>
      </c>
      <c r="D618" s="38" t="s">
        <v>13</v>
      </c>
      <c r="E618" s="67" t="s">
        <v>146</v>
      </c>
      <c r="F618" s="67" t="s">
        <v>56</v>
      </c>
      <c r="G618" s="14">
        <f>(C618-VLOOKUP(E618,Riders!$A$2:$C$2000,2,FALSE))/365</f>
        <v>28.906849315068492</v>
      </c>
      <c r="H618" s="67">
        <v>29</v>
      </c>
      <c r="I618" s="67">
        <v>5.5620000000000003</v>
      </c>
      <c r="J618" s="88">
        <v>5.776939809127847</v>
      </c>
      <c r="K618" s="45">
        <f t="shared" si="21"/>
        <v>0.21493980912784671</v>
      </c>
      <c r="L618" s="88">
        <v>11.338939809127847</v>
      </c>
      <c r="M618" s="67">
        <v>63.497999999999998</v>
      </c>
    </row>
    <row r="619" spans="1:13" x14ac:dyDescent="0.3">
      <c r="A619" s="38" t="s">
        <v>173</v>
      </c>
      <c r="B619" s="38">
        <v>2019</v>
      </c>
      <c r="C619" s="68">
        <v>43524</v>
      </c>
      <c r="D619" s="38" t="s">
        <v>13</v>
      </c>
      <c r="E619" s="67" t="s">
        <v>147</v>
      </c>
      <c r="F619" s="67" t="s">
        <v>31</v>
      </c>
      <c r="G619" s="14">
        <f>(C619-VLOOKUP(E619,Riders!$A$2:$C$2000,2,FALSE))/365</f>
        <v>30.641095890410959</v>
      </c>
      <c r="H619" s="67">
        <v>30</v>
      </c>
      <c r="I619" s="67">
        <v>5.57</v>
      </c>
      <c r="J619" s="88">
        <v>5.7719763393771366</v>
      </c>
      <c r="K619" s="45">
        <f t="shared" si="21"/>
        <v>0.20197633937713633</v>
      </c>
      <c r="L619" s="88">
        <v>11.341976339377137</v>
      </c>
      <c r="M619" s="67">
        <v>63.481000000000002</v>
      </c>
    </row>
    <row r="620" spans="1:13" x14ac:dyDescent="0.3">
      <c r="A620" s="38" t="s">
        <v>173</v>
      </c>
      <c r="B620" s="38">
        <v>2019</v>
      </c>
      <c r="C620" s="68">
        <v>43524</v>
      </c>
      <c r="D620" s="38" t="s">
        <v>13</v>
      </c>
      <c r="E620" s="67" t="s">
        <v>99</v>
      </c>
      <c r="F620" s="67" t="s">
        <v>47</v>
      </c>
      <c r="G620" s="14">
        <f>(C620-VLOOKUP(E620,Riders!$A$2:$C$2000,2,FALSE))/365</f>
        <v>22.035616438356165</v>
      </c>
      <c r="H620" s="67">
        <v>31</v>
      </c>
      <c r="I620" s="67">
        <v>5.5590000000000002</v>
      </c>
      <c r="J620" s="88">
        <v>5.7899486460073772</v>
      </c>
      <c r="K620" s="45">
        <f t="shared" si="21"/>
        <v>0.23094864600737708</v>
      </c>
      <c r="L620" s="88">
        <v>11.348948646007377</v>
      </c>
      <c r="M620" s="67">
        <v>63.442</v>
      </c>
    </row>
    <row r="621" spans="1:13" x14ac:dyDescent="0.3">
      <c r="A621" s="38" t="s">
        <v>173</v>
      </c>
      <c r="B621" s="38">
        <v>2019</v>
      </c>
      <c r="C621" s="68">
        <v>43524</v>
      </c>
      <c r="D621" s="38" t="s">
        <v>13</v>
      </c>
      <c r="E621" t="s">
        <v>168</v>
      </c>
      <c r="F621" s="67" t="s">
        <v>65</v>
      </c>
      <c r="G621" s="14">
        <f>(C621-VLOOKUP(E621,Riders!$A$2:$C$2000,2,FALSE))/365</f>
        <v>20.747945205479454</v>
      </c>
      <c r="H621" s="67">
        <v>32</v>
      </c>
      <c r="I621" s="67">
        <v>5.7329999999999997</v>
      </c>
      <c r="J621" s="88">
        <v>5.9659470947614723</v>
      </c>
      <c r="K621" s="45">
        <f t="shared" si="21"/>
        <v>0.23294709476147268</v>
      </c>
      <c r="L621" s="88">
        <v>11.698947094761472</v>
      </c>
      <c r="M621" s="67">
        <v>61.543999999999997</v>
      </c>
    </row>
    <row r="622" spans="1:13" x14ac:dyDescent="0.3">
      <c r="A622" s="38" t="s">
        <v>173</v>
      </c>
      <c r="B622" s="38">
        <v>2019</v>
      </c>
      <c r="C622" s="68">
        <v>43524</v>
      </c>
      <c r="D622" s="38" t="s">
        <v>13</v>
      </c>
      <c r="E622" s="67" t="s">
        <v>141</v>
      </c>
      <c r="F622" s="67" t="s">
        <v>142</v>
      </c>
      <c r="G622" s="14">
        <f>(C622-VLOOKUP(E622,Riders!$A$2:$C$2000,2,FALSE))/365</f>
        <v>31.257534246575343</v>
      </c>
      <c r="H622" s="67">
        <v>33</v>
      </c>
      <c r="I622" s="67">
        <v>5.7309999999999999</v>
      </c>
      <c r="J622" s="88">
        <v>5.9789827603031593</v>
      </c>
      <c r="K622" s="45">
        <f t="shared" si="21"/>
        <v>0.24798276030315947</v>
      </c>
      <c r="L622" s="88">
        <v>11.709982760303159</v>
      </c>
      <c r="M622" s="67">
        <v>61.485999999999997</v>
      </c>
    </row>
    <row r="623" spans="1:13" x14ac:dyDescent="0.3">
      <c r="A623" s="39" t="s">
        <v>127</v>
      </c>
      <c r="B623" s="39">
        <v>2019</v>
      </c>
      <c r="C623" s="64">
        <v>43491</v>
      </c>
      <c r="D623" s="39" t="s">
        <v>72</v>
      </c>
      <c r="E623" s="62" t="s">
        <v>79</v>
      </c>
      <c r="F623" s="62" t="s">
        <v>65</v>
      </c>
      <c r="G623" s="14">
        <f>(C623-VLOOKUP(E623,Riders!$A$2:$C$2000,2,FALSE))/365</f>
        <v>31.731506849315068</v>
      </c>
      <c r="H623" s="62">
        <v>1</v>
      </c>
      <c r="I623" s="62">
        <v>5.274</v>
      </c>
      <c r="J623" s="87">
        <v>5.4549741908565297</v>
      </c>
      <c r="K623" s="45">
        <f t="shared" si="21"/>
        <v>0.18097419085652966</v>
      </c>
      <c r="L623" s="87">
        <v>10.72897419085653</v>
      </c>
      <c r="M623" s="62">
        <v>67.108000000000004</v>
      </c>
    </row>
    <row r="624" spans="1:13" x14ac:dyDescent="0.3">
      <c r="A624" s="39" t="s">
        <v>127</v>
      </c>
      <c r="B624" s="39">
        <v>2019</v>
      </c>
      <c r="C624" s="64">
        <v>43491</v>
      </c>
      <c r="D624" s="39" t="s">
        <v>72</v>
      </c>
      <c r="E624" s="62" t="s">
        <v>30</v>
      </c>
      <c r="F624" s="62" t="s">
        <v>31</v>
      </c>
      <c r="G624" s="14">
        <f>(C624-VLOOKUP(E624,Riders!$A$2:$C$2000,2,FALSE))/365</f>
        <v>22.778082191780822</v>
      </c>
      <c r="H624" s="62">
        <v>2</v>
      </c>
      <c r="I624" s="62">
        <v>5.3470000000000004</v>
      </c>
      <c r="J624" s="87">
        <v>5.4839765930561404</v>
      </c>
      <c r="K624" s="45">
        <f t="shared" si="21"/>
        <v>0.13697659305613996</v>
      </c>
      <c r="L624" s="87">
        <v>10.830976593056141</v>
      </c>
      <c r="M624" s="62">
        <v>66.475999999999999</v>
      </c>
    </row>
    <row r="625" spans="1:13" x14ac:dyDescent="0.3">
      <c r="A625" s="39" t="s">
        <v>127</v>
      </c>
      <c r="B625" s="39">
        <v>2019</v>
      </c>
      <c r="C625" s="64">
        <v>43491</v>
      </c>
      <c r="D625" s="39" t="s">
        <v>72</v>
      </c>
      <c r="E625" s="62" t="s">
        <v>134</v>
      </c>
      <c r="F625" s="62" t="s">
        <v>38</v>
      </c>
      <c r="G625" s="14">
        <f>(C625-VLOOKUP(E625,Riders!$A$2:$C$2000,2,FALSE))/365</f>
        <v>28</v>
      </c>
      <c r="H625" s="62">
        <v>3</v>
      </c>
      <c r="I625" s="62">
        <v>5.3630000000000004</v>
      </c>
      <c r="J625" s="87">
        <v>5.4960733590733577</v>
      </c>
      <c r="K625" s="45">
        <f t="shared" si="21"/>
        <v>0.13307335907335727</v>
      </c>
      <c r="L625" s="87">
        <v>10.859073359073358</v>
      </c>
      <c r="M625" s="62">
        <v>66.304000000000002</v>
      </c>
    </row>
    <row r="626" spans="1:13" x14ac:dyDescent="0.3">
      <c r="A626" s="39" t="s">
        <v>127</v>
      </c>
      <c r="B626" s="39">
        <v>2019</v>
      </c>
      <c r="C626" s="64">
        <v>43491</v>
      </c>
      <c r="D626" s="39" t="s">
        <v>72</v>
      </c>
      <c r="E626" s="62" t="s">
        <v>14</v>
      </c>
      <c r="F626" s="62" t="s">
        <v>15</v>
      </c>
      <c r="G626" s="14">
        <f>(C626-VLOOKUP(E626,Riders!$A$2:$C$2000,2,FALSE))/365</f>
        <v>19.065753424657533</v>
      </c>
      <c r="H626" s="62">
        <v>4</v>
      </c>
      <c r="I626" s="62">
        <v>5.359</v>
      </c>
      <c r="J626" s="87">
        <v>5.5910707192067282</v>
      </c>
      <c r="K626" s="45">
        <f t="shared" si="21"/>
        <v>0.23207071920672817</v>
      </c>
      <c r="L626" s="87">
        <v>10.950070719206728</v>
      </c>
      <c r="M626" s="62">
        <v>65.753</v>
      </c>
    </row>
    <row r="627" spans="1:13" x14ac:dyDescent="0.3">
      <c r="A627" s="39" t="s">
        <v>127</v>
      </c>
      <c r="B627" s="39">
        <v>2019</v>
      </c>
      <c r="C627" s="64">
        <v>43491</v>
      </c>
      <c r="D627" s="39" t="s">
        <v>72</v>
      </c>
      <c r="E627" s="62" t="s">
        <v>109</v>
      </c>
      <c r="F627" s="62" t="s">
        <v>160</v>
      </c>
      <c r="G627" s="14">
        <f>(C627-VLOOKUP(E627,Riders!$A$2:$C$2000,2,FALSE))/365</f>
        <v>25.989041095890411</v>
      </c>
      <c r="H627" s="62">
        <v>5</v>
      </c>
      <c r="I627" s="62">
        <v>5.391</v>
      </c>
      <c r="J627" s="87">
        <v>5.5889615701345043</v>
      </c>
      <c r="K627" s="45">
        <f t="shared" si="21"/>
        <v>0.19796157013450433</v>
      </c>
      <c r="L627" s="87">
        <v>10.979961570134504</v>
      </c>
      <c r="M627" s="62">
        <v>65.573999999999998</v>
      </c>
    </row>
    <row r="628" spans="1:13" x14ac:dyDescent="0.3">
      <c r="A628" s="39" t="s">
        <v>127</v>
      </c>
      <c r="B628" s="39">
        <v>2019</v>
      </c>
      <c r="C628" s="64">
        <v>43491</v>
      </c>
      <c r="D628" s="39" t="s">
        <v>72</v>
      </c>
      <c r="E628" s="62" t="s">
        <v>174</v>
      </c>
      <c r="F628" s="62" t="s">
        <v>156</v>
      </c>
      <c r="G628" s="14">
        <f>(C628-VLOOKUP(E628,Riders!$A$2:$C$2000,2,FALSE))/365</f>
        <v>27.027397260273972</v>
      </c>
      <c r="H628" s="62">
        <v>6</v>
      </c>
      <c r="I628" s="62">
        <v>5.41</v>
      </c>
      <c r="J628" s="87">
        <v>5.5870674486803527</v>
      </c>
      <c r="K628" s="45">
        <f t="shared" si="21"/>
        <v>0.17706744868035251</v>
      </c>
      <c r="L628" s="87">
        <v>10.997067448680353</v>
      </c>
      <c r="M628" s="62">
        <v>65.471999999999994</v>
      </c>
    </row>
    <row r="629" spans="1:13" x14ac:dyDescent="0.3">
      <c r="A629" s="39" t="s">
        <v>127</v>
      </c>
      <c r="B629" s="39">
        <v>2019</v>
      </c>
      <c r="C629" s="64">
        <v>43491</v>
      </c>
      <c r="D629" s="39" t="s">
        <v>72</v>
      </c>
      <c r="E629" s="62" t="s">
        <v>133</v>
      </c>
      <c r="F629" s="62" t="s">
        <v>25</v>
      </c>
      <c r="G629" s="14">
        <f>(C629-VLOOKUP(E629,Riders!$A$2:$C$2000,2,FALSE))/365</f>
        <v>26.005479452054793</v>
      </c>
      <c r="H629" s="62">
        <v>7</v>
      </c>
      <c r="I629" s="62">
        <v>5.43</v>
      </c>
      <c r="J629" s="87">
        <v>5.5749675200611399</v>
      </c>
      <c r="K629" s="45">
        <f t="shared" si="21"/>
        <v>0.14496752006114022</v>
      </c>
      <c r="L629" s="87">
        <v>11.00496752006114</v>
      </c>
      <c r="M629" s="62">
        <v>65.424999999999997</v>
      </c>
    </row>
    <row r="630" spans="1:13" x14ac:dyDescent="0.3">
      <c r="A630" s="39" t="s">
        <v>127</v>
      </c>
      <c r="B630" s="39">
        <v>2019</v>
      </c>
      <c r="C630" s="64">
        <v>43491</v>
      </c>
      <c r="D630" s="39" t="s">
        <v>72</v>
      </c>
      <c r="E630" s="62" t="s">
        <v>161</v>
      </c>
      <c r="F630" s="62" t="s">
        <v>36</v>
      </c>
      <c r="G630" s="14">
        <f>(C630-VLOOKUP(E630,Riders!$A$2:$C$2000,2,FALSE))/365</f>
        <v>25</v>
      </c>
      <c r="H630" s="62">
        <v>8</v>
      </c>
      <c r="I630" s="62">
        <v>5.399</v>
      </c>
      <c r="J630" s="87">
        <v>5.6229827322270536</v>
      </c>
      <c r="K630" s="45">
        <f t="shared" si="21"/>
        <v>0.22398273222705356</v>
      </c>
      <c r="L630" s="87">
        <v>11.021982732227054</v>
      </c>
      <c r="M630" s="62">
        <v>65.323999999999998</v>
      </c>
    </row>
    <row r="631" spans="1:13" x14ac:dyDescent="0.3">
      <c r="A631" s="39" t="s">
        <v>127</v>
      </c>
      <c r="B631" s="39">
        <v>2019</v>
      </c>
      <c r="C631" s="64">
        <v>43491</v>
      </c>
      <c r="D631" s="39" t="s">
        <v>72</v>
      </c>
      <c r="E631" s="62" t="s">
        <v>129</v>
      </c>
      <c r="F631" s="62" t="s">
        <v>175</v>
      </c>
      <c r="G631" s="14">
        <f>(C631-VLOOKUP(E631,Riders!$A$2:$C$2000,2,FALSE))/365</f>
        <v>28.536986301369861</v>
      </c>
      <c r="H631" s="62">
        <v>9</v>
      </c>
      <c r="I631" s="62">
        <v>5.4240000000000004</v>
      </c>
      <c r="J631" s="87">
        <v>5.6309831872130678</v>
      </c>
      <c r="K631" s="45">
        <f t="shared" si="21"/>
        <v>0.20698318721306741</v>
      </c>
      <c r="L631" s="87">
        <v>11.054983187213068</v>
      </c>
      <c r="M631" s="62">
        <v>65.129000000000005</v>
      </c>
    </row>
    <row r="632" spans="1:13" x14ac:dyDescent="0.3">
      <c r="A632" s="39" t="s">
        <v>127</v>
      </c>
      <c r="B632" s="39">
        <v>2019</v>
      </c>
      <c r="C632" s="64">
        <v>43491</v>
      </c>
      <c r="D632" s="39" t="s">
        <v>72</v>
      </c>
      <c r="E632" s="62" t="s">
        <v>33</v>
      </c>
      <c r="F632" s="62" t="s">
        <v>27</v>
      </c>
      <c r="G632" s="14">
        <f>(C632-VLOOKUP(E632,Riders!$A$2:$C$2000,2,FALSE))/365</f>
        <v>25.183561643835617</v>
      </c>
      <c r="H632" s="62">
        <v>10</v>
      </c>
      <c r="I632" s="62">
        <v>5.4850000000000003</v>
      </c>
      <c r="J632" s="87">
        <v>5.5960145284412706</v>
      </c>
      <c r="K632" s="45">
        <f t="shared" si="21"/>
        <v>0.11101452844127024</v>
      </c>
      <c r="L632" s="87">
        <v>11.081014528441271</v>
      </c>
      <c r="M632" s="62">
        <v>64.975999999999999</v>
      </c>
    </row>
    <row r="633" spans="1:13" x14ac:dyDescent="0.3">
      <c r="A633" s="39" t="s">
        <v>127</v>
      </c>
      <c r="B633" s="39">
        <v>2019</v>
      </c>
      <c r="C633" s="64">
        <v>43491</v>
      </c>
      <c r="D633" s="39" t="s">
        <v>72</v>
      </c>
      <c r="E633" s="62" t="s">
        <v>82</v>
      </c>
      <c r="F633" s="62" t="s">
        <v>67</v>
      </c>
      <c r="G633" s="14">
        <f>(C633-VLOOKUP(E633,Riders!$A$2:$C$2000,2,FALSE))/365</f>
        <v>26.408219178082192</v>
      </c>
      <c r="H633" s="62">
        <v>11</v>
      </c>
      <c r="I633" s="62">
        <v>5.4740000000000002</v>
      </c>
      <c r="J633" s="87">
        <v>5.6350538789113127</v>
      </c>
      <c r="K633" s="45">
        <f t="shared" si="21"/>
        <v>0.16105387891131251</v>
      </c>
      <c r="L633" s="87">
        <v>11.109053878911313</v>
      </c>
      <c r="M633" s="62">
        <v>64.811999999999998</v>
      </c>
    </row>
    <row r="634" spans="1:13" x14ac:dyDescent="0.3">
      <c r="A634" s="39" t="s">
        <v>127</v>
      </c>
      <c r="B634" s="39">
        <v>2019</v>
      </c>
      <c r="C634" s="64">
        <v>43491</v>
      </c>
      <c r="D634" s="39" t="s">
        <v>72</v>
      </c>
      <c r="E634" s="62" t="s">
        <v>119</v>
      </c>
      <c r="F634" s="62" t="s">
        <v>120</v>
      </c>
      <c r="G634" s="14" t="e">
        <f>(C634-VLOOKUP(E634,Riders!$A$2:$C$2000,2,FALSE))/365</f>
        <v>#N/A</v>
      </c>
      <c r="H634" s="62">
        <v>12</v>
      </c>
      <c r="I634" s="62">
        <v>5.4790000000000001</v>
      </c>
      <c r="J634" s="87">
        <v>5.637944075595219</v>
      </c>
      <c r="K634" s="45">
        <f t="shared" si="21"/>
        <v>0.15894407559521895</v>
      </c>
      <c r="L634" s="87">
        <v>11.116944075595219</v>
      </c>
      <c r="M634" s="62">
        <v>64.766000000000005</v>
      </c>
    </row>
    <row r="635" spans="1:13" x14ac:dyDescent="0.3">
      <c r="A635" s="39" t="s">
        <v>127</v>
      </c>
      <c r="B635" s="39">
        <v>2019</v>
      </c>
      <c r="C635" s="64">
        <v>43491</v>
      </c>
      <c r="D635" s="39" t="s">
        <v>72</v>
      </c>
      <c r="E635" s="62" t="s">
        <v>144</v>
      </c>
      <c r="F635" s="62" t="s">
        <v>145</v>
      </c>
      <c r="G635" s="14">
        <f>(C635-VLOOKUP(E635,Riders!$A$2:$C$2000,2,FALSE))/365</f>
        <v>20.775342465753425</v>
      </c>
      <c r="H635" s="62">
        <v>13</v>
      </c>
      <c r="I635" s="62">
        <v>5.5010000000000003</v>
      </c>
      <c r="J635" s="87">
        <v>5.6169740580605305</v>
      </c>
      <c r="K635" s="45">
        <f t="shared" si="21"/>
        <v>0.11597405806053018</v>
      </c>
      <c r="L635" s="87">
        <v>11.117974058060531</v>
      </c>
      <c r="M635" s="62">
        <v>64.760000000000005</v>
      </c>
    </row>
    <row r="636" spans="1:13" x14ac:dyDescent="0.3">
      <c r="A636" s="39" t="s">
        <v>127</v>
      </c>
      <c r="B636" s="39">
        <v>2019</v>
      </c>
      <c r="C636" s="64">
        <v>43491</v>
      </c>
      <c r="D636" s="39" t="s">
        <v>72</v>
      </c>
      <c r="E636" s="62" t="s">
        <v>121</v>
      </c>
      <c r="F636" s="62" t="s">
        <v>120</v>
      </c>
      <c r="G636" s="14">
        <f>(C636-VLOOKUP(E636,Riders!$A$2:$C$2000,2,FALSE))/365</f>
        <v>22.895890410958906</v>
      </c>
      <c r="H636" s="62">
        <v>14</v>
      </c>
      <c r="I636" s="62">
        <v>5.4619999999999997</v>
      </c>
      <c r="J636" s="87">
        <v>5.666972424879436</v>
      </c>
      <c r="K636" s="45">
        <f t="shared" si="21"/>
        <v>0.20497242487943623</v>
      </c>
      <c r="L636" s="87">
        <v>11.128972424879436</v>
      </c>
      <c r="M636" s="62">
        <v>64.695999999999998</v>
      </c>
    </row>
    <row r="637" spans="1:13" x14ac:dyDescent="0.3">
      <c r="A637" s="39" t="s">
        <v>127</v>
      </c>
      <c r="B637" s="39">
        <v>2019</v>
      </c>
      <c r="C637" s="64">
        <v>43491</v>
      </c>
      <c r="D637" s="39" t="s">
        <v>72</v>
      </c>
      <c r="E637" s="62" t="s">
        <v>100</v>
      </c>
      <c r="F637" s="62" t="s">
        <v>47</v>
      </c>
      <c r="G637" s="14">
        <f>(C637-VLOOKUP(E637,Riders!$A$2:$C$2000,2,FALSE))/365</f>
        <v>24.953424657534246</v>
      </c>
      <c r="H637" s="62">
        <v>15</v>
      </c>
      <c r="I637" s="62">
        <v>5.4740000000000002</v>
      </c>
      <c r="J637" s="87">
        <v>5.670993266566569</v>
      </c>
      <c r="K637" s="45">
        <f t="shared" si="21"/>
        <v>0.19699326656656879</v>
      </c>
      <c r="L637" s="87">
        <v>11.144993266566569</v>
      </c>
      <c r="M637" s="62">
        <v>64.602999999999994</v>
      </c>
    </row>
    <row r="638" spans="1:13" x14ac:dyDescent="0.3">
      <c r="A638" s="39" t="s">
        <v>127</v>
      </c>
      <c r="B638" s="39">
        <v>2019</v>
      </c>
      <c r="C638" s="64">
        <v>43491</v>
      </c>
      <c r="D638" s="39" t="s">
        <v>72</v>
      </c>
      <c r="E638" s="62" t="s">
        <v>96</v>
      </c>
      <c r="F638" s="62" t="s">
        <v>150</v>
      </c>
      <c r="G638" s="14">
        <f>(C638-VLOOKUP(E638,Riders!$A$2:$C$2000,2,FALSE))/365</f>
        <v>25.038356164383561</v>
      </c>
      <c r="H638" s="62">
        <v>16</v>
      </c>
      <c r="I638" s="62">
        <v>5.5140000000000002</v>
      </c>
      <c r="J638" s="87">
        <v>5.6330638324224749</v>
      </c>
      <c r="K638" s="45">
        <f t="shared" si="21"/>
        <v>0.11906383242247465</v>
      </c>
      <c r="L638" s="87">
        <v>11.147063832422475</v>
      </c>
      <c r="M638" s="62">
        <v>64.590999999999994</v>
      </c>
    </row>
    <row r="639" spans="1:13" x14ac:dyDescent="0.3">
      <c r="A639" s="39" t="s">
        <v>127</v>
      </c>
      <c r="B639" s="39">
        <v>2019</v>
      </c>
      <c r="C639" s="64">
        <v>43491</v>
      </c>
      <c r="D639" s="39" t="s">
        <v>72</v>
      </c>
      <c r="E639" s="62" t="s">
        <v>98</v>
      </c>
      <c r="F639" s="62" t="s">
        <v>67</v>
      </c>
      <c r="G639" s="14">
        <f>(C639-VLOOKUP(E639,Riders!$A$2:$C$2000,2,FALSE))/365</f>
        <v>27.490410958904111</v>
      </c>
      <c r="H639" s="62">
        <v>17</v>
      </c>
      <c r="I639" s="62">
        <v>5.5410000000000004</v>
      </c>
      <c r="J639" s="87">
        <v>5.6830443973311713</v>
      </c>
      <c r="K639" s="45">
        <f t="shared" si="21"/>
        <v>0.14204439733117091</v>
      </c>
      <c r="L639" s="87">
        <v>11.224044397331172</v>
      </c>
      <c r="M639" s="62">
        <v>64.147999999999996</v>
      </c>
    </row>
    <row r="640" spans="1:13" x14ac:dyDescent="0.3">
      <c r="A640" s="39" t="s">
        <v>127</v>
      </c>
      <c r="B640" s="39">
        <v>2019</v>
      </c>
      <c r="C640" s="64">
        <v>43491</v>
      </c>
      <c r="D640" s="39" t="s">
        <v>72</v>
      </c>
      <c r="E640" s="62" t="s">
        <v>146</v>
      </c>
      <c r="F640" s="62" t="s">
        <v>56</v>
      </c>
      <c r="G640" s="14">
        <f>(C640-VLOOKUP(E640,Riders!$A$2:$C$2000,2,FALSE))/365</f>
        <v>28.816438356164383</v>
      </c>
      <c r="H640" s="62">
        <v>18</v>
      </c>
      <c r="I640" s="62">
        <v>5.5410000000000004</v>
      </c>
      <c r="J640" s="87">
        <v>5.7359589800617101</v>
      </c>
      <c r="K640" s="45">
        <f t="shared" si="21"/>
        <v>0.19495898006170975</v>
      </c>
      <c r="L640" s="87">
        <v>11.27695898006171</v>
      </c>
      <c r="M640" s="62">
        <v>63.847000000000001</v>
      </c>
    </row>
    <row r="641" spans="1:13" x14ac:dyDescent="0.3">
      <c r="A641" s="39" t="s">
        <v>127</v>
      </c>
      <c r="B641" s="39">
        <v>2019</v>
      </c>
      <c r="C641" s="64">
        <v>43491</v>
      </c>
      <c r="D641" s="39" t="s">
        <v>72</v>
      </c>
      <c r="E641" s="62" t="s">
        <v>139</v>
      </c>
      <c r="F641" s="62" t="s">
        <v>61</v>
      </c>
      <c r="G641" s="14">
        <f>(C641-VLOOKUP(E641,Riders!$A$2:$C$2000,2,FALSE))/365</f>
        <v>26.63013698630137</v>
      </c>
      <c r="H641" s="62">
        <v>19</v>
      </c>
      <c r="I641" s="62">
        <v>5.5650000000000004</v>
      </c>
      <c r="J641" s="87">
        <v>5.7140788752251899</v>
      </c>
      <c r="K641" s="45">
        <f t="shared" si="21"/>
        <v>0.14907887522518948</v>
      </c>
      <c r="L641" s="87">
        <v>11.27907887522519</v>
      </c>
      <c r="M641" s="62">
        <v>63.835000000000001</v>
      </c>
    </row>
    <row r="642" spans="1:13" x14ac:dyDescent="0.3">
      <c r="A642" s="39" t="s">
        <v>127</v>
      </c>
      <c r="B642" s="39">
        <v>2019</v>
      </c>
      <c r="C642" s="64">
        <v>43491</v>
      </c>
      <c r="D642" s="39" t="s">
        <v>72</v>
      </c>
      <c r="E642" s="62" t="s">
        <v>52</v>
      </c>
      <c r="F642" s="62" t="s">
        <v>53</v>
      </c>
      <c r="G642" s="14">
        <f>(C642-VLOOKUP(E642,Riders!$A$2:$C$2000,2,FALSE))/365</f>
        <v>21.87945205479452</v>
      </c>
      <c r="H642" s="62">
        <v>20</v>
      </c>
      <c r="I642" s="62">
        <v>5.5460000000000003</v>
      </c>
      <c r="J642" s="87">
        <v>5.7520165704243036</v>
      </c>
      <c r="K642" s="45">
        <f t="shared" si="21"/>
        <v>0.20601657042430332</v>
      </c>
      <c r="L642" s="87">
        <v>11.298016570424304</v>
      </c>
      <c r="M642" s="62">
        <v>63.728000000000002</v>
      </c>
    </row>
    <row r="643" spans="1:13" x14ac:dyDescent="0.3">
      <c r="A643" s="39" t="s">
        <v>127</v>
      </c>
      <c r="B643" s="39">
        <v>2019</v>
      </c>
      <c r="C643" s="64">
        <v>43491</v>
      </c>
      <c r="D643" s="39" t="s">
        <v>72</v>
      </c>
      <c r="E643" s="62" t="s">
        <v>137</v>
      </c>
      <c r="F643" s="62" t="s">
        <v>29</v>
      </c>
      <c r="G643" s="14">
        <f>(C643-VLOOKUP(E643,Riders!$A$2:$C$2000,2,FALSE))/365</f>
        <v>21.69041095890411</v>
      </c>
      <c r="H643" s="62">
        <v>21</v>
      </c>
      <c r="I643" s="62">
        <v>5.5650000000000004</v>
      </c>
      <c r="J643" s="87">
        <v>5.7450848256361917</v>
      </c>
      <c r="K643" s="45">
        <f t="shared" si="21"/>
        <v>0.18008482563619133</v>
      </c>
      <c r="L643" s="87">
        <v>11.310084825636192</v>
      </c>
      <c r="M643" s="62">
        <v>63.66</v>
      </c>
    </row>
    <row r="644" spans="1:13" x14ac:dyDescent="0.3">
      <c r="A644" s="39" t="s">
        <v>127</v>
      </c>
      <c r="B644" s="39">
        <v>2019</v>
      </c>
      <c r="C644" s="64">
        <v>43491</v>
      </c>
      <c r="D644" s="39" t="s">
        <v>72</v>
      </c>
      <c r="E644" s="62" t="s">
        <v>147</v>
      </c>
      <c r="F644" s="62" t="s">
        <v>31</v>
      </c>
      <c r="G644" s="14">
        <f>(C644-VLOOKUP(E644,Riders!$A$2:$C$2000,2,FALSE))/365</f>
        <v>30.550684931506851</v>
      </c>
      <c r="H644" s="62">
        <v>22</v>
      </c>
      <c r="I644" s="62">
        <v>5.5430000000000001</v>
      </c>
      <c r="J644" s="87">
        <v>5.7809596112107196</v>
      </c>
      <c r="K644" s="45">
        <f t="shared" si="21"/>
        <v>0.2379596112107194</v>
      </c>
      <c r="L644" s="87">
        <v>11.32395961121072</v>
      </c>
      <c r="M644" s="62">
        <v>63.582000000000001</v>
      </c>
    </row>
    <row r="645" spans="1:13" x14ac:dyDescent="0.3">
      <c r="A645" s="39" t="s">
        <v>127</v>
      </c>
      <c r="B645" s="39">
        <v>2019</v>
      </c>
      <c r="C645" s="64">
        <v>43491</v>
      </c>
      <c r="D645" s="39" t="s">
        <v>72</v>
      </c>
      <c r="E645" s="62" t="s">
        <v>50</v>
      </c>
      <c r="F645" s="62" t="s">
        <v>51</v>
      </c>
      <c r="G645" s="14">
        <f>(C645-VLOOKUP(E645,Riders!$A$2:$C$2000,2,FALSE))/365</f>
        <v>22.306849315068494</v>
      </c>
      <c r="H645" s="62">
        <v>23</v>
      </c>
      <c r="I645" s="62">
        <v>5.601</v>
      </c>
      <c r="J645" s="87">
        <v>5.7470542815263128</v>
      </c>
      <c r="K645" s="45">
        <f t="shared" si="21"/>
        <v>0.14605428152631283</v>
      </c>
      <c r="L645" s="87">
        <v>11.348054281526313</v>
      </c>
      <c r="M645" s="62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2">
        <v>24</v>
      </c>
      <c r="I646" s="1">
        <v>5.569</v>
      </c>
      <c r="J646" s="45">
        <v>5.7819167441787149</v>
      </c>
      <c r="K646" s="45">
        <f t="shared" si="21"/>
        <v>0.21291674417871498</v>
      </c>
      <c r="L646" s="45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2">
        <v>25</v>
      </c>
      <c r="I647" s="1">
        <v>5.5830000000000002</v>
      </c>
      <c r="J647" s="45">
        <v>5.8050804757686958</v>
      </c>
      <c r="K647" s="45">
        <f t="shared" si="21"/>
        <v>0.22208047576869561</v>
      </c>
      <c r="L647" s="45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2">
        <v>26</v>
      </c>
      <c r="I648" s="1">
        <v>5.6109999999999998</v>
      </c>
      <c r="J648" s="45">
        <v>5.8219268292682935</v>
      </c>
      <c r="K648" s="45">
        <f t="shared" si="21"/>
        <v>0.21092682926829376</v>
      </c>
      <c r="L648" s="45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2">
        <v>27</v>
      </c>
      <c r="I649" s="1">
        <v>5.6269999999999998</v>
      </c>
      <c r="J649" s="45">
        <v>5.8170117619009778</v>
      </c>
      <c r="K649" s="45">
        <f t="shared" si="21"/>
        <v>0.19001176190097802</v>
      </c>
      <c r="L649" s="45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2">
        <v>28</v>
      </c>
      <c r="I650" s="1">
        <v>5.6210000000000004</v>
      </c>
      <c r="J650" s="45">
        <v>5.8659176770899801</v>
      </c>
      <c r="K650" s="45">
        <f t="shared" si="21"/>
        <v>0.24491767708997969</v>
      </c>
      <c r="L650" s="45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2">
        <v>29</v>
      </c>
      <c r="I651" s="1">
        <v>5.6369999999999996</v>
      </c>
      <c r="J651" s="45">
        <v>5.8949932730039238</v>
      </c>
      <c r="K651" s="45">
        <f t="shared" si="21"/>
        <v>0.25799327300392427</v>
      </c>
      <c r="L651" s="45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2">
        <v>30</v>
      </c>
      <c r="I652" s="1">
        <v>5.6749999999999998</v>
      </c>
      <c r="J652" s="45">
        <v>5.9070799485240899</v>
      </c>
      <c r="K652" s="45">
        <f t="shared" si="21"/>
        <v>0.23207994852409009</v>
      </c>
      <c r="L652" s="45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2">
        <v>31</v>
      </c>
      <c r="I653" s="1">
        <v>5.742</v>
      </c>
      <c r="J653" s="45">
        <v>6.0219369975818564</v>
      </c>
      <c r="K653" s="45">
        <f t="shared" si="21"/>
        <v>0.27993699758185642</v>
      </c>
      <c r="L653" s="45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67">
        <v>1</v>
      </c>
      <c r="I654" s="4">
        <v>5.2370000000000001</v>
      </c>
      <c r="J654" s="72">
        <v>5.4099500924214414</v>
      </c>
      <c r="K654" s="45">
        <f t="shared" si="21"/>
        <v>0.17295009242144133</v>
      </c>
      <c r="L654" s="72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67">
        <v>2</v>
      </c>
      <c r="I655" s="4">
        <v>5.2679999999999998</v>
      </c>
      <c r="J655" s="72">
        <v>5.4089481723140809</v>
      </c>
      <c r="K655" s="45">
        <f t="shared" si="21"/>
        <v>0.14094817231408108</v>
      </c>
      <c r="L655" s="72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67">
        <v>3</v>
      </c>
      <c r="I656" s="4">
        <v>5.31</v>
      </c>
      <c r="J656" s="72">
        <v>5.4820139097068177</v>
      </c>
      <c r="K656" s="45">
        <f t="shared" si="21"/>
        <v>0.17201390970681807</v>
      </c>
      <c r="L656" s="72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67">
        <v>4</v>
      </c>
      <c r="I657" s="4">
        <v>5.3319999999999999</v>
      </c>
      <c r="J657" s="72">
        <v>5.5009321136254217</v>
      </c>
      <c r="K657" s="45">
        <f t="shared" si="21"/>
        <v>0.16893211362542182</v>
      </c>
      <c r="L657" s="72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67">
        <v>5</v>
      </c>
      <c r="I658" s="4">
        <v>5.3559999999999999</v>
      </c>
      <c r="J658" s="72">
        <v>5.4970169879863136</v>
      </c>
      <c r="K658" s="45">
        <f t="shared" si="21"/>
        <v>0.14101698798631368</v>
      </c>
      <c r="L658" s="72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67">
        <v>6</v>
      </c>
      <c r="I659" s="4">
        <v>5.3520000000000003</v>
      </c>
      <c r="J659" s="72">
        <v>5.5519693477306102</v>
      </c>
      <c r="K659" s="45">
        <f t="shared" si="21"/>
        <v>0.19996934773060993</v>
      </c>
      <c r="L659" s="72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67">
        <v>7</v>
      </c>
      <c r="I660" s="4">
        <v>5.43</v>
      </c>
      <c r="J660" s="72">
        <v>5.5539816933638448</v>
      </c>
      <c r="K660" s="45">
        <f t="shared" si="21"/>
        <v>0.12398169336384512</v>
      </c>
      <c r="L660" s="72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67">
        <v>8</v>
      </c>
      <c r="I661" s="4">
        <v>5.3970000000000002</v>
      </c>
      <c r="J661" s="72">
        <v>5.5879871841816193</v>
      </c>
      <c r="K661" s="45">
        <f t="shared" si="21"/>
        <v>0.19098718418161909</v>
      </c>
      <c r="L661" s="72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67">
        <v>9</v>
      </c>
      <c r="I662" s="4">
        <v>5.3949999999999996</v>
      </c>
      <c r="J662" s="72">
        <v>5.5980377427629175</v>
      </c>
      <c r="K662" s="45">
        <f t="shared" si="21"/>
        <v>0.20303774276291797</v>
      </c>
      <c r="L662" s="72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67">
        <v>10</v>
      </c>
      <c r="I663" s="4">
        <v>5.4450000000000003</v>
      </c>
      <c r="J663" s="72">
        <v>5.5800206719137595</v>
      </c>
      <c r="K663" s="45">
        <f t="shared" si="21"/>
        <v>0.13502067191375922</v>
      </c>
      <c r="L663" s="72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67">
        <v>11</v>
      </c>
      <c r="I664" s="4">
        <v>5.4349999999999996</v>
      </c>
      <c r="J664" s="72">
        <v>5.5940738641585748</v>
      </c>
      <c r="K664" s="45">
        <f t="shared" si="21"/>
        <v>0.15907386415857516</v>
      </c>
      <c r="L664" s="72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67">
        <v>12</v>
      </c>
      <c r="I665" s="4">
        <v>5.4580000000000002</v>
      </c>
      <c r="J665" s="72">
        <v>5.63701648842728</v>
      </c>
      <c r="K665" s="45">
        <f t="shared" si="21"/>
        <v>0.1790164884272798</v>
      </c>
      <c r="L665" s="72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67">
        <v>13</v>
      </c>
      <c r="I666" s="4">
        <v>5.4539999999999997</v>
      </c>
      <c r="J666" s="72">
        <v>5.6560823997777989</v>
      </c>
      <c r="K666" s="45">
        <f t="shared" si="21"/>
        <v>0.20208239977779918</v>
      </c>
      <c r="L666" s="72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67">
        <v>14</v>
      </c>
      <c r="I667" s="4">
        <v>5.5430000000000001</v>
      </c>
      <c r="J667" s="72">
        <v>5.6719532710280367</v>
      </c>
      <c r="K667" s="45">
        <f t="shared" si="21"/>
        <v>0.12895327102803655</v>
      </c>
      <c r="L667" s="72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67">
        <v>15</v>
      </c>
      <c r="I668" s="4">
        <v>5.5039999999999996</v>
      </c>
      <c r="J668" s="72">
        <v>5.7270476071629126</v>
      </c>
      <c r="K668" s="45">
        <f t="shared" si="21"/>
        <v>0.22304760716291305</v>
      </c>
      <c r="L668" s="72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67">
        <v>16</v>
      </c>
      <c r="I669" s="4">
        <v>5.53</v>
      </c>
      <c r="J669" s="72">
        <v>5.7809732149870383</v>
      </c>
      <c r="K669" s="45">
        <f t="shared" si="21"/>
        <v>0.25097321498703806</v>
      </c>
      <c r="L669" s="72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67">
        <v>17</v>
      </c>
      <c r="I670" s="4">
        <v>5.5709999999999997</v>
      </c>
      <c r="J670" s="72">
        <v>5.7499327190679104</v>
      </c>
      <c r="K670" s="45">
        <f t="shared" si="21"/>
        <v>0.17893271906791064</v>
      </c>
      <c r="L670" s="72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67">
        <v>18</v>
      </c>
      <c r="I671" s="4">
        <v>5.609</v>
      </c>
      <c r="J671" s="72">
        <v>5.7240500070831573</v>
      </c>
      <c r="K671" s="45">
        <f t="shared" si="21"/>
        <v>0.11505000708315727</v>
      </c>
      <c r="L671" s="72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67">
        <v>19</v>
      </c>
      <c r="I672" s="4">
        <v>5.5810000000000004</v>
      </c>
      <c r="J672" s="72">
        <v>5.7609763393771365</v>
      </c>
      <c r="K672" s="45">
        <f t="shared" si="21"/>
        <v>0.17997633937713609</v>
      </c>
      <c r="L672" s="72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67">
        <v>20</v>
      </c>
      <c r="I673" s="4">
        <v>5.5819999999999999</v>
      </c>
      <c r="J673" s="72">
        <v>5.7859424024251611</v>
      </c>
      <c r="K673" s="45">
        <f t="shared" si="21"/>
        <v>0.20394240242516126</v>
      </c>
      <c r="L673" s="72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67">
        <v>21</v>
      </c>
      <c r="I674" s="4">
        <v>5.601</v>
      </c>
      <c r="J674" s="72">
        <v>5.787080475768696</v>
      </c>
      <c r="K674" s="45">
        <f t="shared" si="21"/>
        <v>0.18608047576869602</v>
      </c>
      <c r="L674" s="72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67">
        <v>22</v>
      </c>
      <c r="I675" s="4">
        <v>5.61</v>
      </c>
      <c r="J675" s="72">
        <v>5.8329204875955556</v>
      </c>
      <c r="K675" s="45">
        <f t="shared" si="21"/>
        <v>0.22292048759555527</v>
      </c>
      <c r="L675" s="72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2">
        <v>1</v>
      </c>
      <c r="I676" s="1">
        <v>5.2670000000000003</v>
      </c>
      <c r="J676" s="45">
        <v>5.3279350324469883</v>
      </c>
      <c r="K676" s="45">
        <f t="shared" si="21"/>
        <v>6.0935032446987947E-2</v>
      </c>
      <c r="L676" s="45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2" t="s">
        <v>34</v>
      </c>
      <c r="F677" s="1" t="s">
        <v>19</v>
      </c>
      <c r="G677" s="14">
        <f>(C677-VLOOKUP(E677,Riders!$A$2:$C$2000,2,FALSE))/365</f>
        <v>31.36986301369863</v>
      </c>
      <c r="H677" s="62">
        <v>2</v>
      </c>
      <c r="I677" s="1">
        <v>5.319</v>
      </c>
      <c r="J677" s="45">
        <v>5.4410801028185434</v>
      </c>
      <c r="K677" s="45">
        <f t="shared" si="21"/>
        <v>0.12208010281854342</v>
      </c>
      <c r="L677" s="45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2">
        <v>3</v>
      </c>
      <c r="I678" s="1">
        <v>5.3719999999999999</v>
      </c>
      <c r="J678" s="45">
        <v>5.4080568947447212</v>
      </c>
      <c r="K678" s="45">
        <f t="shared" ref="K678:K741" si="22">J678-I678</f>
        <v>3.6056894744721291E-2</v>
      </c>
      <c r="L678" s="45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2">
        <v>4</v>
      </c>
      <c r="I679" s="1">
        <v>5.3449999999999998</v>
      </c>
      <c r="J679" s="45">
        <v>5.4690582757584858</v>
      </c>
      <c r="K679" s="45">
        <f t="shared" si="22"/>
        <v>0.12405827575848605</v>
      </c>
      <c r="L679" s="45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2">
        <v>5</v>
      </c>
      <c r="I680" s="1">
        <v>5.335</v>
      </c>
      <c r="J680" s="45">
        <v>5.4839331329827194</v>
      </c>
      <c r="K680" s="45">
        <f t="shared" si="22"/>
        <v>0.14893313298271948</v>
      </c>
      <c r="L680" s="45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2">
        <v>6</v>
      </c>
      <c r="I681" s="1">
        <v>5.38</v>
      </c>
      <c r="J681" s="45">
        <v>5.492027180067951</v>
      </c>
      <c r="K681" s="45">
        <f t="shared" si="22"/>
        <v>0.11202718006795109</v>
      </c>
      <c r="L681" s="45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2">
        <v>7</v>
      </c>
      <c r="I682" s="1">
        <v>5.3890000000000002</v>
      </c>
      <c r="J682" s="45">
        <v>5.4969993952222547</v>
      </c>
      <c r="K682" s="45">
        <f t="shared" si="22"/>
        <v>0.10799939522225444</v>
      </c>
      <c r="L682" s="45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2">
        <v>8</v>
      </c>
      <c r="I683" s="1">
        <v>5.38</v>
      </c>
      <c r="J683" s="45">
        <v>5.5239693477306107</v>
      </c>
      <c r="K683" s="45">
        <f t="shared" si="22"/>
        <v>0.14396934773061076</v>
      </c>
      <c r="L683" s="45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2">
        <v>9</v>
      </c>
      <c r="I684" s="1">
        <v>5.4020000000000001</v>
      </c>
      <c r="J684" s="45">
        <v>5.5029602423324482</v>
      </c>
      <c r="K684" s="45">
        <f t="shared" si="22"/>
        <v>0.10096024233244805</v>
      </c>
      <c r="L684" s="45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2">
        <v>10</v>
      </c>
      <c r="I685" s="1">
        <v>5.367</v>
      </c>
      <c r="J685" s="45">
        <v>5.5659446064139955</v>
      </c>
      <c r="K685" s="45">
        <f t="shared" si="22"/>
        <v>0.19894460641399547</v>
      </c>
      <c r="L685" s="45">
        <v>10.932944606413995</v>
      </c>
      <c r="M685" s="1">
        <v>65.855999999999995</v>
      </c>
    </row>
    <row r="686" spans="1:13" x14ac:dyDescent="0.3">
      <c r="A686" s="39" t="s">
        <v>181</v>
      </c>
      <c r="B686" s="39">
        <v>2018</v>
      </c>
      <c r="C686" s="64">
        <v>43449</v>
      </c>
      <c r="D686" s="39" t="s">
        <v>72</v>
      </c>
      <c r="E686" s="62" t="s">
        <v>20</v>
      </c>
      <c r="F686" s="62" t="s">
        <v>21</v>
      </c>
      <c r="G686" s="14">
        <f>(C686-VLOOKUP(E686,Riders!$A$2:$C$2000,2,FALSE))/365</f>
        <v>23.358904109589041</v>
      </c>
      <c r="H686" s="62">
        <v>11</v>
      </c>
      <c r="I686" s="62">
        <v>5.44</v>
      </c>
      <c r="J686" s="45">
        <v>5.4979272627837039</v>
      </c>
      <c r="K686" s="45">
        <f t="shared" si="22"/>
        <v>5.7927262783703526E-2</v>
      </c>
      <c r="L686" s="45">
        <v>10.937927262783704</v>
      </c>
      <c r="M686" s="62">
        <v>65.825999999999993</v>
      </c>
    </row>
    <row r="687" spans="1:13" x14ac:dyDescent="0.3">
      <c r="A687" s="39" t="s">
        <v>181</v>
      </c>
      <c r="B687" s="39">
        <v>2018</v>
      </c>
      <c r="C687" s="64">
        <v>43449</v>
      </c>
      <c r="D687" s="39" t="s">
        <v>72</v>
      </c>
      <c r="E687" s="1" t="s">
        <v>18</v>
      </c>
      <c r="F687" s="62" t="s">
        <v>19</v>
      </c>
      <c r="G687" s="14">
        <f>(C687-VLOOKUP(E687,Riders!$A$2:$C$2000,2,FALSE))/365</f>
        <v>20.561643835616437</v>
      </c>
      <c r="H687" s="62">
        <v>12</v>
      </c>
      <c r="I687" s="62">
        <v>5.4020000000000001</v>
      </c>
      <c r="J687" s="45">
        <v>5.5510691412489548</v>
      </c>
      <c r="K687" s="45">
        <f t="shared" si="22"/>
        <v>0.14906914124895465</v>
      </c>
      <c r="L687" s="45">
        <v>10.953069141248955</v>
      </c>
      <c r="M687" s="62">
        <v>65.734999999999999</v>
      </c>
    </row>
    <row r="688" spans="1:13" x14ac:dyDescent="0.3">
      <c r="A688" s="39" t="s">
        <v>181</v>
      </c>
      <c r="B688" s="39">
        <v>2018</v>
      </c>
      <c r="C688" s="64">
        <v>43449</v>
      </c>
      <c r="D688" s="39" t="s">
        <v>72</v>
      </c>
      <c r="E688" s="62" t="s">
        <v>119</v>
      </c>
      <c r="F688" s="62" t="s">
        <v>120</v>
      </c>
      <c r="G688" s="14" t="e">
        <f>(C688-VLOOKUP(E688,Riders!$A$2:$C$2000,2,FALSE))/365</f>
        <v>#N/A</v>
      </c>
      <c r="H688" s="62">
        <v>13</v>
      </c>
      <c r="I688" s="62">
        <v>5.4109999999999996</v>
      </c>
      <c r="J688" s="45">
        <v>5.5719763866007703</v>
      </c>
      <c r="K688" s="45">
        <f t="shared" si="22"/>
        <v>0.16097638660077074</v>
      </c>
      <c r="L688" s="45">
        <v>10.98297638660077</v>
      </c>
      <c r="M688" s="62">
        <v>65.555999999999997</v>
      </c>
    </row>
    <row r="689" spans="1:13" x14ac:dyDescent="0.3">
      <c r="A689" s="39" t="s">
        <v>181</v>
      </c>
      <c r="B689" s="39">
        <v>2018</v>
      </c>
      <c r="C689" s="64">
        <v>43449</v>
      </c>
      <c r="D689" s="39" t="s">
        <v>72</v>
      </c>
      <c r="E689" s="62" t="s">
        <v>174</v>
      </c>
      <c r="F689" s="62" t="s">
        <v>156</v>
      </c>
      <c r="G689" s="14">
        <f>(C689-VLOOKUP(E689,Riders!$A$2:$C$2000,2,FALSE))/365</f>
        <v>26.912328767123288</v>
      </c>
      <c r="H689" s="62">
        <v>14</v>
      </c>
      <c r="I689" s="62"/>
      <c r="J689" s="45"/>
      <c r="K689" s="45">
        <f t="shared" si="22"/>
        <v>0</v>
      </c>
      <c r="L689" s="45">
        <v>10.99605974525795</v>
      </c>
      <c r="M689" s="62">
        <v>65.477999999999994</v>
      </c>
    </row>
    <row r="690" spans="1:13" x14ac:dyDescent="0.3">
      <c r="A690" s="39" t="s">
        <v>181</v>
      </c>
      <c r="B690" s="39">
        <v>2018</v>
      </c>
      <c r="C690" s="64">
        <v>43449</v>
      </c>
      <c r="D690" s="39" t="s">
        <v>72</v>
      </c>
      <c r="E690" s="62" t="s">
        <v>139</v>
      </c>
      <c r="F690" s="62" t="s">
        <v>61</v>
      </c>
      <c r="G690" s="14">
        <f>(C690-VLOOKUP(E690,Riders!$A$2:$C$2000,2,FALSE))/365</f>
        <v>26.515068493150686</v>
      </c>
      <c r="H690" s="62">
        <v>15</v>
      </c>
      <c r="I690" s="62">
        <v>5.4189999999999996</v>
      </c>
      <c r="J690" s="45">
        <v>5.5879863788543576</v>
      </c>
      <c r="K690" s="45">
        <f t="shared" si="22"/>
        <v>0.16898637885435797</v>
      </c>
      <c r="L690" s="45">
        <v>11.006986378854357</v>
      </c>
      <c r="M690" s="62">
        <v>65.412999999999997</v>
      </c>
    </row>
    <row r="691" spans="1:13" x14ac:dyDescent="0.3">
      <c r="A691" s="39" t="s">
        <v>181</v>
      </c>
      <c r="B691" s="39">
        <v>2018</v>
      </c>
      <c r="C691" s="64">
        <v>43449</v>
      </c>
      <c r="D691" s="39" t="s">
        <v>72</v>
      </c>
      <c r="E691" s="62" t="s">
        <v>121</v>
      </c>
      <c r="F691" s="62" t="s">
        <v>120</v>
      </c>
      <c r="G691" s="14">
        <f>(C691-VLOOKUP(E691,Riders!$A$2:$C$2000,2,FALSE))/365</f>
        <v>22.780821917808218</v>
      </c>
      <c r="H691" s="62">
        <v>16</v>
      </c>
      <c r="I691" s="62">
        <v>5.4340000000000002</v>
      </c>
      <c r="J691" s="45">
        <v>5.6089447852760737</v>
      </c>
      <c r="K691" s="45">
        <f t="shared" si="22"/>
        <v>0.17494478527607349</v>
      </c>
      <c r="L691" s="45">
        <v>11.042944785276074</v>
      </c>
      <c r="M691" s="62">
        <v>65.2</v>
      </c>
    </row>
    <row r="692" spans="1:13" x14ac:dyDescent="0.3">
      <c r="A692" s="39" t="s">
        <v>181</v>
      </c>
      <c r="B692" s="39">
        <v>2018</v>
      </c>
      <c r="C692" s="64">
        <v>43449</v>
      </c>
      <c r="D692" s="39" t="s">
        <v>72</v>
      </c>
      <c r="E692" s="62" t="s">
        <v>100</v>
      </c>
      <c r="F692" s="62" t="s">
        <v>47</v>
      </c>
      <c r="G692" s="14">
        <f>(C692-VLOOKUP(E692,Riders!$A$2:$C$2000,2,FALSE))/365</f>
        <v>24.838356164383562</v>
      </c>
      <c r="H692" s="62">
        <v>17</v>
      </c>
      <c r="I692" s="62">
        <v>5.4710000000000001</v>
      </c>
      <c r="J692" s="45">
        <v>5.620939857037218</v>
      </c>
      <c r="K692" s="45">
        <f t="shared" si="22"/>
        <v>0.14993985703721791</v>
      </c>
      <c r="L692" s="45">
        <v>11.091939857037218</v>
      </c>
      <c r="M692" s="62">
        <v>64.912000000000006</v>
      </c>
    </row>
    <row r="693" spans="1:13" x14ac:dyDescent="0.3">
      <c r="A693" s="39" t="s">
        <v>181</v>
      </c>
      <c r="B693" s="39">
        <v>2018</v>
      </c>
      <c r="C693" s="64">
        <v>43449</v>
      </c>
      <c r="D693" s="39" t="s">
        <v>72</v>
      </c>
      <c r="E693" s="62" t="s">
        <v>129</v>
      </c>
      <c r="F693" s="62" t="s">
        <v>65</v>
      </c>
      <c r="G693" s="14">
        <f>(C693-VLOOKUP(E693,Riders!$A$2:$C$2000,2,FALSE))/365</f>
        <v>28.421917808219177</v>
      </c>
      <c r="H693" s="62">
        <v>18</v>
      </c>
      <c r="I693" s="62">
        <v>5.4610000000000003</v>
      </c>
      <c r="J693" s="45">
        <v>5.6340164884272799</v>
      </c>
      <c r="K693" s="45">
        <f t="shared" si="22"/>
        <v>0.17301648842727957</v>
      </c>
      <c r="L693" s="45">
        <v>11.09501648842728</v>
      </c>
      <c r="M693" s="62">
        <v>64.894000000000005</v>
      </c>
    </row>
    <row r="694" spans="1:13" x14ac:dyDescent="0.3">
      <c r="A694" s="39" t="s">
        <v>181</v>
      </c>
      <c r="B694" s="39">
        <v>2018</v>
      </c>
      <c r="C694" s="64">
        <v>43449</v>
      </c>
      <c r="D694" s="39" t="s">
        <v>72</v>
      </c>
      <c r="E694" s="62" t="s">
        <v>52</v>
      </c>
      <c r="F694" s="62" t="s">
        <v>53</v>
      </c>
      <c r="G694" s="14">
        <f>(C694-VLOOKUP(E694,Riders!$A$2:$C$2000,2,FALSE))/365</f>
        <v>21.764383561643836</v>
      </c>
      <c r="H694" s="62">
        <v>19</v>
      </c>
      <c r="I694" s="62">
        <v>5.5179999999999998</v>
      </c>
      <c r="J694" s="45">
        <v>5.6309625270981725</v>
      </c>
      <c r="K694" s="45">
        <f t="shared" si="22"/>
        <v>0.11296252709817267</v>
      </c>
      <c r="L694" s="45">
        <v>11.148962527098172</v>
      </c>
      <c r="M694" s="62">
        <v>64.58</v>
      </c>
    </row>
    <row r="695" spans="1:13" x14ac:dyDescent="0.3">
      <c r="A695" s="39" t="s">
        <v>181</v>
      </c>
      <c r="B695" s="39">
        <v>2018</v>
      </c>
      <c r="C695" s="64">
        <v>43449</v>
      </c>
      <c r="D695" s="39" t="s">
        <v>72</v>
      </c>
      <c r="E695" s="62" t="s">
        <v>147</v>
      </c>
      <c r="F695" s="62" t="s">
        <v>31</v>
      </c>
      <c r="G695" s="14">
        <f>(C695-VLOOKUP(E695,Riders!$A$2:$C$2000,2,FALSE))/365</f>
        <v>30.435616438356163</v>
      </c>
      <c r="H695" s="62">
        <v>20</v>
      </c>
      <c r="I695" s="62">
        <v>5.5359999999999996</v>
      </c>
      <c r="J695" s="45">
        <v>5.7199797392364697</v>
      </c>
      <c r="K695" s="45">
        <f t="shared" si="22"/>
        <v>0.18397973923647015</v>
      </c>
      <c r="L695" s="45">
        <v>11.255979739236469</v>
      </c>
      <c r="M695" s="62">
        <v>63.966000000000001</v>
      </c>
    </row>
    <row r="696" spans="1:13" x14ac:dyDescent="0.3">
      <c r="A696" s="39" t="s">
        <v>181</v>
      </c>
      <c r="B696" s="39">
        <v>2018</v>
      </c>
      <c r="C696" s="64">
        <v>43449</v>
      </c>
      <c r="D696" s="39" t="s">
        <v>72</v>
      </c>
      <c r="E696" s="62" t="s">
        <v>146</v>
      </c>
      <c r="F696" s="62" t="s">
        <v>56</v>
      </c>
      <c r="G696" s="14">
        <f>(C696-VLOOKUP(E696,Riders!$A$2:$C$2000,2,FALSE))/365</f>
        <v>28.701369863013699</v>
      </c>
      <c r="H696" s="62">
        <v>21</v>
      </c>
      <c r="I696" s="62">
        <v>5.5389999999999997</v>
      </c>
      <c r="J696" s="45">
        <v>5.7310748207745039</v>
      </c>
      <c r="K696" s="45">
        <f t="shared" si="22"/>
        <v>0.19207482077450422</v>
      </c>
      <c r="L696" s="45">
        <v>11.270074820774504</v>
      </c>
      <c r="M696" s="62">
        <v>63.886000000000003</v>
      </c>
    </row>
    <row r="697" spans="1:13" x14ac:dyDescent="0.3">
      <c r="A697" s="39" t="s">
        <v>181</v>
      </c>
      <c r="B697" s="39">
        <v>2018</v>
      </c>
      <c r="C697" s="64">
        <v>43449</v>
      </c>
      <c r="D697" s="39" t="s">
        <v>72</v>
      </c>
      <c r="E697" s="62" t="s">
        <v>176</v>
      </c>
      <c r="F697" s="62" t="s">
        <v>27</v>
      </c>
      <c r="G697" s="14">
        <f>(C697-VLOOKUP(E697,Riders!$A$2:$C$2000,2,FALSE))/365</f>
        <v>26.386301369863013</v>
      </c>
      <c r="H697" s="62">
        <v>22</v>
      </c>
      <c r="I697" s="62">
        <v>5.58</v>
      </c>
      <c r="J697" s="45">
        <v>5.6960759255778992</v>
      </c>
      <c r="K697" s="45">
        <f t="shared" si="22"/>
        <v>0.11607592557789914</v>
      </c>
      <c r="L697" s="45">
        <v>11.276075925577899</v>
      </c>
      <c r="M697" s="62">
        <v>63.851999999999997</v>
      </c>
    </row>
    <row r="698" spans="1:13" x14ac:dyDescent="0.3">
      <c r="A698" s="39" t="s">
        <v>181</v>
      </c>
      <c r="B698" s="39">
        <v>2018</v>
      </c>
      <c r="C698" s="64">
        <v>43449</v>
      </c>
      <c r="D698" s="39" t="s">
        <v>72</v>
      </c>
      <c r="E698" s="62" t="s">
        <v>50</v>
      </c>
      <c r="F698" s="62" t="s">
        <v>74</v>
      </c>
      <c r="G698" s="14">
        <f>(C698-VLOOKUP(E698,Riders!$A$2:$C$2000,2,FALSE))/365</f>
        <v>22.19178082191781</v>
      </c>
      <c r="H698" s="62">
        <v>23</v>
      </c>
      <c r="I698" s="62">
        <v>5.5949999999999998</v>
      </c>
      <c r="J698" s="45">
        <v>5.7209507756141251</v>
      </c>
      <c r="K698" s="45">
        <f t="shared" si="22"/>
        <v>0.12595077561412538</v>
      </c>
      <c r="L698" s="45">
        <v>11.315950775614125</v>
      </c>
      <c r="M698" s="62">
        <v>63.627000000000002</v>
      </c>
    </row>
    <row r="699" spans="1:13" x14ac:dyDescent="0.3">
      <c r="A699" s="39" t="s">
        <v>181</v>
      </c>
      <c r="B699" s="39">
        <v>2018</v>
      </c>
      <c r="C699" s="64">
        <v>43449</v>
      </c>
      <c r="D699" s="39" t="s">
        <v>72</v>
      </c>
      <c r="E699" s="62" t="s">
        <v>43</v>
      </c>
      <c r="F699" s="62" t="s">
        <v>44</v>
      </c>
      <c r="G699" s="14">
        <f>(C699-VLOOKUP(E699,Riders!$A$2:$C$2000,2,FALSE))/365</f>
        <v>26.07123287671233</v>
      </c>
      <c r="H699" s="62">
        <v>24</v>
      </c>
      <c r="I699" s="62">
        <v>5.5430000000000001</v>
      </c>
      <c r="J699" s="45">
        <v>5.7729507756141247</v>
      </c>
      <c r="K699" s="45">
        <f t="shared" si="22"/>
        <v>0.22995077561412458</v>
      </c>
      <c r="L699" s="45">
        <v>11.315950775614125</v>
      </c>
      <c r="M699" s="62">
        <v>63.627000000000002</v>
      </c>
    </row>
    <row r="700" spans="1:13" x14ac:dyDescent="0.3">
      <c r="A700" s="39" t="s">
        <v>181</v>
      </c>
      <c r="B700" s="39">
        <v>2018</v>
      </c>
      <c r="C700" s="64">
        <v>43449</v>
      </c>
      <c r="D700" s="39" t="s">
        <v>72</v>
      </c>
      <c r="E700" s="62" t="s">
        <v>138</v>
      </c>
      <c r="F700" s="62" t="s">
        <v>44</v>
      </c>
      <c r="G700" s="14">
        <f>(C700-VLOOKUP(E700,Riders!$A$2:$C$2000,2,FALSE))/365</f>
        <v>23.24931506849315</v>
      </c>
      <c r="H700" s="62">
        <v>25</v>
      </c>
      <c r="I700" s="62">
        <v>5.5750000000000002</v>
      </c>
      <c r="J700" s="45">
        <v>5.7489596112107195</v>
      </c>
      <c r="K700" s="45">
        <f t="shared" si="22"/>
        <v>0.17395961121071934</v>
      </c>
      <c r="L700" s="45">
        <v>11.32395961121072</v>
      </c>
      <c r="M700" s="62">
        <v>63.582000000000001</v>
      </c>
    </row>
    <row r="701" spans="1:13" x14ac:dyDescent="0.3">
      <c r="A701" s="39" t="s">
        <v>181</v>
      </c>
      <c r="B701" s="39">
        <v>2018</v>
      </c>
      <c r="C701" s="64">
        <v>43449</v>
      </c>
      <c r="D701" s="39" t="s">
        <v>72</v>
      </c>
      <c r="E701" s="62" t="s">
        <v>182</v>
      </c>
      <c r="F701" s="62" t="s">
        <v>25</v>
      </c>
      <c r="G701" s="14">
        <f>(C701-VLOOKUP(E701,Riders!$A$2:$C$2000,2,FALSE))/365</f>
        <v>19.156164383561645</v>
      </c>
      <c r="H701" s="62">
        <v>26</v>
      </c>
      <c r="I701" s="62">
        <v>5.5910000000000002</v>
      </c>
      <c r="J701" s="45">
        <v>5.7370573954908037</v>
      </c>
      <c r="K701" s="45">
        <f t="shared" si="22"/>
        <v>0.14605739549080354</v>
      </c>
      <c r="L701" s="45">
        <v>11.328057395490804</v>
      </c>
      <c r="M701" s="62">
        <v>63.558999999999997</v>
      </c>
    </row>
    <row r="702" spans="1:13" x14ac:dyDescent="0.3">
      <c r="A702" s="39" t="s">
        <v>181</v>
      </c>
      <c r="B702" s="39">
        <v>2018</v>
      </c>
      <c r="C702" s="64">
        <v>43449</v>
      </c>
      <c r="D702" s="39" t="s">
        <v>72</v>
      </c>
      <c r="E702" s="62" t="s">
        <v>166</v>
      </c>
      <c r="F702" s="62" t="s">
        <v>49</v>
      </c>
      <c r="G702" s="14" t="e">
        <f>(C702-VLOOKUP(E702,Riders!$A$2:$C$2000,2,FALSE))/365</f>
        <v>#N/A</v>
      </c>
      <c r="H702" s="62">
        <v>27</v>
      </c>
      <c r="I702" s="62">
        <v>5.6390000000000002</v>
      </c>
      <c r="J702" s="45">
        <v>5.7879390087130416</v>
      </c>
      <c r="K702" s="45">
        <f t="shared" si="22"/>
        <v>0.14893900871304133</v>
      </c>
      <c r="L702" s="45">
        <v>11.426939008713042</v>
      </c>
      <c r="M702" s="62">
        <v>63.009</v>
      </c>
    </row>
    <row r="703" spans="1:13" x14ac:dyDescent="0.3">
      <c r="A703" s="39" t="s">
        <v>181</v>
      </c>
      <c r="B703" s="39">
        <v>2018</v>
      </c>
      <c r="C703" s="64">
        <v>43449</v>
      </c>
      <c r="D703" s="39" t="s">
        <v>72</v>
      </c>
      <c r="E703" s="62" t="s">
        <v>60</v>
      </c>
      <c r="F703" s="62" t="s">
        <v>61</v>
      </c>
      <c r="G703" s="14">
        <f>(C703-VLOOKUP(E703,Riders!$A$2:$C$2000,2,FALSE))/365</f>
        <v>30.413698630136988</v>
      </c>
      <c r="H703" s="62">
        <v>28</v>
      </c>
      <c r="I703" s="62">
        <v>5.6</v>
      </c>
      <c r="J703" s="45">
        <v>5.8529316323608942</v>
      </c>
      <c r="K703" s="45">
        <f t="shared" si="22"/>
        <v>0.25293163236089455</v>
      </c>
      <c r="L703" s="45">
        <v>11.452931632360894</v>
      </c>
      <c r="M703" s="62">
        <v>62.866</v>
      </c>
    </row>
    <row r="704" spans="1:13" x14ac:dyDescent="0.3">
      <c r="A704" s="39" t="s">
        <v>181</v>
      </c>
      <c r="B704" s="39">
        <v>2018</v>
      </c>
      <c r="C704" s="64">
        <v>43449</v>
      </c>
      <c r="D704" s="39" t="s">
        <v>72</v>
      </c>
      <c r="E704" s="62" t="s">
        <v>163</v>
      </c>
      <c r="F704" s="62" t="s">
        <v>118</v>
      </c>
      <c r="G704" s="14" t="e">
        <f>(C704-VLOOKUP(E704,Riders!$A$2:$C$2000,2,FALSE))/365</f>
        <v>#N/A</v>
      </c>
      <c r="H704" s="62">
        <v>29</v>
      </c>
      <c r="I704" s="62">
        <v>5.6589999999999998</v>
      </c>
      <c r="J704" s="45">
        <v>5.8750253748558245</v>
      </c>
      <c r="K704" s="45">
        <f t="shared" si="22"/>
        <v>0.21602537485582474</v>
      </c>
      <c r="L704" s="45">
        <v>11.534025374855824</v>
      </c>
      <c r="M704" s="62">
        <v>62.423999999999999</v>
      </c>
    </row>
    <row r="705" spans="1:13" x14ac:dyDescent="0.3">
      <c r="A705" s="39" t="s">
        <v>181</v>
      </c>
      <c r="B705" s="39">
        <v>2018</v>
      </c>
      <c r="C705" s="64">
        <v>43449</v>
      </c>
      <c r="D705" s="39" t="s">
        <v>72</v>
      </c>
      <c r="E705" s="62" t="s">
        <v>183</v>
      </c>
      <c r="F705" s="62" t="s">
        <v>47</v>
      </c>
      <c r="G705" s="14">
        <f>(C705-VLOOKUP(E705,Riders!$A$2:$C$2000,2,FALSE))/365</f>
        <v>21.857534246575341</v>
      </c>
      <c r="H705" s="62">
        <v>30</v>
      </c>
      <c r="I705" s="62"/>
      <c r="J705" s="45"/>
      <c r="K705" s="45">
        <f t="shared" si="22"/>
        <v>0</v>
      </c>
      <c r="L705" s="45">
        <v>11.754910123916344</v>
      </c>
      <c r="M705" s="62">
        <v>61.250999999999998</v>
      </c>
    </row>
    <row r="706" spans="1:13" x14ac:dyDescent="0.3">
      <c r="A706" s="39" t="s">
        <v>181</v>
      </c>
      <c r="B706" s="39">
        <v>2018</v>
      </c>
      <c r="C706" s="64">
        <v>43449</v>
      </c>
      <c r="D706" s="39" t="s">
        <v>72</v>
      </c>
      <c r="E706" t="s">
        <v>168</v>
      </c>
      <c r="F706" s="62" t="s">
        <v>65</v>
      </c>
      <c r="G706" s="14">
        <f>(C706-VLOOKUP(E706,Riders!$A$2:$C$2000,2,FALSE))/365</f>
        <v>20.542465753424658</v>
      </c>
      <c r="H706" s="62">
        <v>31</v>
      </c>
      <c r="I706" s="62">
        <v>5.7830000000000004</v>
      </c>
      <c r="J706" s="45">
        <v>5.9799760329363325</v>
      </c>
      <c r="K706" s="45">
        <f t="shared" si="22"/>
        <v>0.19697603293633215</v>
      </c>
      <c r="L706" s="45">
        <v>11.762976032936333</v>
      </c>
      <c r="M706" s="62">
        <v>61.209000000000003</v>
      </c>
    </row>
    <row r="707" spans="1:13" x14ac:dyDescent="0.3">
      <c r="A707" s="38" t="s">
        <v>131</v>
      </c>
      <c r="B707" s="38">
        <v>2018</v>
      </c>
      <c r="C707" s="68">
        <v>43435</v>
      </c>
      <c r="D707" s="38" t="s">
        <v>72</v>
      </c>
      <c r="E707" s="67" t="s">
        <v>132</v>
      </c>
      <c r="F707" s="67" t="s">
        <v>36</v>
      </c>
      <c r="G707" s="14">
        <f>(C707-VLOOKUP(E707,Riders!$A$2:$C$2000,2,FALSE))/365</f>
        <v>28.027397260273972</v>
      </c>
      <c r="H707" s="67">
        <v>1</v>
      </c>
      <c r="I707" s="67">
        <v>5.2069999999999999</v>
      </c>
      <c r="J707" s="72">
        <v>5.2770118818801324</v>
      </c>
      <c r="K707" s="45">
        <f t="shared" si="22"/>
        <v>7.001188188013252E-2</v>
      </c>
      <c r="L707" s="72">
        <v>10.484011881880132</v>
      </c>
      <c r="M707" s="67">
        <v>68.676000000000002</v>
      </c>
    </row>
    <row r="708" spans="1:13" x14ac:dyDescent="0.3">
      <c r="A708" s="38" t="s">
        <v>131</v>
      </c>
      <c r="B708" s="38">
        <v>2018</v>
      </c>
      <c r="C708" s="68">
        <v>43435</v>
      </c>
      <c r="D708" s="38" t="s">
        <v>72</v>
      </c>
      <c r="E708" s="67" t="s">
        <v>30</v>
      </c>
      <c r="F708" s="67" t="s">
        <v>31</v>
      </c>
      <c r="G708" s="14">
        <f>(C708-VLOOKUP(E708,Riders!$A$2:$C$2000,2,FALSE))/365</f>
        <v>22.624657534246577</v>
      </c>
      <c r="H708" s="67">
        <v>2</v>
      </c>
      <c r="I708" s="67">
        <v>5.2569999999999997</v>
      </c>
      <c r="J708" s="72">
        <v>5.4129862179344688</v>
      </c>
      <c r="K708" s="45">
        <f t="shared" si="22"/>
        <v>0.1559862179344691</v>
      </c>
      <c r="L708" s="72">
        <v>10.669986217934468</v>
      </c>
      <c r="M708" s="67">
        <v>67.478999999999999</v>
      </c>
    </row>
    <row r="709" spans="1:13" x14ac:dyDescent="0.3">
      <c r="A709" s="38" t="s">
        <v>131</v>
      </c>
      <c r="B709" s="38">
        <v>2018</v>
      </c>
      <c r="C709" s="68">
        <v>43435</v>
      </c>
      <c r="D709" s="38" t="s">
        <v>72</v>
      </c>
      <c r="E709" s="62" t="s">
        <v>34</v>
      </c>
      <c r="F709" s="67" t="s">
        <v>74</v>
      </c>
      <c r="G709" s="14">
        <f>(C709-VLOOKUP(E709,Riders!$A$2:$C$2000,2,FALSE))/365</f>
        <v>31.331506849315069</v>
      </c>
      <c r="H709" s="67">
        <v>3</v>
      </c>
      <c r="I709" s="67">
        <v>5.2750000000000004</v>
      </c>
      <c r="J709" s="72">
        <v>5.4200282972623697</v>
      </c>
      <c r="K709" s="45">
        <f t="shared" si="22"/>
        <v>0.14502829726236932</v>
      </c>
      <c r="L709" s="72">
        <v>10.69502829726237</v>
      </c>
      <c r="M709" s="67">
        <v>67.320999999999998</v>
      </c>
    </row>
    <row r="710" spans="1:13" x14ac:dyDescent="0.3">
      <c r="A710" s="38" t="s">
        <v>131</v>
      </c>
      <c r="B710" s="38">
        <v>2018</v>
      </c>
      <c r="C710" s="68">
        <v>43435</v>
      </c>
      <c r="D710" s="38" t="s">
        <v>72</v>
      </c>
      <c r="E710" s="67" t="s">
        <v>111</v>
      </c>
      <c r="F710" s="67" t="s">
        <v>160</v>
      </c>
      <c r="G710" s="14">
        <f>(C710-VLOOKUP(E710,Riders!$A$2:$C$2000,2,FALSE))/365</f>
        <v>24.115068493150684</v>
      </c>
      <c r="H710" s="67">
        <v>4</v>
      </c>
      <c r="I710" s="67">
        <v>5.2969999999999997</v>
      </c>
      <c r="J710" s="72">
        <v>5.4880626881768757</v>
      </c>
      <c r="K710" s="45">
        <f t="shared" si="22"/>
        <v>0.19106268817687599</v>
      </c>
      <c r="L710" s="72">
        <v>10.785062688176875</v>
      </c>
      <c r="M710" s="67">
        <v>66.759</v>
      </c>
    </row>
    <row r="711" spans="1:13" x14ac:dyDescent="0.3">
      <c r="A711" s="38" t="s">
        <v>131</v>
      </c>
      <c r="B711" s="38">
        <v>2018</v>
      </c>
      <c r="C711" s="68">
        <v>43435</v>
      </c>
      <c r="D711" s="38" t="s">
        <v>72</v>
      </c>
      <c r="E711" s="67" t="s">
        <v>23</v>
      </c>
      <c r="F711" s="67" t="s">
        <v>15</v>
      </c>
      <c r="G711" s="14">
        <f>(C711-VLOOKUP(E711,Riders!$A$2:$C$2000,2,FALSE))/365</f>
        <v>21.219178082191782</v>
      </c>
      <c r="H711" s="67">
        <v>5</v>
      </c>
      <c r="I711" s="67">
        <v>5.359</v>
      </c>
      <c r="J711" s="72">
        <v>5.4610712321356107</v>
      </c>
      <c r="K711" s="45">
        <f t="shared" si="22"/>
        <v>0.10207123213561076</v>
      </c>
      <c r="L711" s="72">
        <v>10.820071232135611</v>
      </c>
      <c r="M711" s="67">
        <v>66.543000000000006</v>
      </c>
    </row>
    <row r="712" spans="1:13" x14ac:dyDescent="0.3">
      <c r="A712" s="38" t="s">
        <v>131</v>
      </c>
      <c r="B712" s="38">
        <v>2018</v>
      </c>
      <c r="C712" s="68">
        <v>43435</v>
      </c>
      <c r="D712" s="38" t="s">
        <v>72</v>
      </c>
      <c r="E712" s="67" t="s">
        <v>109</v>
      </c>
      <c r="F712" s="67" t="s">
        <v>160</v>
      </c>
      <c r="G712" s="14">
        <f>(C712-VLOOKUP(E712,Riders!$A$2:$C$2000,2,FALSE))/365</f>
        <v>25.835616438356166</v>
      </c>
      <c r="H712" s="67">
        <v>6</v>
      </c>
      <c r="I712" s="67">
        <v>5.3289999999999997</v>
      </c>
      <c r="J712" s="72">
        <v>5.5140468961778266</v>
      </c>
      <c r="K712" s="45">
        <f t="shared" si="22"/>
        <v>0.18504689617782688</v>
      </c>
      <c r="L712" s="72">
        <v>10.843046896177826</v>
      </c>
      <c r="M712" s="67">
        <v>66.402000000000001</v>
      </c>
    </row>
    <row r="713" spans="1:13" x14ac:dyDescent="0.3">
      <c r="A713" s="38" t="s">
        <v>131</v>
      </c>
      <c r="B713" s="38">
        <v>2018</v>
      </c>
      <c r="C713" s="68">
        <v>43435</v>
      </c>
      <c r="D713" s="38" t="s">
        <v>72</v>
      </c>
      <c r="E713" s="67" t="s">
        <v>26</v>
      </c>
      <c r="F713" s="67" t="s">
        <v>27</v>
      </c>
      <c r="G713" s="14">
        <f>(C713-VLOOKUP(E713,Riders!$A$2:$C$2000,2,FALSE))/365</f>
        <v>20.526027397260275</v>
      </c>
      <c r="H713" s="67">
        <v>7</v>
      </c>
      <c r="I713" s="67">
        <v>5.319</v>
      </c>
      <c r="J713" s="72">
        <v>5.5400733590733582</v>
      </c>
      <c r="K713" s="45">
        <f t="shared" si="22"/>
        <v>0.22107335907335823</v>
      </c>
      <c r="L713" s="72">
        <v>10.859073359073358</v>
      </c>
      <c r="M713" s="67">
        <v>66.304000000000002</v>
      </c>
    </row>
    <row r="714" spans="1:13" x14ac:dyDescent="0.3">
      <c r="A714" s="38" t="s">
        <v>131</v>
      </c>
      <c r="B714" s="38">
        <v>2018</v>
      </c>
      <c r="C714" s="68">
        <v>43435</v>
      </c>
      <c r="D714" s="38" t="s">
        <v>72</v>
      </c>
      <c r="E714" s="67" t="s">
        <v>133</v>
      </c>
      <c r="F714" s="67" t="s">
        <v>25</v>
      </c>
      <c r="G714" s="14">
        <f>(C714-VLOOKUP(E714,Riders!$A$2:$C$2000,2,FALSE))/365</f>
        <v>25.852054794520548</v>
      </c>
      <c r="H714" s="67">
        <v>8</v>
      </c>
      <c r="I714" s="67">
        <v>5.39</v>
      </c>
      <c r="J714" s="72">
        <v>5.480057520721048</v>
      </c>
      <c r="K714" s="45">
        <f t="shared" si="22"/>
        <v>9.0057520721048334E-2</v>
      </c>
      <c r="L714" s="72">
        <v>10.870057520721048</v>
      </c>
      <c r="M714" s="67">
        <v>66.236999999999995</v>
      </c>
    </row>
    <row r="715" spans="1:13" x14ac:dyDescent="0.3">
      <c r="A715" s="38" t="s">
        <v>131</v>
      </c>
      <c r="B715" s="38">
        <v>2018</v>
      </c>
      <c r="C715" s="68">
        <v>43435</v>
      </c>
      <c r="D715" s="38" t="s">
        <v>72</v>
      </c>
      <c r="E715" s="67" t="s">
        <v>121</v>
      </c>
      <c r="F715" s="67" t="s">
        <v>120</v>
      </c>
      <c r="G715" s="14">
        <f>(C715-VLOOKUP(E715,Riders!$A$2:$C$2000,2,FALSE))/365</f>
        <v>22.742465753424657</v>
      </c>
      <c r="H715" s="67">
        <v>9</v>
      </c>
      <c r="I715" s="67">
        <v>5.319</v>
      </c>
      <c r="J715" s="72">
        <v>5.5679870263404601</v>
      </c>
      <c r="K715" s="45">
        <f t="shared" si="22"/>
        <v>0.2489870263404601</v>
      </c>
      <c r="L715" s="72">
        <v>10.88698702634046</v>
      </c>
      <c r="M715" s="67">
        <v>66.134</v>
      </c>
    </row>
    <row r="716" spans="1:13" x14ac:dyDescent="0.3">
      <c r="A716" s="38" t="s">
        <v>131</v>
      </c>
      <c r="B716" s="38">
        <v>2018</v>
      </c>
      <c r="C716" s="68">
        <v>43435</v>
      </c>
      <c r="D716" s="38" t="s">
        <v>72</v>
      </c>
      <c r="E716" s="67" t="s">
        <v>184</v>
      </c>
      <c r="F716" s="67" t="s">
        <v>19</v>
      </c>
      <c r="G716" s="14">
        <f>(C716-VLOOKUP(E716,Riders!$A$2:$C$2000,2,FALSE))/365</f>
        <v>24.443835616438356</v>
      </c>
      <c r="H716" s="67">
        <v>10</v>
      </c>
      <c r="I716" s="67">
        <v>5.3920000000000003</v>
      </c>
      <c r="J716" s="72">
        <v>5.5230445697653261</v>
      </c>
      <c r="K716" s="45">
        <f t="shared" si="22"/>
        <v>0.13104456976532575</v>
      </c>
      <c r="L716" s="72">
        <v>10.915044569765326</v>
      </c>
      <c r="M716" s="67">
        <v>65.963999999999999</v>
      </c>
    </row>
    <row r="717" spans="1:13" x14ac:dyDescent="0.3">
      <c r="A717" s="38" t="s">
        <v>131</v>
      </c>
      <c r="B717" s="38">
        <v>2018</v>
      </c>
      <c r="C717" s="68">
        <v>43435</v>
      </c>
      <c r="D717" s="38" t="s">
        <v>72</v>
      </c>
      <c r="E717" s="67" t="s">
        <v>22</v>
      </c>
      <c r="F717" s="67" t="s">
        <v>15</v>
      </c>
      <c r="G717" s="14">
        <f>(C717-VLOOKUP(E717,Riders!$A$2:$C$2000,2,FALSE))/365</f>
        <v>20.893150684931506</v>
      </c>
      <c r="H717" s="67">
        <v>11</v>
      </c>
      <c r="I717" s="67">
        <v>5.3879999999999999</v>
      </c>
      <c r="J717" s="72">
        <v>5.5310172884440405</v>
      </c>
      <c r="K717" s="45">
        <f t="shared" si="22"/>
        <v>0.1430172884440406</v>
      </c>
      <c r="L717" s="72">
        <v>10.91901728844404</v>
      </c>
      <c r="M717" s="67">
        <v>65.94</v>
      </c>
    </row>
    <row r="718" spans="1:13" x14ac:dyDescent="0.3">
      <c r="A718" s="38" t="s">
        <v>131</v>
      </c>
      <c r="B718" s="38">
        <v>2018</v>
      </c>
      <c r="C718" s="68">
        <v>43435</v>
      </c>
      <c r="D718" s="38" t="s">
        <v>72</v>
      </c>
      <c r="E718" s="67" t="s">
        <v>20</v>
      </c>
      <c r="F718" s="67" t="s">
        <v>21</v>
      </c>
      <c r="G718" s="14">
        <f>(C718-VLOOKUP(E718,Riders!$A$2:$C$2000,2,FALSE))/365</f>
        <v>23.32054794520548</v>
      </c>
      <c r="H718" s="67">
        <v>12</v>
      </c>
      <c r="I718" s="67">
        <v>5.3979999999999997</v>
      </c>
      <c r="J718" s="72">
        <v>5.5349446064139958</v>
      </c>
      <c r="K718" s="45">
        <f t="shared" si="22"/>
        <v>0.13694460641399608</v>
      </c>
      <c r="L718" s="72">
        <v>10.932944606413995</v>
      </c>
      <c r="M718" s="67">
        <v>65.855999999999995</v>
      </c>
    </row>
    <row r="719" spans="1:13" x14ac:dyDescent="0.3">
      <c r="A719" s="38" t="s">
        <v>131</v>
      </c>
      <c r="B719" s="38">
        <v>2018</v>
      </c>
      <c r="C719" s="68">
        <v>43435</v>
      </c>
      <c r="D719" s="38" t="s">
        <v>72</v>
      </c>
      <c r="E719" s="67" t="s">
        <v>119</v>
      </c>
      <c r="F719" s="67" t="s">
        <v>120</v>
      </c>
      <c r="G719" s="14" t="e">
        <f>(C719-VLOOKUP(E719,Riders!$A$2:$C$2000,2,FALSE))/365</f>
        <v>#N/A</v>
      </c>
      <c r="H719" s="67">
        <v>13</v>
      </c>
      <c r="I719" s="67">
        <v>5.3940000000000001</v>
      </c>
      <c r="J719" s="72">
        <v>5.5439272627837042</v>
      </c>
      <c r="K719" s="45">
        <f t="shared" si="22"/>
        <v>0.14992726278370405</v>
      </c>
      <c r="L719" s="72">
        <v>10.937927262783704</v>
      </c>
      <c r="M719" s="67">
        <v>65.825999999999993</v>
      </c>
    </row>
    <row r="720" spans="1:13" x14ac:dyDescent="0.3">
      <c r="A720" s="38" t="s">
        <v>131</v>
      </c>
      <c r="B720" s="38">
        <v>2018</v>
      </c>
      <c r="C720" s="68">
        <v>43435</v>
      </c>
      <c r="D720" s="38" t="s">
        <v>72</v>
      </c>
      <c r="E720" s="67" t="s">
        <v>134</v>
      </c>
      <c r="F720" s="67" t="s">
        <v>38</v>
      </c>
      <c r="G720" s="14">
        <f>(C720-VLOOKUP(E720,Riders!$A$2:$C$2000,2,FALSE))/365</f>
        <v>27.846575342465755</v>
      </c>
      <c r="H720" s="67">
        <v>14</v>
      </c>
      <c r="I720" s="67">
        <v>5.43</v>
      </c>
      <c r="J720" s="72">
        <v>5.5210700107989723</v>
      </c>
      <c r="K720" s="45">
        <f t="shared" si="22"/>
        <v>9.1070010798972589E-2</v>
      </c>
      <c r="L720" s="72">
        <v>10.951070010798972</v>
      </c>
      <c r="M720" s="67">
        <v>65.747</v>
      </c>
    </row>
    <row r="721" spans="1:13" x14ac:dyDescent="0.3">
      <c r="A721" s="38" t="s">
        <v>131</v>
      </c>
      <c r="B721" s="38">
        <v>2018</v>
      </c>
      <c r="C721" s="68">
        <v>43435</v>
      </c>
      <c r="D721" s="38" t="s">
        <v>72</v>
      </c>
      <c r="E721" s="67" t="s">
        <v>139</v>
      </c>
      <c r="F721" s="67" t="s">
        <v>61</v>
      </c>
      <c r="G721" s="14">
        <f>(C721-VLOOKUP(E721,Riders!$A$2:$C$2000,2,FALSE))/365</f>
        <v>26.476712328767125</v>
      </c>
      <c r="H721" s="67">
        <v>15</v>
      </c>
      <c r="I721" s="67">
        <v>5.4240000000000004</v>
      </c>
      <c r="J721" s="72">
        <v>5.5290691412489545</v>
      </c>
      <c r="K721" s="45">
        <f t="shared" si="22"/>
        <v>0.10506914124895417</v>
      </c>
      <c r="L721" s="72">
        <v>10.953069141248955</v>
      </c>
      <c r="M721" s="67">
        <v>65.734999999999999</v>
      </c>
    </row>
    <row r="722" spans="1:13" x14ac:dyDescent="0.3">
      <c r="A722" s="38" t="s">
        <v>131</v>
      </c>
      <c r="B722" s="38">
        <v>2018</v>
      </c>
      <c r="C722" s="68">
        <v>43435</v>
      </c>
      <c r="D722" s="38" t="s">
        <v>72</v>
      </c>
      <c r="E722" s="67" t="s">
        <v>100</v>
      </c>
      <c r="F722" s="67" t="s">
        <v>47</v>
      </c>
      <c r="G722" s="14">
        <f>(C722-VLOOKUP(E722,Riders!$A$2:$C$2000,2,FALSE))/365</f>
        <v>24.8</v>
      </c>
      <c r="H722" s="67">
        <v>16</v>
      </c>
      <c r="I722" s="67">
        <v>5.4189999999999996</v>
      </c>
      <c r="J722" s="72">
        <v>5.5430742680531671</v>
      </c>
      <c r="K722" s="45">
        <f t="shared" si="22"/>
        <v>0.12407426805316746</v>
      </c>
      <c r="L722" s="72">
        <v>10.962074268053167</v>
      </c>
      <c r="M722" s="67">
        <v>65.680999999999997</v>
      </c>
    </row>
    <row r="723" spans="1:13" x14ac:dyDescent="0.3">
      <c r="A723" s="38" t="s">
        <v>131</v>
      </c>
      <c r="B723" s="38">
        <v>2018</v>
      </c>
      <c r="C723" s="68">
        <v>43435</v>
      </c>
      <c r="D723" s="38" t="s">
        <v>72</v>
      </c>
      <c r="E723" s="67" t="s">
        <v>77</v>
      </c>
      <c r="F723" s="67" t="s">
        <v>19</v>
      </c>
      <c r="G723" s="14">
        <f>(C723-VLOOKUP(E723,Riders!$A$2:$C$2000,2,FALSE))/365</f>
        <v>27.55890410958904</v>
      </c>
      <c r="H723" s="67">
        <v>17</v>
      </c>
      <c r="I723" s="67">
        <v>5.4029999999999996</v>
      </c>
      <c r="J723" s="72">
        <v>5.5679270433351631</v>
      </c>
      <c r="K723" s="45">
        <f t="shared" si="22"/>
        <v>0.1649270433351635</v>
      </c>
      <c r="L723" s="72">
        <v>10.970927043335163</v>
      </c>
      <c r="M723" s="67">
        <v>65.628</v>
      </c>
    </row>
    <row r="724" spans="1:13" x14ac:dyDescent="0.3">
      <c r="A724" s="38" t="s">
        <v>131</v>
      </c>
      <c r="B724" s="38">
        <v>2018</v>
      </c>
      <c r="C724" s="68">
        <v>43435</v>
      </c>
      <c r="D724" s="38" t="s">
        <v>72</v>
      </c>
      <c r="E724" s="67" t="s">
        <v>129</v>
      </c>
      <c r="F724" s="67" t="s">
        <v>65</v>
      </c>
      <c r="G724" s="14">
        <f>(C724-VLOOKUP(E724,Riders!$A$2:$C$2000,2,FALSE))/365</f>
        <v>28.383561643835616</v>
      </c>
      <c r="H724" s="67">
        <v>18</v>
      </c>
      <c r="I724" s="67">
        <v>5.4089999999999998</v>
      </c>
      <c r="J724" s="72">
        <v>5.5790047614687301</v>
      </c>
      <c r="K724" s="45">
        <f t="shared" si="22"/>
        <v>0.17000476146873034</v>
      </c>
      <c r="L724" s="72">
        <v>10.98800476146873</v>
      </c>
      <c r="M724" s="67">
        <v>65.525999999999996</v>
      </c>
    </row>
    <row r="725" spans="1:13" x14ac:dyDescent="0.3">
      <c r="A725" s="38" t="s">
        <v>131</v>
      </c>
      <c r="B725" s="38">
        <v>2018</v>
      </c>
      <c r="C725" s="68">
        <v>43435</v>
      </c>
      <c r="D725" s="38" t="s">
        <v>72</v>
      </c>
      <c r="E725" s="67" t="s">
        <v>174</v>
      </c>
      <c r="F725" s="67" t="s">
        <v>156</v>
      </c>
      <c r="G725" s="14">
        <f>(C725-VLOOKUP(E725,Riders!$A$2:$C$2000,2,FALSE))/365</f>
        <v>26.873972602739727</v>
      </c>
      <c r="H725" s="67">
        <v>19</v>
      </c>
      <c r="I725" s="67">
        <v>5.4139999999999997</v>
      </c>
      <c r="J725" s="72">
        <v>5.5960160562734167</v>
      </c>
      <c r="K725" s="45">
        <f t="shared" si="22"/>
        <v>0.18201605627341699</v>
      </c>
      <c r="L725" s="72">
        <v>11.010016056273416</v>
      </c>
      <c r="M725" s="67">
        <v>65.394999999999996</v>
      </c>
    </row>
    <row r="726" spans="1:13" x14ac:dyDescent="0.3">
      <c r="A726" s="38" t="s">
        <v>131</v>
      </c>
      <c r="B726" s="38">
        <v>2018</v>
      </c>
      <c r="C726" s="68">
        <v>43435</v>
      </c>
      <c r="D726" s="38" t="s">
        <v>72</v>
      </c>
      <c r="E726" s="67" t="s">
        <v>96</v>
      </c>
      <c r="F726" s="67" t="s">
        <v>150</v>
      </c>
      <c r="G726" s="14">
        <f>(C726-VLOOKUP(E726,Riders!$A$2:$C$2000,2,FALSE))/365</f>
        <v>24.884931506849316</v>
      </c>
      <c r="H726" s="67">
        <v>20</v>
      </c>
      <c r="I726" s="67">
        <v>5.4619999999999997</v>
      </c>
      <c r="J726" s="72">
        <v>5.5549232181656834</v>
      </c>
      <c r="K726" s="45">
        <f t="shared" si="22"/>
        <v>9.2923218165683608E-2</v>
      </c>
      <c r="L726" s="72">
        <v>11.016923218165683</v>
      </c>
      <c r="M726" s="67">
        <v>65.353999999999999</v>
      </c>
    </row>
    <row r="727" spans="1:13" x14ac:dyDescent="0.3">
      <c r="A727" s="38" t="s">
        <v>131</v>
      </c>
      <c r="B727" s="38">
        <v>2018</v>
      </c>
      <c r="C727" s="68">
        <v>43435</v>
      </c>
      <c r="D727" s="38" t="s">
        <v>72</v>
      </c>
      <c r="E727" s="67" t="s">
        <v>43</v>
      </c>
      <c r="F727" s="67" t="s">
        <v>44</v>
      </c>
      <c r="G727" s="14">
        <f>(C727-VLOOKUP(E727,Riders!$A$2:$C$2000,2,FALSE))/365</f>
        <v>26.032876712328768</v>
      </c>
      <c r="H727" s="67">
        <v>21</v>
      </c>
      <c r="I727" s="67">
        <v>5.4610000000000003</v>
      </c>
      <c r="J727" s="72">
        <v>5.6369237634292588</v>
      </c>
      <c r="K727" s="45">
        <f t="shared" si="22"/>
        <v>0.17592376342925853</v>
      </c>
      <c r="L727" s="72">
        <v>11.097923763429259</v>
      </c>
      <c r="M727" s="67">
        <v>64.876999999999995</v>
      </c>
    </row>
    <row r="728" spans="1:13" x14ac:dyDescent="0.3">
      <c r="A728" s="38" t="s">
        <v>131</v>
      </c>
      <c r="B728" s="38">
        <v>2018</v>
      </c>
      <c r="C728" s="68">
        <v>43435</v>
      </c>
      <c r="D728" s="38" t="s">
        <v>72</v>
      </c>
      <c r="E728" s="67" t="s">
        <v>146</v>
      </c>
      <c r="F728" s="67" t="s">
        <v>56</v>
      </c>
      <c r="G728" s="14">
        <f>(C728-VLOOKUP(E728,Riders!$A$2:$C$2000,2,FALSE))/365</f>
        <v>28.663013698630138</v>
      </c>
      <c r="H728" s="67">
        <v>22</v>
      </c>
      <c r="I728" s="67">
        <v>5.4880000000000004</v>
      </c>
      <c r="J728" s="72">
        <v>5.6640708776060213</v>
      </c>
      <c r="K728" s="45">
        <f t="shared" si="22"/>
        <v>0.17607087760602091</v>
      </c>
      <c r="L728" s="72">
        <v>11.152070877606022</v>
      </c>
      <c r="M728" s="67">
        <v>64.561999999999998</v>
      </c>
    </row>
    <row r="729" spans="1:13" x14ac:dyDescent="0.3">
      <c r="A729" s="38" t="s">
        <v>131</v>
      </c>
      <c r="B729" s="38">
        <v>2018</v>
      </c>
      <c r="C729" s="68">
        <v>43435</v>
      </c>
      <c r="D729" s="38" t="s">
        <v>72</v>
      </c>
      <c r="E729" s="67" t="s">
        <v>52</v>
      </c>
      <c r="F729" s="67" t="s">
        <v>53</v>
      </c>
      <c r="G729" s="14">
        <f>(C729-VLOOKUP(E729,Riders!$A$2:$C$2000,2,FALSE))/365</f>
        <v>21.726027397260275</v>
      </c>
      <c r="H729" s="67">
        <v>23</v>
      </c>
      <c r="I729" s="67">
        <v>5.5049999999999999</v>
      </c>
      <c r="J729" s="72">
        <v>5.6740826941589289</v>
      </c>
      <c r="K729" s="45">
        <f t="shared" si="22"/>
        <v>0.16908269415892896</v>
      </c>
      <c r="L729" s="72">
        <v>11.179082694158929</v>
      </c>
      <c r="M729" s="67">
        <v>64.406000000000006</v>
      </c>
    </row>
    <row r="730" spans="1:13" x14ac:dyDescent="0.3">
      <c r="A730" s="38" t="s">
        <v>131</v>
      </c>
      <c r="B730" s="38">
        <v>2018</v>
      </c>
      <c r="C730" s="68">
        <v>43435</v>
      </c>
      <c r="D730" s="38" t="s">
        <v>72</v>
      </c>
      <c r="E730" s="67" t="s">
        <v>138</v>
      </c>
      <c r="F730" s="67" t="s">
        <v>44</v>
      </c>
      <c r="G730" s="14">
        <f>(C730-VLOOKUP(E730,Riders!$A$2:$C$2000,2,FALSE))/365</f>
        <v>23.210958904109589</v>
      </c>
      <c r="H730" s="67">
        <v>24</v>
      </c>
      <c r="I730" s="67">
        <v>5.4969999999999999</v>
      </c>
      <c r="J730" s="72">
        <v>5.683992313067785</v>
      </c>
      <c r="K730" s="45">
        <f t="shared" si="22"/>
        <v>0.18699231306778508</v>
      </c>
      <c r="L730" s="72">
        <v>11.180992313067785</v>
      </c>
      <c r="M730" s="67">
        <v>64.394999999999996</v>
      </c>
    </row>
    <row r="731" spans="1:13" x14ac:dyDescent="0.3">
      <c r="A731" s="38" t="s">
        <v>131</v>
      </c>
      <c r="B731" s="38">
        <v>2018</v>
      </c>
      <c r="C731" s="68">
        <v>43435</v>
      </c>
      <c r="D731" s="38" t="s">
        <v>72</v>
      </c>
      <c r="E731" s="67" t="s">
        <v>182</v>
      </c>
      <c r="F731" s="67" t="s">
        <v>25</v>
      </c>
      <c r="G731" s="14">
        <f>(C731-VLOOKUP(E731,Riders!$A$2:$C$2000,2,FALSE))/365</f>
        <v>19.117808219178084</v>
      </c>
      <c r="H731" s="67">
        <v>25</v>
      </c>
      <c r="I731" s="67">
        <v>5.5410000000000004</v>
      </c>
      <c r="J731" s="72">
        <v>5.6580791868224178</v>
      </c>
      <c r="K731" s="45">
        <f t="shared" si="22"/>
        <v>0.11707918682241747</v>
      </c>
      <c r="L731" s="72">
        <v>11.199079186822418</v>
      </c>
      <c r="M731" s="67">
        <v>64.290999999999997</v>
      </c>
    </row>
    <row r="732" spans="1:13" x14ac:dyDescent="0.3">
      <c r="A732" s="38" t="s">
        <v>131</v>
      </c>
      <c r="B732" s="38">
        <v>2018</v>
      </c>
      <c r="C732" s="68">
        <v>43435</v>
      </c>
      <c r="D732" s="38" t="s">
        <v>72</v>
      </c>
      <c r="E732" s="67" t="s">
        <v>147</v>
      </c>
      <c r="F732" s="67" t="s">
        <v>31</v>
      </c>
      <c r="G732" s="14">
        <f>(C732-VLOOKUP(E732,Riders!$A$2:$C$2000,2,FALSE))/365</f>
        <v>30.397260273972602</v>
      </c>
      <c r="H732" s="67">
        <v>26</v>
      </c>
      <c r="I732" s="67">
        <v>5.5250000000000004</v>
      </c>
      <c r="J732" s="72">
        <v>5.6789587320853361</v>
      </c>
      <c r="K732" s="45">
        <f t="shared" si="22"/>
        <v>0.15395873208533573</v>
      </c>
      <c r="L732" s="72">
        <v>11.203958732085336</v>
      </c>
      <c r="M732" s="67">
        <v>64.263000000000005</v>
      </c>
    </row>
    <row r="733" spans="1:13" x14ac:dyDescent="0.3">
      <c r="A733" s="38" t="s">
        <v>131</v>
      </c>
      <c r="B733" s="38">
        <v>2018</v>
      </c>
      <c r="C733" s="68">
        <v>43435</v>
      </c>
      <c r="D733" s="38" t="s">
        <v>72</v>
      </c>
      <c r="E733" s="67" t="s">
        <v>176</v>
      </c>
      <c r="F733" s="67" t="s">
        <v>27</v>
      </c>
      <c r="G733" s="14">
        <f>(C733-VLOOKUP(E733,Riders!$A$2:$C$2000,2,FALSE))/365</f>
        <v>26.347945205479451</v>
      </c>
      <c r="H733" s="67">
        <v>27</v>
      </c>
      <c r="I733" s="67">
        <v>5.4950000000000001</v>
      </c>
      <c r="J733" s="72">
        <v>5.7199532710280367</v>
      </c>
      <c r="K733" s="45">
        <f t="shared" si="22"/>
        <v>0.22495327102803664</v>
      </c>
      <c r="L733" s="72">
        <v>11.214953271028037</v>
      </c>
      <c r="M733" s="67">
        <v>64.2</v>
      </c>
    </row>
    <row r="734" spans="1:13" x14ac:dyDescent="0.3">
      <c r="A734" s="38" t="s">
        <v>131</v>
      </c>
      <c r="B734" s="38">
        <v>2018</v>
      </c>
      <c r="C734" s="68">
        <v>43435</v>
      </c>
      <c r="D734" s="38" t="s">
        <v>72</v>
      </c>
      <c r="E734" s="67" t="s">
        <v>39</v>
      </c>
      <c r="F734" s="67" t="s">
        <v>40</v>
      </c>
      <c r="G734" s="14">
        <f>(C734-VLOOKUP(E734,Riders!$A$2:$C$2000,2,FALSE))/365</f>
        <v>24.306849315068494</v>
      </c>
      <c r="H734" s="67">
        <v>28</v>
      </c>
      <c r="I734" s="67">
        <v>5.569</v>
      </c>
      <c r="J734" s="72">
        <v>5.7670833831911077</v>
      </c>
      <c r="K734" s="45">
        <f t="shared" si="22"/>
        <v>0.19808338319110774</v>
      </c>
      <c r="L734" s="72">
        <v>11.336083383191108</v>
      </c>
      <c r="M734" s="67">
        <v>63.514000000000003</v>
      </c>
    </row>
    <row r="735" spans="1:13" x14ac:dyDescent="0.3">
      <c r="A735" s="38" t="s">
        <v>131</v>
      </c>
      <c r="B735" s="38">
        <v>2018</v>
      </c>
      <c r="C735" s="68">
        <v>43435</v>
      </c>
      <c r="D735" s="38" t="s">
        <v>72</v>
      </c>
      <c r="E735" s="67" t="s">
        <v>166</v>
      </c>
      <c r="F735" s="67" t="s">
        <v>49</v>
      </c>
      <c r="G735" s="14" t="e">
        <f>(C735-VLOOKUP(E735,Riders!$A$2:$C$2000,2,FALSE))/365</f>
        <v>#N/A</v>
      </c>
      <c r="H735" s="67">
        <v>29</v>
      </c>
      <c r="I735" s="67">
        <v>5.5910000000000002</v>
      </c>
      <c r="J735" s="72">
        <v>5.7749683962934304</v>
      </c>
      <c r="K735" s="45">
        <f t="shared" si="22"/>
        <v>0.1839683962934302</v>
      </c>
      <c r="L735" s="72">
        <v>11.365968396293431</v>
      </c>
      <c r="M735" s="67">
        <v>63.347000000000001</v>
      </c>
    </row>
    <row r="736" spans="1:13" x14ac:dyDescent="0.3">
      <c r="A736" s="38" t="s">
        <v>131</v>
      </c>
      <c r="B736" s="38">
        <v>2018</v>
      </c>
      <c r="C736" s="68">
        <v>43435</v>
      </c>
      <c r="D736" s="38" t="s">
        <v>72</v>
      </c>
      <c r="E736" s="67" t="s">
        <v>99</v>
      </c>
      <c r="F736" s="67" t="s">
        <v>47</v>
      </c>
      <c r="G736" s="14">
        <f>(C736-VLOOKUP(E736,Riders!$A$2:$C$2000,2,FALSE))/365</f>
        <v>21.791780821917808</v>
      </c>
      <c r="H736" s="67">
        <v>30</v>
      </c>
      <c r="I736" s="67">
        <v>5.6029999999999998</v>
      </c>
      <c r="J736" s="72">
        <v>5.7809391591696055</v>
      </c>
      <c r="K736" s="45">
        <f t="shared" si="22"/>
        <v>0.17793915916960579</v>
      </c>
      <c r="L736" s="72">
        <v>11.383939159169605</v>
      </c>
      <c r="M736" s="67">
        <v>63.247</v>
      </c>
    </row>
    <row r="737" spans="1:13" x14ac:dyDescent="0.3">
      <c r="A737" s="38" t="s">
        <v>131</v>
      </c>
      <c r="B737" s="38">
        <v>2018</v>
      </c>
      <c r="C737" s="68">
        <v>43435</v>
      </c>
      <c r="D737" s="38" t="s">
        <v>72</v>
      </c>
      <c r="E737" s="67" t="s">
        <v>60</v>
      </c>
      <c r="F737" s="67" t="s">
        <v>61</v>
      </c>
      <c r="G737" s="14">
        <f>(C737-VLOOKUP(E737,Riders!$A$2:$C$2000,2,FALSE))/365</f>
        <v>30.375342465753423</v>
      </c>
      <c r="H737" s="67">
        <v>31</v>
      </c>
      <c r="I737" s="67">
        <v>5.5960000000000001</v>
      </c>
      <c r="J737" s="72">
        <v>5.8389241642182164</v>
      </c>
      <c r="K737" s="45">
        <f t="shared" si="22"/>
        <v>0.24292416421821628</v>
      </c>
      <c r="L737" s="72">
        <v>11.434924164218216</v>
      </c>
      <c r="M737" s="67">
        <v>62.965000000000003</v>
      </c>
    </row>
    <row r="738" spans="1:13" x14ac:dyDescent="0.3">
      <c r="A738" s="38" t="s">
        <v>131</v>
      </c>
      <c r="B738" s="38">
        <v>2018</v>
      </c>
      <c r="C738" s="68">
        <v>43435</v>
      </c>
      <c r="D738" s="38" t="s">
        <v>72</v>
      </c>
      <c r="E738" s="67" t="s">
        <v>185</v>
      </c>
      <c r="F738" s="67" t="s">
        <v>186</v>
      </c>
      <c r="G738" s="14">
        <f>(C738-VLOOKUP(E738,Riders!$A$2:$C$2000,2,FALSE))/365</f>
        <v>23.8</v>
      </c>
      <c r="H738" s="67">
        <v>32</v>
      </c>
      <c r="I738" s="67">
        <v>5.7039999999999997</v>
      </c>
      <c r="J738" s="72">
        <v>5.9180884247227654</v>
      </c>
      <c r="K738" s="45">
        <f t="shared" si="22"/>
        <v>0.21408842472276568</v>
      </c>
      <c r="L738" s="72">
        <v>11.622088424722765</v>
      </c>
      <c r="M738" s="67">
        <v>61.951000000000001</v>
      </c>
    </row>
    <row r="739" spans="1:13" x14ac:dyDescent="0.3">
      <c r="A739" s="38" t="s">
        <v>131</v>
      </c>
      <c r="B739" s="38">
        <v>2018</v>
      </c>
      <c r="C739" s="68">
        <v>43435</v>
      </c>
      <c r="D739" s="38" t="s">
        <v>72</v>
      </c>
      <c r="E739" t="s">
        <v>168</v>
      </c>
      <c r="F739" s="67" t="s">
        <v>65</v>
      </c>
      <c r="G739" s="14">
        <f>(C739-VLOOKUP(E739,Riders!$A$2:$C$2000,2,FALSE))/365</f>
        <v>20.504109589041096</v>
      </c>
      <c r="H739" s="67">
        <v>33</v>
      </c>
      <c r="I739" s="67">
        <v>5.78</v>
      </c>
      <c r="J739" s="72">
        <v>5.9770215545395162</v>
      </c>
      <c r="K739" s="45">
        <f t="shared" si="22"/>
        <v>0.19702155453951598</v>
      </c>
      <c r="L739" s="72">
        <v>11.757021554539516</v>
      </c>
      <c r="M739" s="67">
        <v>61.24</v>
      </c>
    </row>
    <row r="740" spans="1:13" x14ac:dyDescent="0.3">
      <c r="A740" s="38" t="s">
        <v>131</v>
      </c>
      <c r="B740" s="38">
        <v>2018</v>
      </c>
      <c r="C740" s="68">
        <v>43435</v>
      </c>
      <c r="D740" s="38" t="s">
        <v>72</v>
      </c>
      <c r="E740" s="67" t="s">
        <v>187</v>
      </c>
      <c r="F740" s="67" t="s">
        <v>188</v>
      </c>
      <c r="G740" s="14">
        <f>(C740-VLOOKUP(E740,Riders!$A$2:$C$2000,2,FALSE))/365</f>
        <v>23.665753424657535</v>
      </c>
      <c r="H740" s="67">
        <v>34</v>
      </c>
      <c r="I740" s="67">
        <v>5.8360000000000003</v>
      </c>
      <c r="J740" s="72">
        <v>6.0389175352948943</v>
      </c>
      <c r="K740" s="45">
        <f t="shared" si="22"/>
        <v>0.20291753529489398</v>
      </c>
      <c r="L740" s="72">
        <v>11.874917535294895</v>
      </c>
      <c r="M740" s="67">
        <v>60.631999999999998</v>
      </c>
    </row>
    <row r="741" spans="1:13" x14ac:dyDescent="0.3">
      <c r="A741" s="39" t="s">
        <v>93</v>
      </c>
      <c r="B741" s="39">
        <v>2018</v>
      </c>
      <c r="C741" s="64">
        <v>43400</v>
      </c>
      <c r="D741" s="39" t="s">
        <v>72</v>
      </c>
      <c r="E741" s="62" t="s">
        <v>132</v>
      </c>
      <c r="F741" s="62" t="s">
        <v>36</v>
      </c>
      <c r="G741" s="14">
        <f>(C741-VLOOKUP(E741,Riders!$A$2:$C$2000,2,FALSE))/365</f>
        <v>27.931506849315067</v>
      </c>
      <c r="H741" s="67">
        <v>1</v>
      </c>
      <c r="I741" s="62">
        <v>5.23</v>
      </c>
      <c r="J741" s="45">
        <f t="shared" ref="J741:J780" si="23">L741-I741</f>
        <v>5.2840186915887841</v>
      </c>
      <c r="K741" s="45">
        <f t="shared" si="22"/>
        <v>5.4018691588783696E-2</v>
      </c>
      <c r="L741" s="45">
        <f t="shared" ref="L741:L780" si="24">720/M741</f>
        <v>10.514018691588785</v>
      </c>
      <c r="M741" s="62">
        <v>68.48</v>
      </c>
    </row>
    <row r="742" spans="1:13" x14ac:dyDescent="0.3">
      <c r="A742" s="39" t="s">
        <v>93</v>
      </c>
      <c r="B742" s="39">
        <v>2018</v>
      </c>
      <c r="C742" s="64">
        <v>43400</v>
      </c>
      <c r="D742" s="39" t="s">
        <v>72</v>
      </c>
      <c r="E742" s="62" t="s">
        <v>111</v>
      </c>
      <c r="F742" s="62" t="s">
        <v>160</v>
      </c>
      <c r="G742" s="14">
        <f>(C742-VLOOKUP(E742,Riders!$A$2:$C$2000,2,FALSE))/365</f>
        <v>24.019178082191782</v>
      </c>
      <c r="H742" s="67">
        <v>2</v>
      </c>
      <c r="I742" s="62">
        <v>5.2770000000000001</v>
      </c>
      <c r="J742" s="45">
        <f t="shared" si="23"/>
        <v>5.415010692010692</v>
      </c>
      <c r="K742" s="45">
        <f t="shared" ref="K742:K780" si="25">J742-I742</f>
        <v>0.13801069201069183</v>
      </c>
      <c r="L742" s="45">
        <f t="shared" si="24"/>
        <v>10.692010692010692</v>
      </c>
      <c r="M742" s="62">
        <v>67.34</v>
      </c>
    </row>
    <row r="743" spans="1:13" x14ac:dyDescent="0.3">
      <c r="A743" s="39" t="s">
        <v>93</v>
      </c>
      <c r="B743" s="39">
        <v>2018</v>
      </c>
      <c r="C743" s="64">
        <v>43400</v>
      </c>
      <c r="D743" s="39" t="s">
        <v>72</v>
      </c>
      <c r="E743" s="62" t="s">
        <v>23</v>
      </c>
      <c r="F743" s="62" t="s">
        <v>15</v>
      </c>
      <c r="G743" s="14">
        <f>(C743-VLOOKUP(E743,Riders!$A$2:$C$2000,2,FALSE))/365</f>
        <v>21.123287671232877</v>
      </c>
      <c r="H743" s="67">
        <v>3</v>
      </c>
      <c r="I743" s="62">
        <v>5.3410000000000002</v>
      </c>
      <c r="J743" s="45">
        <f t="shared" si="23"/>
        <v>5.3680268171879879</v>
      </c>
      <c r="K743" s="45">
        <f t="shared" si="25"/>
        <v>2.7026817187987717E-2</v>
      </c>
      <c r="L743" s="45">
        <f t="shared" si="24"/>
        <v>10.709026817187988</v>
      </c>
      <c r="M743" s="62">
        <v>67.233000000000004</v>
      </c>
    </row>
    <row r="744" spans="1:13" x14ac:dyDescent="0.3">
      <c r="A744" s="39" t="s">
        <v>93</v>
      </c>
      <c r="B744" s="39">
        <v>2018</v>
      </c>
      <c r="C744" s="64">
        <v>43400</v>
      </c>
      <c r="D744" s="39" t="s">
        <v>72</v>
      </c>
      <c r="E744" s="62" t="s">
        <v>16</v>
      </c>
      <c r="F744" s="62" t="s">
        <v>17</v>
      </c>
      <c r="G744" s="14">
        <f>(C744-VLOOKUP(E744,Riders!$A$2:$C$2000,2,FALSE))/365</f>
        <v>19.515068493150686</v>
      </c>
      <c r="H744" s="67">
        <v>4</v>
      </c>
      <c r="I744" s="62">
        <v>5.3179999999999996</v>
      </c>
      <c r="J744" s="45">
        <f t="shared" si="23"/>
        <v>5.3999540616580077</v>
      </c>
      <c r="K744" s="45">
        <f t="shared" si="25"/>
        <v>8.1954061658008115E-2</v>
      </c>
      <c r="L744" s="45">
        <f t="shared" si="24"/>
        <v>10.717954061658007</v>
      </c>
      <c r="M744" s="62">
        <v>67.177000000000007</v>
      </c>
    </row>
    <row r="745" spans="1:13" x14ac:dyDescent="0.3">
      <c r="A745" s="39" t="s">
        <v>93</v>
      </c>
      <c r="B745" s="39">
        <v>2018</v>
      </c>
      <c r="C745" s="64">
        <v>43400</v>
      </c>
      <c r="D745" s="39" t="s">
        <v>72</v>
      </c>
      <c r="E745" s="62" t="s">
        <v>79</v>
      </c>
      <c r="F745" s="62" t="s">
        <v>65</v>
      </c>
      <c r="G745" s="14">
        <f>(C745-VLOOKUP(E745,Riders!$A$2:$C$2000,2,FALSE))/365</f>
        <v>31.482191780821918</v>
      </c>
      <c r="H745" s="67">
        <v>5</v>
      </c>
      <c r="I745" s="62">
        <v>5.2960000000000003</v>
      </c>
      <c r="J745" s="45">
        <f t="shared" si="23"/>
        <v>5.4499478821527729</v>
      </c>
      <c r="K745" s="45">
        <f t="shared" si="25"/>
        <v>0.15394788215277266</v>
      </c>
      <c r="L745" s="45">
        <f t="shared" si="24"/>
        <v>10.745947882152773</v>
      </c>
      <c r="M745" s="62">
        <v>67.001999999999995</v>
      </c>
    </row>
    <row r="746" spans="1:13" x14ac:dyDescent="0.3">
      <c r="A746" s="39" t="s">
        <v>93</v>
      </c>
      <c r="B746" s="39">
        <v>2018</v>
      </c>
      <c r="C746" s="64">
        <v>43400</v>
      </c>
      <c r="D746" s="39" t="s">
        <v>72</v>
      </c>
      <c r="E746" s="62" t="s">
        <v>136</v>
      </c>
      <c r="F746" s="62" t="s">
        <v>36</v>
      </c>
      <c r="G746" s="14">
        <f>(C746-VLOOKUP(E746,Riders!$A$2:$C$2000,2,FALSE))/365</f>
        <v>30.789041095890411</v>
      </c>
      <c r="H746" s="67">
        <v>6</v>
      </c>
      <c r="I746" s="62">
        <v>5.319</v>
      </c>
      <c r="J746" s="45">
        <f t="shared" si="23"/>
        <v>5.4599271973292227</v>
      </c>
      <c r="K746" s="45">
        <f t="shared" si="25"/>
        <v>0.14092719732922276</v>
      </c>
      <c r="L746" s="45">
        <f t="shared" si="24"/>
        <v>10.778927197329223</v>
      </c>
      <c r="M746" s="62">
        <v>66.796999999999997</v>
      </c>
    </row>
    <row r="747" spans="1:13" x14ac:dyDescent="0.3">
      <c r="A747" s="39" t="s">
        <v>93</v>
      </c>
      <c r="B747" s="39">
        <v>2018</v>
      </c>
      <c r="C747" s="64">
        <v>43400</v>
      </c>
      <c r="D747" s="39" t="s">
        <v>72</v>
      </c>
      <c r="E747" s="62" t="s">
        <v>34</v>
      </c>
      <c r="F747" s="62" t="s">
        <v>74</v>
      </c>
      <c r="G747" s="14">
        <f>(C747-VLOOKUP(E747,Riders!$A$2:$C$2000,2,FALSE))/365</f>
        <v>31.235616438356164</v>
      </c>
      <c r="H747" s="67">
        <v>7</v>
      </c>
      <c r="I747" s="62">
        <v>5.3529999999999998</v>
      </c>
      <c r="J747" s="45">
        <f t="shared" si="23"/>
        <v>5.4370731327179005</v>
      </c>
      <c r="K747" s="45">
        <f t="shared" si="25"/>
        <v>8.4073132717900734E-2</v>
      </c>
      <c r="L747" s="45">
        <f t="shared" si="24"/>
        <v>10.7900731327179</v>
      </c>
      <c r="M747" s="62">
        <v>66.727999999999994</v>
      </c>
    </row>
    <row r="748" spans="1:13" x14ac:dyDescent="0.3">
      <c r="A748" s="39" t="s">
        <v>93</v>
      </c>
      <c r="B748" s="39">
        <v>2018</v>
      </c>
      <c r="C748" s="64">
        <v>43400</v>
      </c>
      <c r="D748" s="39" t="s">
        <v>72</v>
      </c>
      <c r="E748" s="62" t="s">
        <v>135</v>
      </c>
      <c r="F748" s="62" t="s">
        <v>29</v>
      </c>
      <c r="G748" s="14">
        <f>(C748-VLOOKUP(E748,Riders!$A$2:$C$2000,2,FALSE))/365</f>
        <v>28.967123287671232</v>
      </c>
      <c r="H748" s="67">
        <v>8</v>
      </c>
      <c r="I748" s="62">
        <v>5.343</v>
      </c>
      <c r="J748" s="45">
        <f t="shared" si="23"/>
        <v>5.5029869848156174</v>
      </c>
      <c r="K748" s="45">
        <f t="shared" si="25"/>
        <v>0.15998698481561746</v>
      </c>
      <c r="L748" s="45">
        <f t="shared" si="24"/>
        <v>10.845986984815617</v>
      </c>
      <c r="M748" s="62">
        <v>66.384</v>
      </c>
    </row>
    <row r="749" spans="1:13" x14ac:dyDescent="0.3">
      <c r="A749" s="39" t="s">
        <v>93</v>
      </c>
      <c r="B749" s="39">
        <v>2018</v>
      </c>
      <c r="C749" s="64">
        <v>43400</v>
      </c>
      <c r="D749" s="39" t="s">
        <v>72</v>
      </c>
      <c r="E749" s="62" t="s">
        <v>26</v>
      </c>
      <c r="F749" s="62" t="s">
        <v>27</v>
      </c>
      <c r="G749" s="14">
        <f>(C749-VLOOKUP(E749,Riders!$A$2:$C$2000,2,FALSE))/365</f>
        <v>20.43013698630137</v>
      </c>
      <c r="H749" s="67">
        <v>9</v>
      </c>
      <c r="I749" s="62">
        <v>5.3220000000000001</v>
      </c>
      <c r="J749" s="45">
        <f t="shared" si="23"/>
        <v>5.5239869848156173</v>
      </c>
      <c r="K749" s="45">
        <f t="shared" si="25"/>
        <v>0.20198698481561728</v>
      </c>
      <c r="L749" s="45">
        <f t="shared" si="24"/>
        <v>10.845986984815617</v>
      </c>
      <c r="M749" s="62">
        <v>66.384</v>
      </c>
    </row>
    <row r="750" spans="1:13" x14ac:dyDescent="0.3">
      <c r="A750" s="39" t="s">
        <v>93</v>
      </c>
      <c r="B750" s="39">
        <v>2018</v>
      </c>
      <c r="C750" s="64">
        <v>43400</v>
      </c>
      <c r="D750" s="39" t="s">
        <v>72</v>
      </c>
      <c r="E750" s="62" t="s">
        <v>22</v>
      </c>
      <c r="F750" s="62" t="s">
        <v>15</v>
      </c>
      <c r="G750" s="14">
        <f>(C750-VLOOKUP(E750,Riders!$A$2:$C$2000,2,FALSE))/365</f>
        <v>20.797260273972604</v>
      </c>
      <c r="H750" s="67">
        <v>10</v>
      </c>
      <c r="I750" s="62">
        <v>5.3739999999999997</v>
      </c>
      <c r="J750" s="45">
        <f t="shared" si="23"/>
        <v>5.4760730872978813</v>
      </c>
      <c r="K750" s="45">
        <f t="shared" si="25"/>
        <v>0.10207308729788167</v>
      </c>
      <c r="L750" s="45">
        <f t="shared" si="24"/>
        <v>10.850073087297881</v>
      </c>
      <c r="M750" s="62">
        <v>66.358999999999995</v>
      </c>
    </row>
    <row r="751" spans="1:13" x14ac:dyDescent="0.3">
      <c r="A751" s="39" t="s">
        <v>93</v>
      </c>
      <c r="B751" s="39">
        <v>2018</v>
      </c>
      <c r="C751" s="64">
        <v>43400</v>
      </c>
      <c r="D751" s="39" t="s">
        <v>72</v>
      </c>
      <c r="E751" s="62" t="s">
        <v>30</v>
      </c>
      <c r="F751" s="62" t="s">
        <v>31</v>
      </c>
      <c r="G751" s="14">
        <f>(C751-VLOOKUP(E751,Riders!$A$2:$C$2000,2,FALSE))/365</f>
        <v>22.528767123287672</v>
      </c>
      <c r="H751" s="67">
        <v>11</v>
      </c>
      <c r="I751" s="62">
        <v>5.3410000000000002</v>
      </c>
      <c r="J751" s="45">
        <f t="shared" si="23"/>
        <v>5.5149624866185194</v>
      </c>
      <c r="K751" s="45">
        <f t="shared" si="25"/>
        <v>0.17396248661851921</v>
      </c>
      <c r="L751" s="45">
        <f t="shared" si="24"/>
        <v>10.85596248661852</v>
      </c>
      <c r="M751" s="62">
        <v>66.322999999999993</v>
      </c>
    </row>
    <row r="752" spans="1:13" x14ac:dyDescent="0.3">
      <c r="A752" s="39" t="s">
        <v>93</v>
      </c>
      <c r="B752" s="39">
        <v>2018</v>
      </c>
      <c r="C752" s="64">
        <v>43400</v>
      </c>
      <c r="D752" s="39" t="s">
        <v>72</v>
      </c>
      <c r="E752" s="1" t="s">
        <v>18</v>
      </c>
      <c r="F752" s="62" t="s">
        <v>19</v>
      </c>
      <c r="G752" s="14">
        <f>(C752-VLOOKUP(E752,Riders!$A$2:$C$2000,2,FALSE))/365</f>
        <v>20.427397260273974</v>
      </c>
      <c r="H752" s="67">
        <v>12</v>
      </c>
      <c r="I752" s="62">
        <v>5.38</v>
      </c>
      <c r="J752" s="45">
        <f t="shared" si="23"/>
        <v>5.4959686409570869</v>
      </c>
      <c r="K752" s="45">
        <f t="shared" si="25"/>
        <v>0.11596864095708703</v>
      </c>
      <c r="L752" s="45">
        <f t="shared" si="24"/>
        <v>10.875968640957087</v>
      </c>
      <c r="M752" s="62">
        <v>66.200999999999993</v>
      </c>
    </row>
    <row r="753" spans="1:13" x14ac:dyDescent="0.3">
      <c r="A753" s="39" t="s">
        <v>93</v>
      </c>
      <c r="B753" s="39">
        <v>2018</v>
      </c>
      <c r="C753" s="64">
        <v>43400</v>
      </c>
      <c r="D753" s="39" t="s">
        <v>72</v>
      </c>
      <c r="E753" s="62" t="s">
        <v>133</v>
      </c>
      <c r="F753" s="62" t="s">
        <v>25</v>
      </c>
      <c r="G753" s="14">
        <f>(C753-VLOOKUP(E753,Riders!$A$2:$C$2000,2,FALSE))/365</f>
        <v>25.756164383561643</v>
      </c>
      <c r="H753" s="67">
        <v>13</v>
      </c>
      <c r="I753" s="62">
        <v>5.3970000000000002</v>
      </c>
      <c r="J753" s="45">
        <f t="shared" si="23"/>
        <v>5.4889993952222547</v>
      </c>
      <c r="K753" s="45">
        <f t="shared" si="25"/>
        <v>9.1999395222254421E-2</v>
      </c>
      <c r="L753" s="45">
        <f t="shared" si="24"/>
        <v>10.885999395222255</v>
      </c>
      <c r="M753" s="62">
        <v>66.14</v>
      </c>
    </row>
    <row r="754" spans="1:13" x14ac:dyDescent="0.3">
      <c r="A754" s="39" t="s">
        <v>93</v>
      </c>
      <c r="B754" s="39">
        <v>2018</v>
      </c>
      <c r="C754" s="64">
        <v>43400</v>
      </c>
      <c r="D754" s="39" t="s">
        <v>72</v>
      </c>
      <c r="E754" s="62" t="s">
        <v>121</v>
      </c>
      <c r="F754" s="62" t="s">
        <v>120</v>
      </c>
      <c r="G754" s="14">
        <f>(C754-VLOOKUP(E754,Riders!$A$2:$C$2000,2,FALSE))/365</f>
        <v>22.646575342465752</v>
      </c>
      <c r="H754" s="67">
        <v>14</v>
      </c>
      <c r="I754" s="62">
        <v>5.3520000000000003</v>
      </c>
      <c r="J754" s="45">
        <f t="shared" si="23"/>
        <v>5.5559340069992569</v>
      </c>
      <c r="K754" s="45">
        <f t="shared" si="25"/>
        <v>0.20393400699925657</v>
      </c>
      <c r="L754" s="45">
        <f t="shared" si="24"/>
        <v>10.907934006999257</v>
      </c>
      <c r="M754" s="62">
        <v>66.007000000000005</v>
      </c>
    </row>
    <row r="755" spans="1:13" x14ac:dyDescent="0.3">
      <c r="A755" s="39" t="s">
        <v>93</v>
      </c>
      <c r="B755" s="39">
        <v>2018</v>
      </c>
      <c r="C755" s="64">
        <v>43400</v>
      </c>
      <c r="D755" s="39" t="s">
        <v>72</v>
      </c>
      <c r="E755" s="62" t="s">
        <v>100</v>
      </c>
      <c r="F755" s="62" t="s">
        <v>47</v>
      </c>
      <c r="G755" s="14">
        <f>(C755-VLOOKUP(E755,Riders!$A$2:$C$2000,2,FALSE))/365</f>
        <v>24.704109589041096</v>
      </c>
      <c r="H755" s="67">
        <v>15</v>
      </c>
      <c r="I755" s="62">
        <v>5.3890000000000002</v>
      </c>
      <c r="J755" s="45">
        <f t="shared" si="23"/>
        <v>5.536976509150505</v>
      </c>
      <c r="K755" s="45">
        <f t="shared" si="25"/>
        <v>0.14797650915050475</v>
      </c>
      <c r="L755" s="45">
        <f t="shared" si="24"/>
        <v>10.925976509150505</v>
      </c>
      <c r="M755" s="62">
        <v>65.897999999999996</v>
      </c>
    </row>
    <row r="756" spans="1:13" x14ac:dyDescent="0.3">
      <c r="A756" s="39" t="s">
        <v>93</v>
      </c>
      <c r="B756" s="39">
        <v>2018</v>
      </c>
      <c r="C756" s="64">
        <v>43400</v>
      </c>
      <c r="D756" s="39" t="s">
        <v>72</v>
      </c>
      <c r="E756" s="62" t="s">
        <v>119</v>
      </c>
      <c r="F756" s="62" t="s">
        <v>120</v>
      </c>
      <c r="G756" s="14" t="e">
        <f>(C756-VLOOKUP(E756,Riders!$A$2:$C$2000,2,FALSE))/365</f>
        <v>#N/A</v>
      </c>
      <c r="H756" s="67">
        <v>16</v>
      </c>
      <c r="I756" s="62">
        <v>5.4290000000000003</v>
      </c>
      <c r="J756" s="45">
        <f t="shared" si="23"/>
        <v>5.5170753758912685</v>
      </c>
      <c r="K756" s="45">
        <f t="shared" si="25"/>
        <v>8.8075375891268237E-2</v>
      </c>
      <c r="L756" s="45">
        <f t="shared" si="24"/>
        <v>10.946075375891269</v>
      </c>
      <c r="M756" s="62">
        <v>65.777000000000001</v>
      </c>
    </row>
    <row r="757" spans="1:13" x14ac:dyDescent="0.3">
      <c r="A757" s="39" t="s">
        <v>93</v>
      </c>
      <c r="B757" s="39">
        <v>2018</v>
      </c>
      <c r="C757" s="64">
        <v>43400</v>
      </c>
      <c r="D757" s="39" t="s">
        <v>72</v>
      </c>
      <c r="E757" s="62" t="s">
        <v>82</v>
      </c>
      <c r="F757" s="62" t="s">
        <v>67</v>
      </c>
      <c r="G757" s="14">
        <f>(C757-VLOOKUP(E757,Riders!$A$2:$C$2000,2,FALSE))/365</f>
        <v>26.158904109589042</v>
      </c>
      <c r="H757" s="67">
        <v>17</v>
      </c>
      <c r="I757" s="62">
        <v>5.4359999999999999</v>
      </c>
      <c r="J757" s="45">
        <f t="shared" si="23"/>
        <v>5.549992859104643</v>
      </c>
      <c r="K757" s="45">
        <f t="shared" si="25"/>
        <v>0.11399285910464307</v>
      </c>
      <c r="L757" s="45">
        <f t="shared" si="24"/>
        <v>10.985992859104643</v>
      </c>
      <c r="M757" s="62">
        <v>65.537999999999997</v>
      </c>
    </row>
    <row r="758" spans="1:13" x14ac:dyDescent="0.3">
      <c r="A758" s="39" t="s">
        <v>93</v>
      </c>
      <c r="B758" s="39">
        <v>2018</v>
      </c>
      <c r="C758" s="64">
        <v>43400</v>
      </c>
      <c r="D758" s="39" t="s">
        <v>72</v>
      </c>
      <c r="E758" s="62" t="s">
        <v>77</v>
      </c>
      <c r="F758" s="62" t="s">
        <v>19</v>
      </c>
      <c r="G758" s="14">
        <f>(C758-VLOOKUP(E758,Riders!$A$2:$C$2000,2,FALSE))/365</f>
        <v>27.463013698630139</v>
      </c>
      <c r="H758" s="67">
        <v>18</v>
      </c>
      <c r="I758" s="62">
        <v>5.4290000000000003</v>
      </c>
      <c r="J758" s="45">
        <f t="shared" si="23"/>
        <v>5.570083409715858</v>
      </c>
      <c r="K758" s="45">
        <f t="shared" si="25"/>
        <v>0.14108340971585775</v>
      </c>
      <c r="L758" s="45">
        <f t="shared" si="24"/>
        <v>10.999083409715858</v>
      </c>
      <c r="M758" s="62">
        <v>65.459999999999994</v>
      </c>
    </row>
    <row r="759" spans="1:13" x14ac:dyDescent="0.3">
      <c r="A759" s="39" t="s">
        <v>93</v>
      </c>
      <c r="B759" s="39">
        <v>2018</v>
      </c>
      <c r="C759" s="64">
        <v>43400</v>
      </c>
      <c r="D759" s="39" t="s">
        <v>72</v>
      </c>
      <c r="E759" s="62" t="s">
        <v>129</v>
      </c>
      <c r="F759" s="62" t="s">
        <v>175</v>
      </c>
      <c r="G759" s="14">
        <f>(C759-VLOOKUP(E759,Riders!$A$2:$C$2000,2,FALSE))/365</f>
        <v>28.287671232876711</v>
      </c>
      <c r="H759" s="67">
        <v>19</v>
      </c>
      <c r="I759" s="62">
        <v>5.431</v>
      </c>
      <c r="J759" s="45">
        <f t="shared" si="23"/>
        <v>5.6029754494046253</v>
      </c>
      <c r="K759" s="45">
        <f t="shared" si="25"/>
        <v>0.17197544940462528</v>
      </c>
      <c r="L759" s="45">
        <f t="shared" si="24"/>
        <v>11.033975449404625</v>
      </c>
      <c r="M759" s="62">
        <v>65.253</v>
      </c>
    </row>
    <row r="760" spans="1:13" x14ac:dyDescent="0.3">
      <c r="A760" s="39" t="s">
        <v>93</v>
      </c>
      <c r="B760" s="39">
        <v>2018</v>
      </c>
      <c r="C760" s="64">
        <v>43400</v>
      </c>
      <c r="D760" s="39" t="s">
        <v>72</v>
      </c>
      <c r="E760" s="62" t="s">
        <v>96</v>
      </c>
      <c r="F760" s="62" t="s">
        <v>150</v>
      </c>
      <c r="G760" s="14">
        <f>(C760-VLOOKUP(E760,Riders!$A$2:$C$2000,2,FALSE))/365</f>
        <v>24.789041095890411</v>
      </c>
      <c r="H760" s="67">
        <v>20</v>
      </c>
      <c r="I760" s="62">
        <v>5.4779999999999998</v>
      </c>
      <c r="J760" s="45">
        <f t="shared" si="23"/>
        <v>5.5610506416448189</v>
      </c>
      <c r="K760" s="45">
        <f t="shared" si="25"/>
        <v>8.3050641644819123E-2</v>
      </c>
      <c r="L760" s="45">
        <f t="shared" si="24"/>
        <v>11.039050641644819</v>
      </c>
      <c r="M760" s="62">
        <v>65.222999999999999</v>
      </c>
    </row>
    <row r="761" spans="1:13" x14ac:dyDescent="0.3">
      <c r="A761" s="39" t="s">
        <v>93</v>
      </c>
      <c r="B761" s="39">
        <v>2018</v>
      </c>
      <c r="C761" s="64">
        <v>43400</v>
      </c>
      <c r="D761" s="39" t="s">
        <v>72</v>
      </c>
      <c r="E761" s="62" t="s">
        <v>20</v>
      </c>
      <c r="F761" s="62" t="s">
        <v>21</v>
      </c>
      <c r="G761" s="14">
        <f>(C761-VLOOKUP(E761,Riders!$A$2:$C$2000,2,FALSE))/365</f>
        <v>23.224657534246575</v>
      </c>
      <c r="H761" s="67">
        <v>21</v>
      </c>
      <c r="I761" s="62">
        <v>5.4560000000000004</v>
      </c>
      <c r="J761" s="45">
        <f t="shared" si="23"/>
        <v>5.6020393481900124</v>
      </c>
      <c r="K761" s="45">
        <f t="shared" si="25"/>
        <v>0.14603934819001196</v>
      </c>
      <c r="L761" s="45">
        <f t="shared" si="24"/>
        <v>11.058039348190013</v>
      </c>
      <c r="M761" s="62">
        <v>65.111000000000004</v>
      </c>
    </row>
    <row r="762" spans="1:13" x14ac:dyDescent="0.3">
      <c r="A762" s="39" t="s">
        <v>93</v>
      </c>
      <c r="B762" s="39">
        <v>2018</v>
      </c>
      <c r="C762" s="64">
        <v>43400</v>
      </c>
      <c r="D762" s="39" t="s">
        <v>72</v>
      </c>
      <c r="E762" s="62" t="s">
        <v>147</v>
      </c>
      <c r="F762" s="62" t="s">
        <v>31</v>
      </c>
      <c r="G762" s="14">
        <f>(C762-VLOOKUP(E762,Riders!$A$2:$C$2000,2,FALSE))/365</f>
        <v>30.301369863013697</v>
      </c>
      <c r="H762" s="67">
        <v>22</v>
      </c>
      <c r="I762" s="62">
        <v>5.4660000000000002</v>
      </c>
      <c r="J762" s="45">
        <f t="shared" si="23"/>
        <v>5.6020686220254552</v>
      </c>
      <c r="K762" s="45">
        <f t="shared" si="25"/>
        <v>0.136068622025455</v>
      </c>
      <c r="L762" s="45">
        <f t="shared" si="24"/>
        <v>11.068068622025455</v>
      </c>
      <c r="M762" s="62">
        <v>65.052000000000007</v>
      </c>
    </row>
    <row r="763" spans="1:13" x14ac:dyDescent="0.3">
      <c r="A763" s="39" t="s">
        <v>93</v>
      </c>
      <c r="B763" s="39">
        <v>2018</v>
      </c>
      <c r="C763" s="64">
        <v>43400</v>
      </c>
      <c r="D763" s="39" t="s">
        <v>72</v>
      </c>
      <c r="E763" s="62" t="s">
        <v>138</v>
      </c>
      <c r="F763" s="62" t="s">
        <v>44</v>
      </c>
      <c r="G763" s="14">
        <f>(C763-VLOOKUP(E763,Riders!$A$2:$C$2000,2,FALSE))/365</f>
        <v>23.115068493150684</v>
      </c>
      <c r="H763" s="67">
        <v>23</v>
      </c>
      <c r="I763" s="62">
        <v>5.4710000000000001</v>
      </c>
      <c r="J763" s="45">
        <f t="shared" si="23"/>
        <v>5.6079684249399886</v>
      </c>
      <c r="K763" s="45">
        <f t="shared" si="25"/>
        <v>0.13696842493998851</v>
      </c>
      <c r="L763" s="45">
        <f t="shared" si="24"/>
        <v>11.078968424939989</v>
      </c>
      <c r="M763" s="62">
        <v>64.988</v>
      </c>
    </row>
    <row r="764" spans="1:13" x14ac:dyDescent="0.3">
      <c r="A764" s="39" t="s">
        <v>93</v>
      </c>
      <c r="B764" s="39">
        <v>2018</v>
      </c>
      <c r="C764" s="64">
        <v>43400</v>
      </c>
      <c r="D764" s="39" t="s">
        <v>72</v>
      </c>
      <c r="E764" s="62" t="s">
        <v>139</v>
      </c>
      <c r="F764" s="62" t="s">
        <v>61</v>
      </c>
      <c r="G764" s="14">
        <f>(C764-VLOOKUP(E764,Riders!$A$2:$C$2000,2,FALSE))/365</f>
        <v>26.38082191780822</v>
      </c>
      <c r="H764" s="67">
        <v>24</v>
      </c>
      <c r="I764" s="62">
        <v>5.4779999999999998</v>
      </c>
      <c r="J764" s="45">
        <f t="shared" si="23"/>
        <v>5.6040378636293671</v>
      </c>
      <c r="K764" s="45">
        <f t="shared" si="25"/>
        <v>0.12603786362936731</v>
      </c>
      <c r="L764" s="45">
        <f t="shared" si="24"/>
        <v>11.082037863629367</v>
      </c>
      <c r="M764" s="62">
        <v>64.97</v>
      </c>
    </row>
    <row r="765" spans="1:13" x14ac:dyDescent="0.3">
      <c r="A765" s="39" t="s">
        <v>93</v>
      </c>
      <c r="B765" s="39">
        <v>2018</v>
      </c>
      <c r="C765" s="64">
        <v>43400</v>
      </c>
      <c r="D765" s="39" t="s">
        <v>72</v>
      </c>
      <c r="E765" s="62" t="s">
        <v>694</v>
      </c>
      <c r="F765" s="62" t="s">
        <v>29</v>
      </c>
      <c r="G765" s="14">
        <f>(C765-VLOOKUP(E765,Riders!$A$2:$C$2000,2,FALSE))/365</f>
        <v>20.695890410958903</v>
      </c>
      <c r="H765" s="67">
        <v>25</v>
      </c>
      <c r="I765" s="62">
        <v>5.4710000000000001</v>
      </c>
      <c r="J765" s="45">
        <f t="shared" si="23"/>
        <v>5.6250424115398836</v>
      </c>
      <c r="K765" s="45">
        <f t="shared" si="25"/>
        <v>0.15404241153988352</v>
      </c>
      <c r="L765" s="45">
        <f t="shared" si="24"/>
        <v>11.096042411539884</v>
      </c>
      <c r="M765" s="62">
        <v>64.888000000000005</v>
      </c>
    </row>
    <row r="766" spans="1:13" x14ac:dyDescent="0.3">
      <c r="A766" s="39" t="s">
        <v>93</v>
      </c>
      <c r="B766" s="39">
        <v>2018</v>
      </c>
      <c r="C766" s="64">
        <v>43400</v>
      </c>
      <c r="D766" s="39" t="s">
        <v>72</v>
      </c>
      <c r="E766" s="62" t="s">
        <v>146</v>
      </c>
      <c r="F766" s="62" t="s">
        <v>56</v>
      </c>
      <c r="G766" s="14">
        <f>(C766-VLOOKUP(E766,Riders!$A$2:$C$2000,2,FALSE))/365</f>
        <v>28.567123287671233</v>
      </c>
      <c r="H766" s="67">
        <v>26</v>
      </c>
      <c r="I766" s="62">
        <v>5.5019999999999998</v>
      </c>
      <c r="J766" s="45">
        <f t="shared" si="23"/>
        <v>5.6259404036969505</v>
      </c>
      <c r="K766" s="45">
        <f t="shared" si="25"/>
        <v>0.1239404036969507</v>
      </c>
      <c r="L766" s="45">
        <f t="shared" si="24"/>
        <v>11.12794040369695</v>
      </c>
      <c r="M766" s="62">
        <v>64.701999999999998</v>
      </c>
    </row>
    <row r="767" spans="1:13" x14ac:dyDescent="0.3">
      <c r="A767" s="39" t="s">
        <v>93</v>
      </c>
      <c r="B767" s="39">
        <v>2018</v>
      </c>
      <c r="C767" s="64">
        <v>43400</v>
      </c>
      <c r="D767" s="39" t="s">
        <v>72</v>
      </c>
      <c r="E767" s="62" t="s">
        <v>109</v>
      </c>
      <c r="F767" s="62" t="s">
        <v>160</v>
      </c>
      <c r="G767" s="14">
        <f>(C767-VLOOKUP(E767,Riders!$A$2:$C$2000,2,FALSE))/365</f>
        <v>25.739726027397261</v>
      </c>
      <c r="H767" s="67">
        <v>27</v>
      </c>
      <c r="I767" s="62">
        <v>5.4669999999999996</v>
      </c>
      <c r="J767" s="45">
        <f t="shared" si="23"/>
        <v>5.6740268313062847</v>
      </c>
      <c r="K767" s="45">
        <f t="shared" si="25"/>
        <v>0.20702683130628508</v>
      </c>
      <c r="L767" s="45">
        <f t="shared" si="24"/>
        <v>11.141026831306284</v>
      </c>
      <c r="M767" s="62">
        <v>64.626000000000005</v>
      </c>
    </row>
    <row r="768" spans="1:13" x14ac:dyDescent="0.3">
      <c r="A768" s="39" t="s">
        <v>93</v>
      </c>
      <c r="B768" s="39">
        <v>2018</v>
      </c>
      <c r="C768" s="64">
        <v>43400</v>
      </c>
      <c r="D768" s="39" t="s">
        <v>72</v>
      </c>
      <c r="E768" s="62" t="s">
        <v>39</v>
      </c>
      <c r="F768" s="62" t="s">
        <v>40</v>
      </c>
      <c r="G768" s="14">
        <f>(C768-VLOOKUP(E768,Riders!$A$2:$C$2000,2,FALSE))/365</f>
        <v>24.210958904109589</v>
      </c>
      <c r="H768" s="67">
        <v>28</v>
      </c>
      <c r="I768" s="62">
        <v>5.5069999999999997</v>
      </c>
      <c r="J768" s="45">
        <f t="shared" si="23"/>
        <v>5.6459346159208135</v>
      </c>
      <c r="K768" s="45">
        <f t="shared" si="25"/>
        <v>0.1389346159208138</v>
      </c>
      <c r="L768" s="45">
        <f t="shared" si="24"/>
        <v>11.152934615920813</v>
      </c>
      <c r="M768" s="62">
        <v>64.557000000000002</v>
      </c>
    </row>
    <row r="769" spans="1:13" x14ac:dyDescent="0.3">
      <c r="A769" s="39" t="s">
        <v>93</v>
      </c>
      <c r="B769" s="39">
        <v>2018</v>
      </c>
      <c r="C769" s="64">
        <v>43400</v>
      </c>
      <c r="D769" s="39" t="s">
        <v>72</v>
      </c>
      <c r="E769" s="62" t="s">
        <v>52</v>
      </c>
      <c r="F769" s="62" t="s">
        <v>53</v>
      </c>
      <c r="G769" s="14">
        <f>(C769-VLOOKUP(E769,Riders!$A$2:$C$2000,2,FALSE))/365</f>
        <v>21.63013698630137</v>
      </c>
      <c r="H769" s="67">
        <v>29</v>
      </c>
      <c r="I769" s="62">
        <v>5.51</v>
      </c>
      <c r="J769" s="45">
        <f t="shared" si="23"/>
        <v>5.6579851093531879</v>
      </c>
      <c r="K769" s="45">
        <f t="shared" si="25"/>
        <v>0.14798510935318809</v>
      </c>
      <c r="L769" s="45">
        <f t="shared" si="24"/>
        <v>11.167985109353188</v>
      </c>
      <c r="M769" s="62">
        <v>64.47</v>
      </c>
    </row>
    <row r="770" spans="1:13" x14ac:dyDescent="0.3">
      <c r="A770" s="39" t="s">
        <v>93</v>
      </c>
      <c r="B770" s="39">
        <v>2018</v>
      </c>
      <c r="C770" s="64">
        <v>43400</v>
      </c>
      <c r="D770" s="39" t="s">
        <v>72</v>
      </c>
      <c r="E770" s="62" t="s">
        <v>98</v>
      </c>
      <c r="F770" s="62" t="s">
        <v>67</v>
      </c>
      <c r="G770" s="14">
        <f>(C770-VLOOKUP(E770,Riders!$A$2:$C$2000,2,FALSE))/365</f>
        <v>27.241095890410961</v>
      </c>
      <c r="H770" s="67">
        <v>30</v>
      </c>
      <c r="I770" s="62">
        <v>5.5490000000000004</v>
      </c>
      <c r="J770" s="45">
        <f t="shared" si="23"/>
        <v>5.6490341228984251</v>
      </c>
      <c r="K770" s="45">
        <f t="shared" si="25"/>
        <v>0.10003412289842473</v>
      </c>
      <c r="L770" s="45">
        <f t="shared" si="24"/>
        <v>11.198034122898425</v>
      </c>
      <c r="M770" s="62">
        <v>64.296999999999997</v>
      </c>
    </row>
    <row r="771" spans="1:13" x14ac:dyDescent="0.3">
      <c r="A771" s="39" t="s">
        <v>93</v>
      </c>
      <c r="B771" s="39">
        <v>2018</v>
      </c>
      <c r="C771" s="64">
        <v>43400</v>
      </c>
      <c r="D771" s="39" t="s">
        <v>72</v>
      </c>
      <c r="E771" s="62" t="s">
        <v>182</v>
      </c>
      <c r="F771" s="62" t="s">
        <v>25</v>
      </c>
      <c r="G771" s="14">
        <f>(C771-VLOOKUP(E771,Riders!$A$2:$C$2000,2,FALSE))/365</f>
        <v>19.021917808219179</v>
      </c>
      <c r="H771" s="67">
        <v>31</v>
      </c>
      <c r="I771" s="62">
        <v>5.5490000000000004</v>
      </c>
      <c r="J771" s="45">
        <f t="shared" si="23"/>
        <v>5.6720706771604439</v>
      </c>
      <c r="K771" s="45">
        <f t="shared" si="25"/>
        <v>0.12307067716044351</v>
      </c>
      <c r="L771" s="45">
        <f t="shared" si="24"/>
        <v>11.221070677160444</v>
      </c>
      <c r="M771" s="62">
        <v>64.165000000000006</v>
      </c>
    </row>
    <row r="772" spans="1:13" x14ac:dyDescent="0.3">
      <c r="A772" s="39" t="s">
        <v>93</v>
      </c>
      <c r="B772" s="39">
        <v>2018</v>
      </c>
      <c r="C772" s="64">
        <v>43400</v>
      </c>
      <c r="D772" s="39" t="s">
        <v>72</v>
      </c>
      <c r="E772" s="62" t="s">
        <v>54</v>
      </c>
      <c r="F772" s="62" t="s">
        <v>44</v>
      </c>
      <c r="G772" s="14">
        <f>(C772-VLOOKUP(E772,Riders!$A$2:$C$2000,2,FALSE))/365</f>
        <v>21.342465753424658</v>
      </c>
      <c r="H772" s="67">
        <v>32</v>
      </c>
      <c r="I772" s="62">
        <v>5.5960000000000001</v>
      </c>
      <c r="J772" s="45">
        <f t="shared" si="23"/>
        <v>5.6369750222319315</v>
      </c>
      <c r="K772" s="45">
        <f t="shared" si="25"/>
        <v>4.0975022231931391E-2</v>
      </c>
      <c r="L772" s="45">
        <f t="shared" si="24"/>
        <v>11.232975022231932</v>
      </c>
      <c r="M772" s="62">
        <v>64.096999999999994</v>
      </c>
    </row>
    <row r="773" spans="1:13" x14ac:dyDescent="0.3">
      <c r="A773" s="39" t="s">
        <v>93</v>
      </c>
      <c r="B773" s="39">
        <v>2018</v>
      </c>
      <c r="C773" s="64">
        <v>43400</v>
      </c>
      <c r="D773" s="39" t="s">
        <v>72</v>
      </c>
      <c r="E773" s="62" t="s">
        <v>99</v>
      </c>
      <c r="F773" s="62" t="s">
        <v>47</v>
      </c>
      <c r="G773" s="14">
        <f>(C773-VLOOKUP(E773,Riders!$A$2:$C$2000,2,FALSE))/365</f>
        <v>21.695890410958903</v>
      </c>
      <c r="H773" s="67">
        <v>33</v>
      </c>
      <c r="I773" s="62">
        <v>5.5309999999999997</v>
      </c>
      <c r="J773" s="45">
        <f t="shared" si="23"/>
        <v>5.7040784114847485</v>
      </c>
      <c r="K773" s="45">
        <f t="shared" si="25"/>
        <v>0.17307841148474878</v>
      </c>
      <c r="L773" s="45">
        <f t="shared" si="24"/>
        <v>11.235078411484748</v>
      </c>
      <c r="M773" s="62">
        <v>64.084999999999994</v>
      </c>
    </row>
    <row r="774" spans="1:13" x14ac:dyDescent="0.3">
      <c r="A774" s="39" t="s">
        <v>93</v>
      </c>
      <c r="B774" s="39">
        <v>2018</v>
      </c>
      <c r="C774" s="64">
        <v>43400</v>
      </c>
      <c r="D774" s="39" t="s">
        <v>72</v>
      </c>
      <c r="E774" s="62" t="s">
        <v>176</v>
      </c>
      <c r="F774" s="62" t="s">
        <v>27</v>
      </c>
      <c r="G774" s="14">
        <f>(C774-VLOOKUP(E774,Riders!$A$2:$C$2000,2,FALSE))/365</f>
        <v>26.252054794520546</v>
      </c>
      <c r="H774" s="67">
        <v>34</v>
      </c>
      <c r="I774" s="62">
        <v>5.52</v>
      </c>
      <c r="J774" s="45">
        <f t="shared" si="23"/>
        <v>5.7240266108629783</v>
      </c>
      <c r="K774" s="45">
        <f t="shared" si="25"/>
        <v>0.20402661086297869</v>
      </c>
      <c r="L774" s="45">
        <f t="shared" si="24"/>
        <v>11.244026610862978</v>
      </c>
      <c r="M774" s="62">
        <v>64.034000000000006</v>
      </c>
    </row>
    <row r="775" spans="1:13" x14ac:dyDescent="0.3">
      <c r="A775" s="39" t="s">
        <v>93</v>
      </c>
      <c r="B775" s="39">
        <v>2018</v>
      </c>
      <c r="C775" s="64">
        <v>43400</v>
      </c>
      <c r="D775" s="39" t="s">
        <v>72</v>
      </c>
      <c r="E775" s="62" t="s">
        <v>167</v>
      </c>
      <c r="F775" s="62" t="s">
        <v>59</v>
      </c>
      <c r="G775" s="14">
        <f>(C775-VLOOKUP(E775,Riders!$A$2:$C$2000,2,FALSE))/365</f>
        <v>29.646575342465752</v>
      </c>
      <c r="H775" s="67">
        <v>35</v>
      </c>
      <c r="I775" s="62">
        <v>5.5730000000000004</v>
      </c>
      <c r="J775" s="45">
        <f t="shared" si="23"/>
        <v>5.6880851306755087</v>
      </c>
      <c r="K775" s="45">
        <f t="shared" si="25"/>
        <v>0.1150851306755083</v>
      </c>
      <c r="L775" s="45">
        <f t="shared" si="24"/>
        <v>11.261085130675509</v>
      </c>
      <c r="M775" s="62">
        <v>63.936999999999998</v>
      </c>
    </row>
    <row r="776" spans="1:13" x14ac:dyDescent="0.3">
      <c r="A776" s="39" t="s">
        <v>93</v>
      </c>
      <c r="B776" s="39">
        <v>2018</v>
      </c>
      <c r="C776" s="64">
        <v>43400</v>
      </c>
      <c r="D776" s="39" t="s">
        <v>72</v>
      </c>
      <c r="E776" s="62" t="s">
        <v>166</v>
      </c>
      <c r="F776" s="62" t="s">
        <v>49</v>
      </c>
      <c r="G776" s="14" t="e">
        <f>(C776-VLOOKUP(E776,Riders!$A$2:$C$2000,2,FALSE))/365</f>
        <v>#N/A</v>
      </c>
      <c r="H776" s="67">
        <v>36</v>
      </c>
      <c r="I776" s="62">
        <v>5.6150000000000002</v>
      </c>
      <c r="J776" s="45">
        <f t="shared" si="23"/>
        <v>5.7819133359715078</v>
      </c>
      <c r="K776" s="45">
        <f t="shared" si="25"/>
        <v>0.16691333597150759</v>
      </c>
      <c r="L776" s="45">
        <f t="shared" si="24"/>
        <v>11.396913335971508</v>
      </c>
      <c r="M776" s="62">
        <v>63.174999999999997</v>
      </c>
    </row>
    <row r="777" spans="1:13" x14ac:dyDescent="0.3">
      <c r="A777" s="39" t="s">
        <v>93</v>
      </c>
      <c r="B777" s="39">
        <v>2018</v>
      </c>
      <c r="C777" s="64">
        <v>43400</v>
      </c>
      <c r="D777" s="39" t="s">
        <v>72</v>
      </c>
      <c r="E777" s="62" t="s">
        <v>210</v>
      </c>
      <c r="F777" s="62" t="s">
        <v>38</v>
      </c>
      <c r="G777" s="14">
        <f>(C777-VLOOKUP(E777,Riders!$A$2:$C$2000,2,FALSE))/365</f>
        <v>22.635616438356163</v>
      </c>
      <c r="H777" s="67">
        <v>37</v>
      </c>
      <c r="I777" s="62">
        <v>5.5730000000000004</v>
      </c>
      <c r="J777" s="45">
        <f t="shared" si="23"/>
        <v>5.8320372247742753</v>
      </c>
      <c r="K777" s="45">
        <f t="shared" si="25"/>
        <v>0.25903722477427493</v>
      </c>
      <c r="L777" s="45">
        <f t="shared" si="24"/>
        <v>11.405037224774276</v>
      </c>
      <c r="M777" s="62">
        <v>63.13</v>
      </c>
    </row>
    <row r="778" spans="1:13" x14ac:dyDescent="0.3">
      <c r="A778" s="39" t="s">
        <v>93</v>
      </c>
      <c r="B778" s="39">
        <v>2018</v>
      </c>
      <c r="C778" s="64">
        <v>43400</v>
      </c>
      <c r="D778" s="39" t="s">
        <v>72</v>
      </c>
      <c r="E778" s="62" t="s">
        <v>699</v>
      </c>
      <c r="F778" s="62" t="s">
        <v>59</v>
      </c>
      <c r="G778" s="14">
        <f>(C778-VLOOKUP(E778,Riders!$A$2:$C$2000,2,FALSE))/365</f>
        <v>22.293150684931508</v>
      </c>
      <c r="H778" s="67">
        <v>38</v>
      </c>
      <c r="I778" s="62">
        <v>5.6310000000000002</v>
      </c>
      <c r="J778" s="45">
        <f t="shared" si="23"/>
        <v>5.7800021078656663</v>
      </c>
      <c r="K778" s="45">
        <f t="shared" si="25"/>
        <v>0.14900210786566603</v>
      </c>
      <c r="L778" s="45">
        <f t="shared" si="24"/>
        <v>11.411002107865666</v>
      </c>
      <c r="M778" s="62">
        <v>63.097000000000001</v>
      </c>
    </row>
    <row r="779" spans="1:13" x14ac:dyDescent="0.3">
      <c r="A779" s="39" t="s">
        <v>93</v>
      </c>
      <c r="B779" s="39">
        <v>2018</v>
      </c>
      <c r="C779" s="64">
        <v>43400</v>
      </c>
      <c r="D779" s="39" t="s">
        <v>72</v>
      </c>
      <c r="E779" s="62" t="s">
        <v>60</v>
      </c>
      <c r="F779" s="62" t="s">
        <v>61</v>
      </c>
      <c r="G779" s="14">
        <f>(C779-VLOOKUP(E779,Riders!$A$2:$C$2000,2,FALSE))/365</f>
        <v>30.279452054794522</v>
      </c>
      <c r="H779" s="67">
        <v>39</v>
      </c>
      <c r="I779" s="62">
        <v>5.6130000000000004</v>
      </c>
      <c r="J779" s="45">
        <f t="shared" si="23"/>
        <v>5.8250123276355081</v>
      </c>
      <c r="K779" s="45">
        <f t="shared" si="25"/>
        <v>0.2120123276355077</v>
      </c>
      <c r="L779" s="45">
        <f t="shared" si="24"/>
        <v>11.438012327635509</v>
      </c>
      <c r="M779" s="62">
        <v>62.948</v>
      </c>
    </row>
    <row r="780" spans="1:13" x14ac:dyDescent="0.3">
      <c r="A780" s="39" t="s">
        <v>93</v>
      </c>
      <c r="B780" s="39">
        <v>2018</v>
      </c>
      <c r="C780" s="64">
        <v>43400</v>
      </c>
      <c r="D780" s="39" t="s">
        <v>72</v>
      </c>
      <c r="E780" s="62" t="s">
        <v>692</v>
      </c>
      <c r="F780" s="62" t="s">
        <v>53</v>
      </c>
      <c r="G780" s="14">
        <f>(C780-VLOOKUP(E780,Riders!$A$2:$C$2000,2,FALSE))/365</f>
        <v>20.520547945205479</v>
      </c>
      <c r="H780" s="67">
        <v>40</v>
      </c>
      <c r="I780" s="62">
        <v>5.7169999999999996</v>
      </c>
      <c r="J780" s="45">
        <f t="shared" si="23"/>
        <v>5.8320111159231987</v>
      </c>
      <c r="K780" s="45">
        <f t="shared" si="25"/>
        <v>0.11501111592319901</v>
      </c>
      <c r="L780" s="45">
        <f t="shared" si="24"/>
        <v>11.549011115923198</v>
      </c>
      <c r="M780" s="62">
        <v>62.343000000000004</v>
      </c>
    </row>
    <row r="781" spans="1:13" x14ac:dyDescent="0.3">
      <c r="A781" s="39" t="s">
        <v>3866</v>
      </c>
      <c r="B781" s="39">
        <v>2018</v>
      </c>
      <c r="C781" s="64">
        <v>43393</v>
      </c>
      <c r="D781" s="39" t="s">
        <v>72</v>
      </c>
      <c r="E781" s="62" t="s">
        <v>132</v>
      </c>
      <c r="F781" s="62" t="s">
        <v>36</v>
      </c>
      <c r="G781" s="14">
        <f>(C781-VLOOKUP(E781,Riders!$A$2:$C$2000,2,FALSE))/365</f>
        <v>27.912328767123288</v>
      </c>
      <c r="H781" s="62">
        <v>1</v>
      </c>
      <c r="I781" s="62">
        <v>5.2149999999999999</v>
      </c>
      <c r="J781" s="45">
        <f t="shared" ref="J781:J813" si="26">IF(I781="","",L781-I781)</f>
        <v>5.3010000000000002</v>
      </c>
      <c r="K781" s="45">
        <f t="shared" ref="K781:K813" si="27">IF(J781="","",J781-I781)</f>
        <v>8.6000000000000298E-2</v>
      </c>
      <c r="L781" s="45">
        <v>10.516</v>
      </c>
      <c r="M781" s="62">
        <f t="shared" ref="M781:M813" si="28">IF(L781="","",3.6*200/L781)</f>
        <v>68.46709775580068</v>
      </c>
    </row>
    <row r="782" spans="1:13" x14ac:dyDescent="0.3">
      <c r="A782" s="39" t="s">
        <v>3866</v>
      </c>
      <c r="B782" s="39">
        <v>2018</v>
      </c>
      <c r="C782" s="64">
        <v>43393</v>
      </c>
      <c r="D782" s="39" t="s">
        <v>72</v>
      </c>
      <c r="E782" s="62" t="s">
        <v>79</v>
      </c>
      <c r="F782" s="62" t="s">
        <v>65</v>
      </c>
      <c r="G782" s="14">
        <f>(C782-VLOOKUP(E782,Riders!$A$2:$C$2000,2,FALSE))/365</f>
        <v>31.463013698630139</v>
      </c>
      <c r="H782" s="62">
        <v>2</v>
      </c>
      <c r="I782" s="62">
        <v>5.2240000000000002</v>
      </c>
      <c r="J782" s="45">
        <f t="shared" si="26"/>
        <v>5.3759999999999994</v>
      </c>
      <c r="K782" s="45">
        <f t="shared" si="27"/>
        <v>0.15199999999999925</v>
      </c>
      <c r="L782" s="45">
        <v>10.6</v>
      </c>
      <c r="M782" s="62">
        <f t="shared" si="28"/>
        <v>67.924528301886795</v>
      </c>
    </row>
    <row r="783" spans="1:13" x14ac:dyDescent="0.3">
      <c r="A783" s="39" t="s">
        <v>3866</v>
      </c>
      <c r="B783" s="39">
        <v>2018</v>
      </c>
      <c r="C783" s="64">
        <v>43393</v>
      </c>
      <c r="D783" s="39" t="s">
        <v>72</v>
      </c>
      <c r="E783" s="62" t="s">
        <v>16</v>
      </c>
      <c r="F783" s="62" t="s">
        <v>17</v>
      </c>
      <c r="G783" s="14">
        <f>(C783-VLOOKUP(E783,Riders!$A$2:$C$2000,2,FALSE))/365</f>
        <v>19.495890410958904</v>
      </c>
      <c r="H783" s="62">
        <v>3</v>
      </c>
      <c r="I783" s="62">
        <v>5.2469999999999999</v>
      </c>
      <c r="J783" s="45">
        <f t="shared" si="26"/>
        <v>5.3620000000000001</v>
      </c>
      <c r="K783" s="45">
        <f t="shared" si="27"/>
        <v>0.11500000000000021</v>
      </c>
      <c r="L783" s="45">
        <v>10.609</v>
      </c>
      <c r="M783" s="62">
        <f t="shared" si="28"/>
        <v>67.86690545763031</v>
      </c>
    </row>
    <row r="784" spans="1:13" x14ac:dyDescent="0.3">
      <c r="A784" s="39" t="s">
        <v>3866</v>
      </c>
      <c r="B784" s="39">
        <v>2018</v>
      </c>
      <c r="C784" s="64">
        <v>43393</v>
      </c>
      <c r="D784" s="39" t="s">
        <v>72</v>
      </c>
      <c r="E784" s="62" t="s">
        <v>111</v>
      </c>
      <c r="F784" s="62" t="s">
        <v>160</v>
      </c>
      <c r="G784" s="14">
        <f>(C784-VLOOKUP(E784,Riders!$A$2:$C$2000,2,FALSE))/365</f>
        <v>24</v>
      </c>
      <c r="H784" s="62">
        <v>4</v>
      </c>
      <c r="I784" s="62">
        <v>5.2329999999999997</v>
      </c>
      <c r="J784" s="45">
        <f t="shared" si="26"/>
        <v>5.4240000000000004</v>
      </c>
      <c r="K784" s="45">
        <f t="shared" si="27"/>
        <v>0.19100000000000072</v>
      </c>
      <c r="L784" s="45">
        <v>10.657</v>
      </c>
      <c r="M784" s="62">
        <f t="shared" si="28"/>
        <v>67.561227362297075</v>
      </c>
    </row>
    <row r="785" spans="1:13" x14ac:dyDescent="0.3">
      <c r="A785" s="39" t="s">
        <v>3866</v>
      </c>
      <c r="B785" s="39">
        <v>2018</v>
      </c>
      <c r="C785" s="64">
        <v>43393</v>
      </c>
      <c r="D785" s="39" t="s">
        <v>72</v>
      </c>
      <c r="E785" s="62" t="s">
        <v>14</v>
      </c>
      <c r="F785" s="62" t="s">
        <v>15</v>
      </c>
      <c r="G785" s="14">
        <f>(C785-VLOOKUP(E785,Riders!$A$2:$C$2000,2,FALSE))/365</f>
        <v>18.797260273972604</v>
      </c>
      <c r="H785" s="62">
        <v>5</v>
      </c>
      <c r="I785" s="62"/>
      <c r="J785" s="45" t="str">
        <f t="shared" si="26"/>
        <v/>
      </c>
      <c r="K785" s="45" t="str">
        <f t="shared" si="27"/>
        <v/>
      </c>
      <c r="L785" s="45">
        <v>10.738</v>
      </c>
      <c r="M785" s="62">
        <f t="shared" si="28"/>
        <v>67.051592475321286</v>
      </c>
    </row>
    <row r="786" spans="1:13" x14ac:dyDescent="0.3">
      <c r="A786" s="39" t="s">
        <v>3866</v>
      </c>
      <c r="B786" s="39">
        <v>2018</v>
      </c>
      <c r="C786" s="64">
        <v>43393</v>
      </c>
      <c r="D786" s="39" t="s">
        <v>72</v>
      </c>
      <c r="E786" s="62" t="s">
        <v>136</v>
      </c>
      <c r="F786" s="62" t="s">
        <v>36</v>
      </c>
      <c r="G786" s="14">
        <f>(C786-VLOOKUP(E786,Riders!$A$2:$C$2000,2,FALSE))/365</f>
        <v>30.769863013698629</v>
      </c>
      <c r="H786" s="62">
        <v>6</v>
      </c>
      <c r="I786" s="62">
        <v>5.2859999999999996</v>
      </c>
      <c r="J786" s="45">
        <f t="shared" si="26"/>
        <v>5.4589999999999996</v>
      </c>
      <c r="K786" s="45">
        <f t="shared" si="27"/>
        <v>0.17300000000000004</v>
      </c>
      <c r="L786" s="45">
        <v>10.744999999999999</v>
      </c>
      <c r="M786" s="62">
        <f t="shared" si="28"/>
        <v>67.007910656119137</v>
      </c>
    </row>
    <row r="787" spans="1:13" x14ac:dyDescent="0.3">
      <c r="A787" s="39" t="s">
        <v>3866</v>
      </c>
      <c r="B787" s="39">
        <v>2018</v>
      </c>
      <c r="C787" s="64">
        <v>43393</v>
      </c>
      <c r="D787" s="39" t="s">
        <v>72</v>
      </c>
      <c r="E787" s="62" t="s">
        <v>121</v>
      </c>
      <c r="F787" s="62" t="s">
        <v>120</v>
      </c>
      <c r="G787" s="14">
        <f>(C787-VLOOKUP(E787,Riders!$A$2:$C$2000,2,FALSE))/365</f>
        <v>22.627397260273973</v>
      </c>
      <c r="H787" s="62">
        <v>7</v>
      </c>
      <c r="I787" s="62">
        <v>5.2720000000000002</v>
      </c>
      <c r="J787" s="45">
        <f t="shared" si="26"/>
        <v>5.5009999999999994</v>
      </c>
      <c r="K787" s="45">
        <f t="shared" si="27"/>
        <v>0.2289999999999992</v>
      </c>
      <c r="L787" s="45">
        <v>10.773</v>
      </c>
      <c r="M787" s="62">
        <f t="shared" si="28"/>
        <v>66.833751044277363</v>
      </c>
    </row>
    <row r="788" spans="1:13" x14ac:dyDescent="0.3">
      <c r="A788" s="39" t="s">
        <v>3866</v>
      </c>
      <c r="B788" s="39">
        <v>2018</v>
      </c>
      <c r="C788" s="64">
        <v>43393</v>
      </c>
      <c r="D788" s="39" t="s">
        <v>72</v>
      </c>
      <c r="E788" s="62" t="s">
        <v>135</v>
      </c>
      <c r="F788" s="62" t="s">
        <v>29</v>
      </c>
      <c r="G788" s="14">
        <f>(C788-VLOOKUP(E788,Riders!$A$2:$C$2000,2,FALSE))/365</f>
        <v>28.947945205479453</v>
      </c>
      <c r="H788" s="62">
        <v>8</v>
      </c>
      <c r="I788" s="62">
        <v>5.3310000000000004</v>
      </c>
      <c r="J788" s="45">
        <f t="shared" si="26"/>
        <v>5.4449999999999994</v>
      </c>
      <c r="K788" s="45">
        <f t="shared" si="27"/>
        <v>0.11399999999999899</v>
      </c>
      <c r="L788" s="45">
        <v>10.776</v>
      </c>
      <c r="M788" s="62">
        <f t="shared" si="28"/>
        <v>66.815144766147</v>
      </c>
    </row>
    <row r="789" spans="1:13" x14ac:dyDescent="0.3">
      <c r="A789" s="39" t="s">
        <v>3866</v>
      </c>
      <c r="B789" s="39">
        <v>2018</v>
      </c>
      <c r="C789" s="64">
        <v>43393</v>
      </c>
      <c r="D789" s="39" t="s">
        <v>72</v>
      </c>
      <c r="E789" s="62" t="s">
        <v>34</v>
      </c>
      <c r="F789" s="62" t="s">
        <v>19</v>
      </c>
      <c r="G789" s="14">
        <f>(C789-VLOOKUP(E789,Riders!$A$2:$C$2000,2,FALSE))/365</f>
        <v>31.216438356164385</v>
      </c>
      <c r="H789" s="62">
        <v>9</v>
      </c>
      <c r="I789" s="62">
        <v>5.3179999999999996</v>
      </c>
      <c r="J789" s="45">
        <f t="shared" si="26"/>
        <v>5.4879999999999995</v>
      </c>
      <c r="K789" s="45">
        <f t="shared" si="27"/>
        <v>0.16999999999999993</v>
      </c>
      <c r="L789" s="45">
        <v>10.805999999999999</v>
      </c>
      <c r="M789" s="62">
        <f t="shared" si="28"/>
        <v>66.629650194336492</v>
      </c>
    </row>
    <row r="790" spans="1:13" x14ac:dyDescent="0.3">
      <c r="A790" s="39" t="s">
        <v>3866</v>
      </c>
      <c r="B790" s="39">
        <v>2018</v>
      </c>
      <c r="C790" s="64">
        <v>43393</v>
      </c>
      <c r="D790" s="39" t="s">
        <v>72</v>
      </c>
      <c r="E790" s="62" t="s">
        <v>133</v>
      </c>
      <c r="F790" s="62" t="s">
        <v>25</v>
      </c>
      <c r="G790" s="14">
        <f>(C790-VLOOKUP(E790,Riders!$A$2:$C$2000,2,FALSE))/365</f>
        <v>25.736986301369864</v>
      </c>
      <c r="H790" s="62">
        <v>10</v>
      </c>
      <c r="I790" s="62">
        <v>5.3380000000000001</v>
      </c>
      <c r="J790" s="45">
        <f t="shared" si="26"/>
        <v>5.476</v>
      </c>
      <c r="K790" s="45">
        <f t="shared" si="27"/>
        <v>0.1379999999999999</v>
      </c>
      <c r="L790" s="45">
        <v>10.814</v>
      </c>
      <c r="M790" s="62">
        <f t="shared" si="28"/>
        <v>66.580358794155728</v>
      </c>
    </row>
    <row r="791" spans="1:13" x14ac:dyDescent="0.3">
      <c r="A791" s="39" t="s">
        <v>3866</v>
      </c>
      <c r="B791" s="39">
        <v>2018</v>
      </c>
      <c r="C791" s="64">
        <v>43393</v>
      </c>
      <c r="D791" s="39" t="s">
        <v>72</v>
      </c>
      <c r="E791" s="62" t="s">
        <v>30</v>
      </c>
      <c r="F791" s="62" t="s">
        <v>31</v>
      </c>
      <c r="G791" s="14">
        <f>(C791-VLOOKUP(E791,Riders!$A$2:$C$2000,2,FALSE))/365</f>
        <v>22.509589041095889</v>
      </c>
      <c r="H791" s="62">
        <v>11</v>
      </c>
      <c r="I791" s="62">
        <v>5.3220000000000001</v>
      </c>
      <c r="J791" s="45">
        <f t="shared" si="26"/>
        <v>5.5639999999999992</v>
      </c>
      <c r="K791" s="45">
        <f t="shared" si="27"/>
        <v>0.2419999999999991</v>
      </c>
      <c r="L791" s="45">
        <v>10.885999999999999</v>
      </c>
      <c r="M791" s="62">
        <f t="shared" si="28"/>
        <v>66.139996325555771</v>
      </c>
    </row>
    <row r="792" spans="1:13" x14ac:dyDescent="0.3">
      <c r="A792" s="39" t="s">
        <v>3866</v>
      </c>
      <c r="B792" s="39">
        <v>2018</v>
      </c>
      <c r="C792" s="64">
        <v>43393</v>
      </c>
      <c r="D792" s="39" t="s">
        <v>72</v>
      </c>
      <c r="E792" s="62" t="s">
        <v>694</v>
      </c>
      <c r="F792" s="62" t="s">
        <v>29</v>
      </c>
      <c r="G792" s="14">
        <f>(C792-VLOOKUP(E792,Riders!$A$2:$C$2000,2,FALSE))/365</f>
        <v>20.676712328767124</v>
      </c>
      <c r="H792" s="62">
        <v>12</v>
      </c>
      <c r="I792" s="62">
        <v>5.3639999999999999</v>
      </c>
      <c r="J792" s="45">
        <f t="shared" si="26"/>
        <v>5.5309999999999997</v>
      </c>
      <c r="K792" s="45">
        <f t="shared" si="27"/>
        <v>0.16699999999999982</v>
      </c>
      <c r="L792" s="45">
        <v>10.895</v>
      </c>
      <c r="M792" s="62">
        <f t="shared" si="28"/>
        <v>66.085360256998626</v>
      </c>
    </row>
    <row r="793" spans="1:13" x14ac:dyDescent="0.3">
      <c r="A793" s="39" t="s">
        <v>3866</v>
      </c>
      <c r="B793" s="39">
        <v>2018</v>
      </c>
      <c r="C793" s="64">
        <v>43393</v>
      </c>
      <c r="D793" s="39" t="s">
        <v>72</v>
      </c>
      <c r="E793" s="1" t="s">
        <v>18</v>
      </c>
      <c r="F793" s="62" t="s">
        <v>19</v>
      </c>
      <c r="G793" s="14">
        <f>(C793-VLOOKUP(E793,Riders!$A$2:$C$2000,2,FALSE))/365</f>
        <v>20.408219178082192</v>
      </c>
      <c r="H793" s="62">
        <v>13</v>
      </c>
      <c r="I793" s="62">
        <v>5.3570000000000002</v>
      </c>
      <c r="J793" s="45">
        <f t="shared" si="26"/>
        <v>5.54</v>
      </c>
      <c r="K793" s="45">
        <f t="shared" si="27"/>
        <v>0.18299999999999983</v>
      </c>
      <c r="L793" s="45">
        <v>10.897</v>
      </c>
      <c r="M793" s="62">
        <f t="shared" si="28"/>
        <v>66.073231164540701</v>
      </c>
    </row>
    <row r="794" spans="1:13" x14ac:dyDescent="0.3">
      <c r="A794" s="39" t="s">
        <v>3866</v>
      </c>
      <c r="B794" s="39">
        <v>2018</v>
      </c>
      <c r="C794" s="64">
        <v>43393</v>
      </c>
      <c r="D794" s="39" t="s">
        <v>72</v>
      </c>
      <c r="E794" s="62" t="s">
        <v>109</v>
      </c>
      <c r="F794" s="62" t="s">
        <v>160</v>
      </c>
      <c r="G794" s="14">
        <f>(C794-VLOOKUP(E794,Riders!$A$2:$C$2000,2,FALSE))/365</f>
        <v>25.720547945205478</v>
      </c>
      <c r="H794" s="62">
        <v>14</v>
      </c>
      <c r="I794" s="62">
        <v>5.3490000000000002</v>
      </c>
      <c r="J794" s="45">
        <f t="shared" si="26"/>
        <v>5.5579999999999998</v>
      </c>
      <c r="K794" s="45">
        <f t="shared" si="27"/>
        <v>0.20899999999999963</v>
      </c>
      <c r="L794" s="45">
        <v>10.907</v>
      </c>
      <c r="M794" s="62">
        <f t="shared" si="28"/>
        <v>66.012652425048131</v>
      </c>
    </row>
    <row r="795" spans="1:13" x14ac:dyDescent="0.3">
      <c r="A795" s="39" t="s">
        <v>3866</v>
      </c>
      <c r="B795" s="39">
        <v>2018</v>
      </c>
      <c r="C795" s="64">
        <v>43393</v>
      </c>
      <c r="D795" s="39" t="s">
        <v>72</v>
      </c>
      <c r="E795" s="62" t="s">
        <v>50</v>
      </c>
      <c r="F795" s="62" t="s">
        <v>51</v>
      </c>
      <c r="G795" s="14">
        <f>(C795-VLOOKUP(E795,Riders!$A$2:$C$2000,2,FALSE))/365</f>
        <v>22.038356164383561</v>
      </c>
      <c r="H795" s="62">
        <v>15</v>
      </c>
      <c r="I795" s="62">
        <v>5.3860000000000001</v>
      </c>
      <c r="J795" s="45">
        <f t="shared" si="26"/>
        <v>5.5369999999999999</v>
      </c>
      <c r="K795" s="45">
        <f t="shared" si="27"/>
        <v>0.1509999999999998</v>
      </c>
      <c r="L795" s="45">
        <v>10.923</v>
      </c>
      <c r="M795" s="62">
        <f t="shared" si="28"/>
        <v>65.915957154627847</v>
      </c>
    </row>
    <row r="796" spans="1:13" x14ac:dyDescent="0.3">
      <c r="A796" s="39" t="s">
        <v>3866</v>
      </c>
      <c r="B796" s="39">
        <v>2018</v>
      </c>
      <c r="C796" s="64">
        <v>43393</v>
      </c>
      <c r="D796" s="39" t="s">
        <v>72</v>
      </c>
      <c r="E796" s="62" t="s">
        <v>129</v>
      </c>
      <c r="F796" s="62" t="s">
        <v>175</v>
      </c>
      <c r="G796" s="14">
        <f>(C796-VLOOKUP(E796,Riders!$A$2:$C$2000,2,FALSE))/365</f>
        <v>28.268493150684932</v>
      </c>
      <c r="H796" s="62">
        <v>16</v>
      </c>
      <c r="I796" s="62">
        <v>5.3789999999999996</v>
      </c>
      <c r="J796" s="45">
        <f t="shared" si="26"/>
        <v>5.5679999999999996</v>
      </c>
      <c r="K796" s="45">
        <f t="shared" si="27"/>
        <v>0.18900000000000006</v>
      </c>
      <c r="L796" s="45">
        <v>10.946999999999999</v>
      </c>
      <c r="M796" s="62">
        <f t="shared" si="28"/>
        <v>65.771444231296257</v>
      </c>
    </row>
    <row r="797" spans="1:13" x14ac:dyDescent="0.3">
      <c r="A797" s="39" t="s">
        <v>3866</v>
      </c>
      <c r="B797" s="39">
        <v>2018</v>
      </c>
      <c r="C797" s="64">
        <v>43393</v>
      </c>
      <c r="D797" s="39" t="s">
        <v>72</v>
      </c>
      <c r="E797" s="62" t="s">
        <v>96</v>
      </c>
      <c r="F797" s="62" t="s">
        <v>150</v>
      </c>
      <c r="G797" s="14">
        <f>(C797-VLOOKUP(E797,Riders!$A$2:$C$2000,2,FALSE))/365</f>
        <v>24.769863013698629</v>
      </c>
      <c r="H797" s="62">
        <v>17</v>
      </c>
      <c r="I797" s="62">
        <v>5.4169999999999998</v>
      </c>
      <c r="J797" s="45">
        <f t="shared" si="26"/>
        <v>5.5619999999999994</v>
      </c>
      <c r="K797" s="45">
        <f t="shared" si="27"/>
        <v>0.14499999999999957</v>
      </c>
      <c r="L797" s="45">
        <v>10.978999999999999</v>
      </c>
      <c r="M797" s="62">
        <f t="shared" si="28"/>
        <v>65.57974314600601</v>
      </c>
    </row>
    <row r="798" spans="1:13" x14ac:dyDescent="0.3">
      <c r="A798" s="39" t="s">
        <v>3866</v>
      </c>
      <c r="B798" s="39">
        <v>2018</v>
      </c>
      <c r="C798" s="64">
        <v>43393</v>
      </c>
      <c r="D798" s="39" t="s">
        <v>72</v>
      </c>
      <c r="E798" s="62" t="s">
        <v>139</v>
      </c>
      <c r="F798" s="62" t="s">
        <v>61</v>
      </c>
      <c r="G798" s="14">
        <f>(C798-VLOOKUP(E798,Riders!$A$2:$C$2000,2,FALSE))/365</f>
        <v>26.361643835616437</v>
      </c>
      <c r="H798" s="62">
        <v>18</v>
      </c>
      <c r="I798" s="62">
        <v>5.3979999999999997</v>
      </c>
      <c r="J798" s="45">
        <f t="shared" si="26"/>
        <v>5.5830000000000002</v>
      </c>
      <c r="K798" s="45">
        <f t="shared" si="27"/>
        <v>0.1850000000000005</v>
      </c>
      <c r="L798" s="45">
        <v>10.981</v>
      </c>
      <c r="M798" s="62">
        <f t="shared" si="28"/>
        <v>65.567798925416625</v>
      </c>
    </row>
    <row r="799" spans="1:13" x14ac:dyDescent="0.3">
      <c r="A799" s="39" t="s">
        <v>3866</v>
      </c>
      <c r="B799" s="39">
        <v>2018</v>
      </c>
      <c r="C799" s="64">
        <v>43393</v>
      </c>
      <c r="D799" s="39" t="s">
        <v>72</v>
      </c>
      <c r="E799" s="62" t="s">
        <v>20</v>
      </c>
      <c r="F799" s="62" t="s">
        <v>21</v>
      </c>
      <c r="G799" s="14">
        <f>(C799-VLOOKUP(E799,Riders!$A$2:$C$2000,2,FALSE))/365</f>
        <v>23.205479452054796</v>
      </c>
      <c r="H799" s="62">
        <v>19</v>
      </c>
      <c r="I799" s="62">
        <v>5.4210000000000003</v>
      </c>
      <c r="J799" s="45">
        <f t="shared" si="26"/>
        <v>5.6019999999999994</v>
      </c>
      <c r="K799" s="45">
        <f t="shared" si="27"/>
        <v>0.18099999999999916</v>
      </c>
      <c r="L799" s="45">
        <v>11.023</v>
      </c>
      <c r="M799" s="62">
        <f t="shared" si="28"/>
        <v>65.317971514106873</v>
      </c>
    </row>
    <row r="800" spans="1:13" x14ac:dyDescent="0.3">
      <c r="A800" s="39" t="s">
        <v>3866</v>
      </c>
      <c r="B800" s="39">
        <v>2018</v>
      </c>
      <c r="C800" s="64">
        <v>43393</v>
      </c>
      <c r="D800" s="39" t="s">
        <v>72</v>
      </c>
      <c r="E800" s="62" t="s">
        <v>147</v>
      </c>
      <c r="F800" s="62" t="s">
        <v>31</v>
      </c>
      <c r="G800" s="14">
        <f>(C800-VLOOKUP(E800,Riders!$A$2:$C$2000,2,FALSE))/365</f>
        <v>30.282191780821918</v>
      </c>
      <c r="H800" s="62">
        <v>20</v>
      </c>
      <c r="I800" s="62">
        <v>5.4489999999999998</v>
      </c>
      <c r="J800" s="45">
        <f t="shared" si="26"/>
        <v>5.6120000000000001</v>
      </c>
      <c r="K800" s="45">
        <f t="shared" si="27"/>
        <v>0.16300000000000026</v>
      </c>
      <c r="L800" s="45">
        <v>11.061</v>
      </c>
      <c r="M800" s="62">
        <f t="shared" si="28"/>
        <v>65.093572009764031</v>
      </c>
    </row>
    <row r="801" spans="1:13" x14ac:dyDescent="0.3">
      <c r="A801" s="39" t="s">
        <v>3866</v>
      </c>
      <c r="B801" s="39">
        <v>2018</v>
      </c>
      <c r="C801" s="64">
        <v>43393</v>
      </c>
      <c r="D801" s="39" t="s">
        <v>72</v>
      </c>
      <c r="E801" s="62" t="s">
        <v>119</v>
      </c>
      <c r="F801" s="62" t="s">
        <v>120</v>
      </c>
      <c r="G801" s="14" t="e">
        <f>(C801-VLOOKUP(E801,Riders!$A$2:$C$2000,2,FALSE))/365</f>
        <v>#N/A</v>
      </c>
      <c r="H801" s="62">
        <v>21</v>
      </c>
      <c r="I801" s="62">
        <v>5.4089999999999998</v>
      </c>
      <c r="J801" s="45">
        <f t="shared" si="26"/>
        <v>5.6520000000000001</v>
      </c>
      <c r="K801" s="45">
        <f t="shared" si="27"/>
        <v>0.24300000000000033</v>
      </c>
      <c r="L801" s="45">
        <v>11.061</v>
      </c>
      <c r="M801" s="62">
        <f t="shared" si="28"/>
        <v>65.093572009764031</v>
      </c>
    </row>
    <row r="802" spans="1:13" x14ac:dyDescent="0.3">
      <c r="A802" s="39" t="s">
        <v>3866</v>
      </c>
      <c r="B802" s="39">
        <v>2018</v>
      </c>
      <c r="C802" s="64">
        <v>43393</v>
      </c>
      <c r="D802" s="39" t="s">
        <v>72</v>
      </c>
      <c r="E802" s="62" t="s">
        <v>146</v>
      </c>
      <c r="F802" s="62" t="s">
        <v>56</v>
      </c>
      <c r="G802" s="14">
        <f>(C802-VLOOKUP(E802,Riders!$A$2:$C$2000,2,FALSE))/365</f>
        <v>28.547945205479451</v>
      </c>
      <c r="H802" s="62">
        <v>22</v>
      </c>
      <c r="I802" s="62">
        <v>5.4710000000000001</v>
      </c>
      <c r="J802" s="45">
        <f t="shared" si="26"/>
        <v>5.6349999999999998</v>
      </c>
      <c r="K802" s="45">
        <f t="shared" si="27"/>
        <v>0.1639999999999997</v>
      </c>
      <c r="L802" s="45">
        <v>11.106</v>
      </c>
      <c r="M802" s="62">
        <f t="shared" si="28"/>
        <v>64.829821717990271</v>
      </c>
    </row>
    <row r="803" spans="1:13" x14ac:dyDescent="0.3">
      <c r="A803" s="39" t="s">
        <v>3866</v>
      </c>
      <c r="B803" s="39">
        <v>2018</v>
      </c>
      <c r="C803" s="64">
        <v>43393</v>
      </c>
      <c r="D803" s="39" t="s">
        <v>72</v>
      </c>
      <c r="E803" s="62" t="s">
        <v>182</v>
      </c>
      <c r="F803" s="62" t="s">
        <v>25</v>
      </c>
      <c r="G803" s="14">
        <f>(C803-VLOOKUP(E803,Riders!$A$2:$C$2000,2,FALSE))/365</f>
        <v>19.002739726027396</v>
      </c>
      <c r="H803" s="62">
        <v>23</v>
      </c>
      <c r="I803" s="62">
        <v>5.49</v>
      </c>
      <c r="J803" s="45">
        <f t="shared" si="26"/>
        <v>5.6389999999999993</v>
      </c>
      <c r="K803" s="45">
        <f t="shared" si="27"/>
        <v>0.14899999999999913</v>
      </c>
      <c r="L803" s="45">
        <v>11.129</v>
      </c>
      <c r="M803" s="62">
        <f t="shared" si="28"/>
        <v>64.69583969808609</v>
      </c>
    </row>
    <row r="804" spans="1:13" x14ac:dyDescent="0.3">
      <c r="A804" s="39" t="s">
        <v>3866</v>
      </c>
      <c r="B804" s="39">
        <v>2018</v>
      </c>
      <c r="C804" s="64">
        <v>43393</v>
      </c>
      <c r="D804" s="39" t="s">
        <v>72</v>
      </c>
      <c r="E804" s="62" t="s">
        <v>39</v>
      </c>
      <c r="F804" s="62" t="s">
        <v>40</v>
      </c>
      <c r="G804" s="14">
        <f>(C804-VLOOKUP(E804,Riders!$A$2:$C$2000,2,FALSE))/365</f>
        <v>24.19178082191781</v>
      </c>
      <c r="H804" s="62">
        <v>24</v>
      </c>
      <c r="I804" s="62"/>
      <c r="J804" s="45" t="str">
        <f t="shared" si="26"/>
        <v/>
      </c>
      <c r="K804" s="45" t="str">
        <f t="shared" si="27"/>
        <v/>
      </c>
      <c r="L804" s="45">
        <v>11.132999999999999</v>
      </c>
      <c r="M804" s="62">
        <f t="shared" si="28"/>
        <v>64.672594987873893</v>
      </c>
    </row>
    <row r="805" spans="1:13" x14ac:dyDescent="0.3">
      <c r="A805" s="39" t="s">
        <v>3866</v>
      </c>
      <c r="B805" s="39">
        <v>2018</v>
      </c>
      <c r="C805" s="64">
        <v>43393</v>
      </c>
      <c r="D805" s="39" t="s">
        <v>72</v>
      </c>
      <c r="E805" s="62" t="s">
        <v>100</v>
      </c>
      <c r="F805" s="62" t="s">
        <v>47</v>
      </c>
      <c r="G805" s="14">
        <f>(C805-VLOOKUP(E805,Riders!$A$2:$C$2000,2,FALSE))/365</f>
        <v>24.684931506849313</v>
      </c>
      <c r="H805" s="62">
        <v>25</v>
      </c>
      <c r="I805" s="62">
        <v>5.468</v>
      </c>
      <c r="J805" s="45">
        <f t="shared" si="26"/>
        <v>5.6969999999999992</v>
      </c>
      <c r="K805" s="45">
        <f t="shared" si="27"/>
        <v>0.2289999999999992</v>
      </c>
      <c r="L805" s="45">
        <v>11.164999999999999</v>
      </c>
      <c r="M805" s="62">
        <f t="shared" si="28"/>
        <v>64.487236901030016</v>
      </c>
    </row>
    <row r="806" spans="1:13" x14ac:dyDescent="0.3">
      <c r="A806" s="39" t="s">
        <v>3866</v>
      </c>
      <c r="B806" s="39">
        <v>2018</v>
      </c>
      <c r="C806" s="64">
        <v>43393</v>
      </c>
      <c r="D806" s="39" t="s">
        <v>72</v>
      </c>
      <c r="E806" s="62" t="s">
        <v>691</v>
      </c>
      <c r="F806" s="62" t="s">
        <v>38</v>
      </c>
      <c r="G806" s="14">
        <f>(C806-VLOOKUP(E806,Riders!$A$2:$C$2000,2,FALSE))/365</f>
        <v>20.008219178082193</v>
      </c>
      <c r="H806" s="62">
        <v>26</v>
      </c>
      <c r="I806" s="62">
        <v>5.4909999999999997</v>
      </c>
      <c r="J806" s="45">
        <f t="shared" si="26"/>
        <v>5.6910000000000007</v>
      </c>
      <c r="K806" s="45">
        <f t="shared" si="27"/>
        <v>0.20000000000000107</v>
      </c>
      <c r="L806" s="45">
        <v>11.182</v>
      </c>
      <c r="M806" s="62">
        <f t="shared" si="28"/>
        <v>64.389196923627253</v>
      </c>
    </row>
    <row r="807" spans="1:13" x14ac:dyDescent="0.3">
      <c r="A807" s="39" t="s">
        <v>3866</v>
      </c>
      <c r="B807" s="39">
        <v>2018</v>
      </c>
      <c r="C807" s="64">
        <v>43393</v>
      </c>
      <c r="D807" s="39" t="s">
        <v>72</v>
      </c>
      <c r="E807" s="62" t="s">
        <v>167</v>
      </c>
      <c r="F807" s="62" t="s">
        <v>59</v>
      </c>
      <c r="G807" s="14">
        <f>(C807-VLOOKUP(E807,Riders!$A$2:$C$2000,2,FALSE))/365</f>
        <v>29.627397260273973</v>
      </c>
      <c r="H807" s="62">
        <v>27</v>
      </c>
      <c r="I807" s="62"/>
      <c r="J807" s="45" t="str">
        <f t="shared" si="26"/>
        <v/>
      </c>
      <c r="K807" s="45" t="str">
        <f t="shared" si="27"/>
        <v/>
      </c>
      <c r="L807" s="45">
        <v>11.37</v>
      </c>
      <c r="M807" s="62">
        <f t="shared" si="28"/>
        <v>63.324538258575203</v>
      </c>
    </row>
    <row r="808" spans="1:13" x14ac:dyDescent="0.3">
      <c r="A808" s="39" t="s">
        <v>3866</v>
      </c>
      <c r="B808" s="39">
        <v>2018</v>
      </c>
      <c r="C808" s="64">
        <v>43393</v>
      </c>
      <c r="D808" s="39" t="s">
        <v>72</v>
      </c>
      <c r="E808" s="62" t="s">
        <v>52</v>
      </c>
      <c r="F808" s="62" t="s">
        <v>53</v>
      </c>
      <c r="G808" s="14">
        <f>(C808-VLOOKUP(E808,Riders!$A$2:$C$2000,2,FALSE))/365</f>
        <v>21.610958904109587</v>
      </c>
      <c r="H808" s="62">
        <v>28</v>
      </c>
      <c r="I808" s="62">
        <v>5.5789999999999997</v>
      </c>
      <c r="J808" s="45">
        <f t="shared" si="26"/>
        <v>5.801000000000001</v>
      </c>
      <c r="K808" s="45">
        <f t="shared" si="27"/>
        <v>0.22200000000000131</v>
      </c>
      <c r="L808" s="45">
        <v>11.38</v>
      </c>
      <c r="M808" s="62">
        <f t="shared" si="28"/>
        <v>63.268892794376093</v>
      </c>
    </row>
    <row r="809" spans="1:13" x14ac:dyDescent="0.3">
      <c r="A809" s="39" t="s">
        <v>3866</v>
      </c>
      <c r="B809" s="39">
        <v>2018</v>
      </c>
      <c r="C809" s="64">
        <v>43393</v>
      </c>
      <c r="D809" s="39" t="s">
        <v>72</v>
      </c>
      <c r="E809" s="62" t="s">
        <v>99</v>
      </c>
      <c r="F809" s="62" t="s">
        <v>47</v>
      </c>
      <c r="G809" s="14">
        <f>(C809-VLOOKUP(E809,Riders!$A$2:$C$2000,2,FALSE))/365</f>
        <v>21.676712328767124</v>
      </c>
      <c r="H809" s="62">
        <v>29</v>
      </c>
      <c r="I809" s="62"/>
      <c r="J809" s="45" t="str">
        <f t="shared" si="26"/>
        <v/>
      </c>
      <c r="K809" s="45" t="str">
        <f t="shared" si="27"/>
        <v/>
      </c>
      <c r="L809" s="45">
        <v>11.454000000000001</v>
      </c>
      <c r="M809" s="62">
        <f t="shared" si="28"/>
        <v>62.860136196961754</v>
      </c>
    </row>
    <row r="810" spans="1:13" x14ac:dyDescent="0.3">
      <c r="A810" s="39" t="s">
        <v>3866</v>
      </c>
      <c r="B810" s="39">
        <v>2018</v>
      </c>
      <c r="C810" s="64">
        <v>43393</v>
      </c>
      <c r="D810" s="39" t="s">
        <v>72</v>
      </c>
      <c r="E810" s="62" t="s">
        <v>60</v>
      </c>
      <c r="F810" s="62" t="s">
        <v>61</v>
      </c>
      <c r="G810" s="14">
        <f>(C810-VLOOKUP(E810,Riders!$A$2:$C$2000,2,FALSE))/365</f>
        <v>30.260273972602739</v>
      </c>
      <c r="H810" s="62">
        <v>30</v>
      </c>
      <c r="I810" s="62"/>
      <c r="J810" s="45" t="str">
        <f t="shared" si="26"/>
        <v/>
      </c>
      <c r="K810" s="45" t="str">
        <f t="shared" si="27"/>
        <v/>
      </c>
      <c r="L810" s="45">
        <v>11.58</v>
      </c>
      <c r="M810" s="62">
        <f t="shared" si="28"/>
        <v>62.176165803108809</v>
      </c>
    </row>
    <row r="811" spans="1:13" x14ac:dyDescent="0.3">
      <c r="A811" s="39" t="s">
        <v>3866</v>
      </c>
      <c r="B811" s="39">
        <v>2018</v>
      </c>
      <c r="C811" s="64">
        <v>43393</v>
      </c>
      <c r="D811" s="39" t="s">
        <v>72</v>
      </c>
      <c r="E811" s="62" t="s">
        <v>166</v>
      </c>
      <c r="F811" s="62" t="s">
        <v>49</v>
      </c>
      <c r="G811" s="14" t="e">
        <f>(C811-VLOOKUP(E811,Riders!$A$2:$C$2000,2,FALSE))/365</f>
        <v>#N/A</v>
      </c>
      <c r="H811" s="62">
        <v>31</v>
      </c>
      <c r="I811" s="62"/>
      <c r="J811" s="45" t="str">
        <f t="shared" si="26"/>
        <v/>
      </c>
      <c r="K811" s="45" t="str">
        <f t="shared" si="27"/>
        <v/>
      </c>
      <c r="L811" s="45">
        <v>11.61</v>
      </c>
      <c r="M811" s="62">
        <f t="shared" si="28"/>
        <v>62.015503875968996</v>
      </c>
    </row>
    <row r="812" spans="1:13" x14ac:dyDescent="0.3">
      <c r="A812" s="39" t="s">
        <v>3866</v>
      </c>
      <c r="B812" s="39">
        <v>2018</v>
      </c>
      <c r="C812" s="64">
        <v>43393</v>
      </c>
      <c r="D812" s="39" t="s">
        <v>72</v>
      </c>
      <c r="E812" s="62" t="s">
        <v>180</v>
      </c>
      <c r="F812" s="62" t="s">
        <v>65</v>
      </c>
      <c r="G812" s="14">
        <f>(C812-VLOOKUP(E812,Riders!$A$2:$C$2000,2,FALSE))/365</f>
        <v>21.194520547945206</v>
      </c>
      <c r="H812" s="62">
        <v>32</v>
      </c>
      <c r="I812" s="62"/>
      <c r="J812" s="45" t="str">
        <f t="shared" si="26"/>
        <v/>
      </c>
      <c r="K812" s="45" t="str">
        <f t="shared" si="27"/>
        <v/>
      </c>
      <c r="L812" s="45">
        <v>11.656000000000001</v>
      </c>
      <c r="M812" s="62">
        <f t="shared" si="28"/>
        <v>61.770761839396016</v>
      </c>
    </row>
    <row r="813" spans="1:13" x14ac:dyDescent="0.3">
      <c r="A813" s="39" t="s">
        <v>3866</v>
      </c>
      <c r="B813" s="39">
        <v>2018</v>
      </c>
      <c r="C813" s="64">
        <v>43393</v>
      </c>
      <c r="D813" s="39" t="s">
        <v>72</v>
      </c>
      <c r="E813" s="62" t="s">
        <v>187</v>
      </c>
      <c r="F813" s="62" t="s">
        <v>188</v>
      </c>
      <c r="G813" s="14">
        <f>(C813-VLOOKUP(E813,Riders!$A$2:$C$2000,2,FALSE))/365</f>
        <v>23.550684931506851</v>
      </c>
      <c r="H813" s="62">
        <v>33</v>
      </c>
      <c r="I813" s="62">
        <v>5.8239999999999998</v>
      </c>
      <c r="J813" s="45">
        <f t="shared" si="26"/>
        <v>6.0060000000000002</v>
      </c>
      <c r="K813" s="45">
        <f t="shared" si="27"/>
        <v>0.18200000000000038</v>
      </c>
      <c r="L813" s="45">
        <v>11.83</v>
      </c>
      <c r="M813" s="62">
        <f t="shared" si="28"/>
        <v>60.862214708368555</v>
      </c>
    </row>
    <row r="814" spans="1:13" x14ac:dyDescent="0.3">
      <c r="A814" s="43" t="s">
        <v>657</v>
      </c>
      <c r="B814" s="43">
        <v>2018</v>
      </c>
      <c r="C814" s="64">
        <v>43160</v>
      </c>
      <c r="D814" s="43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3" t="s">
        <v>657</v>
      </c>
      <c r="B815" s="43">
        <v>2018</v>
      </c>
      <c r="C815" s="64">
        <v>43160</v>
      </c>
      <c r="D815" s="43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3" t="s">
        <v>657</v>
      </c>
      <c r="B816" s="43">
        <v>2018</v>
      </c>
      <c r="C816" s="64">
        <v>43160</v>
      </c>
      <c r="D816" s="43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3" t="s">
        <v>657</v>
      </c>
      <c r="B817" s="43">
        <v>2018</v>
      </c>
      <c r="C817" s="64">
        <v>43160</v>
      </c>
      <c r="D817" s="43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3" t="s">
        <v>657</v>
      </c>
      <c r="B818" s="43">
        <v>2018</v>
      </c>
      <c r="C818" s="64">
        <v>43160</v>
      </c>
      <c r="D818" s="43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3" t="s">
        <v>657</v>
      </c>
      <c r="B819" s="43">
        <v>2018</v>
      </c>
      <c r="C819" s="64">
        <v>43160</v>
      </c>
      <c r="D819" s="43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3" t="s">
        <v>657</v>
      </c>
      <c r="B820" s="43">
        <v>2018</v>
      </c>
      <c r="C820" s="64">
        <v>43160</v>
      </c>
      <c r="D820" s="43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3" t="s">
        <v>657</v>
      </c>
      <c r="B821" s="43">
        <v>2018</v>
      </c>
      <c r="C821" s="64">
        <v>43160</v>
      </c>
      <c r="D821" s="43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3" t="s">
        <v>657</v>
      </c>
      <c r="B822" s="43">
        <v>2018</v>
      </c>
      <c r="C822" s="64">
        <v>43160</v>
      </c>
      <c r="D822" s="43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3" t="s">
        <v>657</v>
      </c>
      <c r="B823" s="43">
        <v>2018</v>
      </c>
      <c r="C823" s="64">
        <v>43160</v>
      </c>
      <c r="D823" s="43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3" t="s">
        <v>657</v>
      </c>
      <c r="B824" s="43">
        <v>2018</v>
      </c>
      <c r="C824" s="64">
        <v>43160</v>
      </c>
      <c r="D824" s="43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3" t="s">
        <v>657</v>
      </c>
      <c r="B825" s="43">
        <v>2018</v>
      </c>
      <c r="C825" s="64">
        <v>43160</v>
      </c>
      <c r="D825" s="43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3" t="s">
        <v>657</v>
      </c>
      <c r="B826" s="43">
        <v>2018</v>
      </c>
      <c r="C826" s="64">
        <v>43160</v>
      </c>
      <c r="D826" s="43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3" t="s">
        <v>657</v>
      </c>
      <c r="B827" s="43">
        <v>2018</v>
      </c>
      <c r="C827" s="64">
        <v>43160</v>
      </c>
      <c r="D827" s="43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3" t="s">
        <v>657</v>
      </c>
      <c r="B828" s="43">
        <v>2018</v>
      </c>
      <c r="C828" s="64">
        <v>43160</v>
      </c>
      <c r="D828" s="43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3" t="s">
        <v>657</v>
      </c>
      <c r="B829" s="43">
        <v>2018</v>
      </c>
      <c r="C829" s="64">
        <v>43160</v>
      </c>
      <c r="D829" s="43" t="s">
        <v>13</v>
      </c>
      <c r="E829" s="62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3" t="s">
        <v>657</v>
      </c>
      <c r="B830" s="43">
        <v>2018</v>
      </c>
      <c r="C830" s="64">
        <v>43160</v>
      </c>
      <c r="D830" s="43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3" t="s">
        <v>657</v>
      </c>
      <c r="B831" s="43">
        <v>2018</v>
      </c>
      <c r="C831" s="64">
        <v>43160</v>
      </c>
      <c r="D831" s="43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3" t="s">
        <v>657</v>
      </c>
      <c r="B832" s="43">
        <v>2018</v>
      </c>
      <c r="C832" s="64">
        <v>43160</v>
      </c>
      <c r="D832" s="43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3" t="s">
        <v>657</v>
      </c>
      <c r="B833" s="43">
        <v>2018</v>
      </c>
      <c r="C833" s="64">
        <v>43160</v>
      </c>
      <c r="D833" s="43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3" t="s">
        <v>657</v>
      </c>
      <c r="B834" s="43">
        <v>2018</v>
      </c>
      <c r="C834" s="64">
        <v>43160</v>
      </c>
      <c r="D834" s="43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3" t="s">
        <v>657</v>
      </c>
      <c r="B835" s="43">
        <v>2018</v>
      </c>
      <c r="C835" s="64">
        <v>43160</v>
      </c>
      <c r="D835" s="43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3" t="s">
        <v>657</v>
      </c>
      <c r="B836" s="43">
        <v>2018</v>
      </c>
      <c r="C836" s="64">
        <v>43160</v>
      </c>
      <c r="D836" s="43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3" t="s">
        <v>657</v>
      </c>
      <c r="B837" s="43">
        <v>2018</v>
      </c>
      <c r="C837" s="64">
        <v>43160</v>
      </c>
      <c r="D837" s="43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3" t="s">
        <v>657</v>
      </c>
      <c r="B838" s="43">
        <v>2018</v>
      </c>
      <c r="C838" s="64">
        <v>43160</v>
      </c>
      <c r="D838" s="43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3" t="s">
        <v>657</v>
      </c>
      <c r="B839" s="43">
        <v>2018</v>
      </c>
      <c r="C839" s="64">
        <v>43160</v>
      </c>
      <c r="D839" s="43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3" t="s">
        <v>657</v>
      </c>
      <c r="B840" s="43">
        <v>2018</v>
      </c>
      <c r="C840" s="64">
        <v>43160</v>
      </c>
      <c r="D840" s="43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3" t="s">
        <v>657</v>
      </c>
      <c r="B841" s="43">
        <v>2018</v>
      </c>
      <c r="C841" s="64">
        <v>43160</v>
      </c>
      <c r="D841" s="43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3" t="s">
        <v>657</v>
      </c>
      <c r="B842" s="43">
        <v>2018</v>
      </c>
      <c r="C842" s="64">
        <v>43160</v>
      </c>
      <c r="D842" s="43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3" t="s">
        <v>657</v>
      </c>
      <c r="B843" s="43">
        <v>2018</v>
      </c>
      <c r="C843" s="64">
        <v>43160</v>
      </c>
      <c r="D843" s="43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3" t="s">
        <v>657</v>
      </c>
      <c r="B844" s="43">
        <v>2018</v>
      </c>
      <c r="C844" s="64">
        <v>43160</v>
      </c>
      <c r="D844" s="43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39" t="s">
        <v>170</v>
      </c>
      <c r="B845" s="39">
        <v>2018</v>
      </c>
      <c r="C845" s="64">
        <v>43120</v>
      </c>
      <c r="D845" s="39" t="s">
        <v>72</v>
      </c>
      <c r="E845" s="62" t="s">
        <v>22</v>
      </c>
      <c r="F845" s="62" t="s">
        <v>15</v>
      </c>
      <c r="G845" s="14">
        <f>(C845-VLOOKUP(E845,Riders!$A$2:$C$2000,2,FALSE))/365</f>
        <v>20.030136986301368</v>
      </c>
      <c r="H845" s="62">
        <v>1</v>
      </c>
      <c r="I845" s="62">
        <v>5.3490000000000002</v>
      </c>
      <c r="J845" s="45">
        <f t="shared" ref="J845:J876" si="29">IF(I845="","",L845-I845)</f>
        <v>5.5030000000000001</v>
      </c>
      <c r="K845" s="45">
        <f t="shared" ref="K845:K876" si="30">IF(J845="","",J845-I845)</f>
        <v>0.15399999999999991</v>
      </c>
      <c r="L845" s="45">
        <v>10.852</v>
      </c>
      <c r="M845" s="62">
        <f t="shared" ref="M845:M876" si="31">IF(L845="","",3.6*200/L845)</f>
        <v>66.347217102838187</v>
      </c>
    </row>
    <row r="846" spans="1:13" x14ac:dyDescent="0.3">
      <c r="A846" s="39" t="s">
        <v>170</v>
      </c>
      <c r="B846" s="39">
        <v>2018</v>
      </c>
      <c r="C846" s="64">
        <v>43120</v>
      </c>
      <c r="D846" s="39" t="s">
        <v>72</v>
      </c>
      <c r="E846" s="62" t="s">
        <v>34</v>
      </c>
      <c r="F846" s="62" t="s">
        <v>3863</v>
      </c>
      <c r="G846" s="14">
        <f>(C846-VLOOKUP(E846,Riders!$A$2:$C$2000,2,FALSE))/365</f>
        <v>30.468493150684932</v>
      </c>
      <c r="H846" s="62">
        <v>2</v>
      </c>
      <c r="I846" s="62">
        <v>5.3739999999999997</v>
      </c>
      <c r="J846" s="45">
        <f t="shared" si="29"/>
        <v>5.524</v>
      </c>
      <c r="K846" s="45">
        <f t="shared" si="30"/>
        <v>0.15000000000000036</v>
      </c>
      <c r="L846" s="45">
        <v>10.898</v>
      </c>
      <c r="M846" s="62">
        <f t="shared" si="31"/>
        <v>66.06716828775923</v>
      </c>
    </row>
    <row r="847" spans="1:13" x14ac:dyDescent="0.3">
      <c r="A847" s="39" t="s">
        <v>170</v>
      </c>
      <c r="B847" s="39">
        <v>2018</v>
      </c>
      <c r="C847" s="64">
        <v>43120</v>
      </c>
      <c r="D847" s="39" t="s">
        <v>72</v>
      </c>
      <c r="E847" s="62" t="s">
        <v>119</v>
      </c>
      <c r="F847" s="62" t="s">
        <v>120</v>
      </c>
      <c r="G847" s="14" t="e">
        <f>(C847-VLOOKUP(E847,Riders!$A$2:$C$2000,2,FALSE))/365</f>
        <v>#N/A</v>
      </c>
      <c r="H847" s="62">
        <v>3</v>
      </c>
      <c r="I847" s="62">
        <v>5.4009999999999998</v>
      </c>
      <c r="J847" s="45">
        <f t="shared" si="29"/>
        <v>5.5459999999999994</v>
      </c>
      <c r="K847" s="45">
        <f t="shared" si="30"/>
        <v>0.14499999999999957</v>
      </c>
      <c r="L847" s="45">
        <v>10.946999999999999</v>
      </c>
      <c r="M847" s="62">
        <f t="shared" si="31"/>
        <v>65.771444231296257</v>
      </c>
    </row>
    <row r="848" spans="1:13" x14ac:dyDescent="0.3">
      <c r="A848" s="39" t="s">
        <v>170</v>
      </c>
      <c r="B848" s="39">
        <v>2018</v>
      </c>
      <c r="C848" s="64">
        <v>43120</v>
      </c>
      <c r="D848" s="39" t="s">
        <v>72</v>
      </c>
      <c r="E848" s="62" t="s">
        <v>79</v>
      </c>
      <c r="F848" s="62" t="s">
        <v>65</v>
      </c>
      <c r="G848" s="14">
        <f>(C848-VLOOKUP(E848,Riders!$A$2:$C$2000,2,FALSE))/365</f>
        <v>30.715068493150685</v>
      </c>
      <c r="H848" s="62">
        <v>4</v>
      </c>
      <c r="I848" s="62">
        <v>5.3840000000000003</v>
      </c>
      <c r="J848" s="45">
        <f t="shared" si="29"/>
        <v>5.5679999999999996</v>
      </c>
      <c r="K848" s="45">
        <f t="shared" si="30"/>
        <v>0.18399999999999928</v>
      </c>
      <c r="L848" s="45">
        <v>10.952</v>
      </c>
      <c r="M848" s="62">
        <f t="shared" si="31"/>
        <v>65.741417092768444</v>
      </c>
    </row>
    <row r="849" spans="1:13" x14ac:dyDescent="0.3">
      <c r="A849" s="39" t="s">
        <v>170</v>
      </c>
      <c r="B849" s="39">
        <v>2018</v>
      </c>
      <c r="C849" s="64">
        <v>43120</v>
      </c>
      <c r="D849" s="39" t="s">
        <v>72</v>
      </c>
      <c r="E849" s="62" t="s">
        <v>50</v>
      </c>
      <c r="F849" s="62" t="s">
        <v>51</v>
      </c>
      <c r="G849" s="14">
        <f>(C849-VLOOKUP(E849,Riders!$A$2:$C$2000,2,FALSE))/365</f>
        <v>21.290410958904111</v>
      </c>
      <c r="H849" s="62">
        <v>5</v>
      </c>
      <c r="I849" s="62">
        <v>5.4390000000000001</v>
      </c>
      <c r="J849" s="45">
        <f t="shared" si="29"/>
        <v>5.5660000000000007</v>
      </c>
      <c r="K849" s="45">
        <f t="shared" si="30"/>
        <v>0.12700000000000067</v>
      </c>
      <c r="L849" s="45">
        <v>11.005000000000001</v>
      </c>
      <c r="M849" s="62">
        <f t="shared" si="31"/>
        <v>65.42480690595184</v>
      </c>
    </row>
    <row r="850" spans="1:13" x14ac:dyDescent="0.3">
      <c r="A850" s="39" t="s">
        <v>170</v>
      </c>
      <c r="B850" s="39">
        <v>2018</v>
      </c>
      <c r="C850" s="64">
        <v>43120</v>
      </c>
      <c r="D850" s="39" t="s">
        <v>72</v>
      </c>
      <c r="E850" s="62" t="s">
        <v>184</v>
      </c>
      <c r="F850" s="62" t="s">
        <v>19</v>
      </c>
      <c r="G850" s="14">
        <f>(C850-VLOOKUP(E850,Riders!$A$2:$C$2000,2,FALSE))/365</f>
        <v>23.580821917808219</v>
      </c>
      <c r="H850" s="62">
        <v>6</v>
      </c>
      <c r="I850" s="62">
        <v>5.4370000000000003</v>
      </c>
      <c r="J850" s="45">
        <f t="shared" si="29"/>
        <v>5.5759999999999996</v>
      </c>
      <c r="K850" s="45">
        <f t="shared" si="30"/>
        <v>0.13899999999999935</v>
      </c>
      <c r="L850" s="45">
        <v>11.013</v>
      </c>
      <c r="M850" s="62">
        <f t="shared" si="31"/>
        <v>65.37728139471534</v>
      </c>
    </row>
    <row r="851" spans="1:13" x14ac:dyDescent="0.3">
      <c r="A851" s="39" t="s">
        <v>170</v>
      </c>
      <c r="B851" s="39">
        <v>2018</v>
      </c>
      <c r="C851" s="64">
        <v>43120</v>
      </c>
      <c r="D851" s="39" t="s">
        <v>72</v>
      </c>
      <c r="E851" s="62" t="s">
        <v>174</v>
      </c>
      <c r="F851" s="62" t="s">
        <v>156</v>
      </c>
      <c r="G851" s="14">
        <f>(C851-VLOOKUP(E851,Riders!$A$2:$C$2000,2,FALSE))/365</f>
        <v>26.010958904109589</v>
      </c>
      <c r="H851" s="62">
        <v>7</v>
      </c>
      <c r="I851" s="62">
        <v>5.444</v>
      </c>
      <c r="J851" s="45">
        <f t="shared" si="29"/>
        <v>5.5900000000000007</v>
      </c>
      <c r="K851" s="45">
        <f t="shared" si="30"/>
        <v>0.1460000000000008</v>
      </c>
      <c r="L851" s="45">
        <v>11.034000000000001</v>
      </c>
      <c r="M851" s="62">
        <f t="shared" si="31"/>
        <v>65.252854812398041</v>
      </c>
    </row>
    <row r="852" spans="1:13" x14ac:dyDescent="0.3">
      <c r="A852" s="39" t="s">
        <v>170</v>
      </c>
      <c r="B852" s="39">
        <v>2018</v>
      </c>
      <c r="C852" s="64">
        <v>43120</v>
      </c>
      <c r="D852" s="39" t="s">
        <v>72</v>
      </c>
      <c r="E852" s="62" t="s">
        <v>147</v>
      </c>
      <c r="F852" s="62" t="s">
        <v>31</v>
      </c>
      <c r="G852" s="14">
        <f>(C852-VLOOKUP(E852,Riders!$A$2:$C$2000,2,FALSE))/365</f>
        <v>29.534246575342465</v>
      </c>
      <c r="H852" s="62">
        <v>8</v>
      </c>
      <c r="I852" s="62">
        <v>5.4669999999999996</v>
      </c>
      <c r="J852" s="45">
        <f t="shared" si="29"/>
        <v>5.5870000000000006</v>
      </c>
      <c r="K852" s="45">
        <f t="shared" si="30"/>
        <v>0.12000000000000099</v>
      </c>
      <c r="L852" s="45">
        <v>11.054</v>
      </c>
      <c r="M852" s="62">
        <f t="shared" si="31"/>
        <v>65.134792835172789</v>
      </c>
    </row>
    <row r="853" spans="1:13" x14ac:dyDescent="0.3">
      <c r="A853" s="39" t="s">
        <v>170</v>
      </c>
      <c r="B853" s="39">
        <v>2018</v>
      </c>
      <c r="C853" s="64">
        <v>43120</v>
      </c>
      <c r="D853" s="39" t="s">
        <v>72</v>
      </c>
      <c r="E853" s="62" t="s">
        <v>121</v>
      </c>
      <c r="F853" s="62" t="s">
        <v>120</v>
      </c>
      <c r="G853" s="14">
        <f>(C853-VLOOKUP(E853,Riders!$A$2:$C$2000,2,FALSE))/365</f>
        <v>21.87945205479452</v>
      </c>
      <c r="H853" s="62">
        <v>9</v>
      </c>
      <c r="I853" s="62">
        <v>5.45</v>
      </c>
      <c r="J853" s="45">
        <f t="shared" si="29"/>
        <v>5.6130000000000004</v>
      </c>
      <c r="K853" s="45">
        <f t="shared" si="30"/>
        <v>0.16300000000000026</v>
      </c>
      <c r="L853" s="45">
        <v>11.063000000000001</v>
      </c>
      <c r="M853" s="62">
        <f t="shared" si="31"/>
        <v>65.081804212238993</v>
      </c>
    </row>
    <row r="854" spans="1:13" x14ac:dyDescent="0.3">
      <c r="A854" s="39" t="s">
        <v>170</v>
      </c>
      <c r="B854" s="39">
        <v>2018</v>
      </c>
      <c r="C854" s="64">
        <v>43120</v>
      </c>
      <c r="D854" s="39" t="s">
        <v>72</v>
      </c>
      <c r="E854" s="62" t="s">
        <v>23</v>
      </c>
      <c r="F854" s="62" t="s">
        <v>15</v>
      </c>
      <c r="G854" s="14">
        <f>(C854-VLOOKUP(E854,Riders!$A$2:$C$2000,2,FALSE))/365</f>
        <v>20.356164383561644</v>
      </c>
      <c r="H854" s="62">
        <v>10</v>
      </c>
      <c r="I854" s="62">
        <v>5.5229999999999997</v>
      </c>
      <c r="J854" s="45">
        <f t="shared" si="29"/>
        <v>5.6560000000000006</v>
      </c>
      <c r="K854" s="45">
        <f t="shared" si="30"/>
        <v>0.1330000000000009</v>
      </c>
      <c r="L854" s="45">
        <v>11.179</v>
      </c>
      <c r="M854" s="62">
        <f t="shared" si="31"/>
        <v>64.406476429018696</v>
      </c>
    </row>
    <row r="855" spans="1:13" x14ac:dyDescent="0.3">
      <c r="A855" s="39" t="s">
        <v>170</v>
      </c>
      <c r="B855" s="39">
        <v>2018</v>
      </c>
      <c r="C855" s="64">
        <v>43120</v>
      </c>
      <c r="D855" s="39" t="s">
        <v>72</v>
      </c>
      <c r="E855" s="62" t="s">
        <v>182</v>
      </c>
      <c r="F855" s="62" t="s">
        <v>25</v>
      </c>
      <c r="G855" s="14">
        <f>(C855-VLOOKUP(E855,Riders!$A$2:$C$2000,2,FALSE))/365</f>
        <v>18.254794520547946</v>
      </c>
      <c r="H855" s="62">
        <v>11</v>
      </c>
      <c r="I855" s="62">
        <v>5.5279999999999996</v>
      </c>
      <c r="J855" s="45">
        <f t="shared" si="29"/>
        <v>5.6710000000000003</v>
      </c>
      <c r="K855" s="45">
        <f t="shared" si="30"/>
        <v>0.14300000000000068</v>
      </c>
      <c r="L855" s="45">
        <v>11.199</v>
      </c>
      <c r="M855" s="62">
        <f t="shared" si="31"/>
        <v>64.2914545941602</v>
      </c>
    </row>
    <row r="856" spans="1:13" x14ac:dyDescent="0.3">
      <c r="A856" s="39" t="s">
        <v>170</v>
      </c>
      <c r="B856" s="39">
        <v>2018</v>
      </c>
      <c r="C856" s="64">
        <v>43120</v>
      </c>
      <c r="D856" s="39" t="s">
        <v>72</v>
      </c>
      <c r="E856" s="62" t="s">
        <v>702</v>
      </c>
      <c r="F856" s="62" t="s">
        <v>105</v>
      </c>
      <c r="G856" s="14">
        <f>(C856-VLOOKUP(E856,Riders!$A$2:$C$2000,2,FALSE))/365</f>
        <v>29.410958904109588</v>
      </c>
      <c r="H856" s="62">
        <v>12</v>
      </c>
      <c r="I856" s="62">
        <v>5.5330000000000004</v>
      </c>
      <c r="J856" s="45">
        <f t="shared" si="29"/>
        <v>5.7239999999999993</v>
      </c>
      <c r="K856" s="45">
        <f t="shared" si="30"/>
        <v>0.19099999999999895</v>
      </c>
      <c r="L856" s="45">
        <v>11.257</v>
      </c>
      <c r="M856" s="62">
        <f t="shared" si="31"/>
        <v>63.960202540641383</v>
      </c>
    </row>
    <row r="857" spans="1:13" x14ac:dyDescent="0.3">
      <c r="A857" s="39" t="s">
        <v>170</v>
      </c>
      <c r="B857" s="39">
        <v>2018</v>
      </c>
      <c r="C857" s="64">
        <v>43120</v>
      </c>
      <c r="D857" s="39" t="s">
        <v>72</v>
      </c>
      <c r="E857" s="62" t="s">
        <v>3864</v>
      </c>
      <c r="F857" s="62" t="s">
        <v>156</v>
      </c>
      <c r="G857" s="14" t="e">
        <f>(C857-VLOOKUP(E857,Riders!$A$2:$C$2000,2,FALSE))/365</f>
        <v>#N/A</v>
      </c>
      <c r="H857" s="62">
        <v>13</v>
      </c>
      <c r="I857" s="62">
        <v>5.5540000000000003</v>
      </c>
      <c r="J857" s="45">
        <f t="shared" si="29"/>
        <v>5.734</v>
      </c>
      <c r="K857" s="45">
        <f t="shared" si="30"/>
        <v>0.17999999999999972</v>
      </c>
      <c r="L857" s="45">
        <v>11.288</v>
      </c>
      <c r="M857" s="62">
        <f t="shared" si="31"/>
        <v>63.784549964564135</v>
      </c>
    </row>
    <row r="858" spans="1:13" x14ac:dyDescent="0.3">
      <c r="A858" s="39" t="s">
        <v>170</v>
      </c>
      <c r="B858" s="39">
        <v>2018</v>
      </c>
      <c r="C858" s="64">
        <v>43120</v>
      </c>
      <c r="D858" s="39" t="s">
        <v>72</v>
      </c>
      <c r="E858" s="62" t="s">
        <v>146</v>
      </c>
      <c r="F858" s="62" t="s">
        <v>56</v>
      </c>
      <c r="G858" s="14">
        <f>(C858-VLOOKUP(E858,Riders!$A$2:$C$2000,2,FALSE))/365</f>
        <v>27.8</v>
      </c>
      <c r="H858" s="62">
        <v>14</v>
      </c>
      <c r="I858" s="62">
        <v>5.5919999999999996</v>
      </c>
      <c r="J858" s="45">
        <f t="shared" si="29"/>
        <v>5.7440000000000007</v>
      </c>
      <c r="K858" s="45">
        <f t="shared" si="30"/>
        <v>0.15200000000000102</v>
      </c>
      <c r="L858" s="45">
        <v>11.336</v>
      </c>
      <c r="M858" s="62">
        <f t="shared" si="31"/>
        <v>63.51446718419195</v>
      </c>
    </row>
    <row r="859" spans="1:13" x14ac:dyDescent="0.3">
      <c r="A859" s="39" t="s">
        <v>170</v>
      </c>
      <c r="B859" s="39">
        <v>2018</v>
      </c>
      <c r="C859" s="64">
        <v>43120</v>
      </c>
      <c r="D859" s="39" t="s">
        <v>72</v>
      </c>
      <c r="E859" s="62" t="s">
        <v>75</v>
      </c>
      <c r="F859" s="62" t="s">
        <v>38</v>
      </c>
      <c r="G859" s="14">
        <f>(C859-VLOOKUP(E859,Riders!$A$2:$C$2000,2,FALSE))/365</f>
        <v>18.865753424657534</v>
      </c>
      <c r="H859" s="62">
        <v>15</v>
      </c>
      <c r="I859" s="62">
        <v>5.58</v>
      </c>
      <c r="J859" s="45">
        <f t="shared" si="29"/>
        <v>5.8059999999999992</v>
      </c>
      <c r="K859" s="45">
        <f t="shared" si="30"/>
        <v>0.22599999999999909</v>
      </c>
      <c r="L859" s="45">
        <v>11.385999999999999</v>
      </c>
      <c r="M859" s="62">
        <f t="shared" si="31"/>
        <v>63.235552432812227</v>
      </c>
    </row>
    <row r="860" spans="1:13" x14ac:dyDescent="0.3">
      <c r="A860" s="39" t="s">
        <v>170</v>
      </c>
      <c r="B860" s="39">
        <v>2018</v>
      </c>
      <c r="C860" s="64">
        <v>43120</v>
      </c>
      <c r="D860" s="39" t="s">
        <v>72</v>
      </c>
      <c r="E860" s="62" t="s">
        <v>100</v>
      </c>
      <c r="F860" s="62" t="s">
        <v>47</v>
      </c>
      <c r="G860" s="14">
        <f>(C860-VLOOKUP(E860,Riders!$A$2:$C$2000,2,FALSE))/365</f>
        <v>23.936986301369863</v>
      </c>
      <c r="H860" s="62">
        <v>16</v>
      </c>
      <c r="I860" s="62">
        <v>5.5910000000000002</v>
      </c>
      <c r="J860" s="45">
        <f t="shared" si="29"/>
        <v>5.819</v>
      </c>
      <c r="K860" s="45">
        <f t="shared" si="30"/>
        <v>0.22799999999999976</v>
      </c>
      <c r="L860" s="45">
        <v>11.41</v>
      </c>
      <c r="M860" s="62">
        <f t="shared" si="31"/>
        <v>63.102541630148991</v>
      </c>
    </row>
    <row r="861" spans="1:13" x14ac:dyDescent="0.3">
      <c r="A861" s="39" t="s">
        <v>170</v>
      </c>
      <c r="B861" s="39">
        <v>2018</v>
      </c>
      <c r="C861" s="64">
        <v>43120</v>
      </c>
      <c r="D861" s="39" t="s">
        <v>72</v>
      </c>
      <c r="E861" s="62" t="s">
        <v>3865</v>
      </c>
      <c r="F861" s="62" t="s">
        <v>118</v>
      </c>
      <c r="G861" s="14" t="e">
        <f>(C861-VLOOKUP(E861,Riders!$A$2:$C$2000,2,FALSE))/365</f>
        <v>#N/A</v>
      </c>
      <c r="H861" s="62">
        <v>17</v>
      </c>
      <c r="I861" s="62">
        <v>5.6619999999999999</v>
      </c>
      <c r="J861" s="45">
        <f t="shared" si="29"/>
        <v>5.8959999999999999</v>
      </c>
      <c r="K861" s="45">
        <f t="shared" si="30"/>
        <v>0.23399999999999999</v>
      </c>
      <c r="L861" s="45">
        <v>11.558</v>
      </c>
      <c r="M861" s="62">
        <f t="shared" si="31"/>
        <v>62.294514621906906</v>
      </c>
    </row>
    <row r="862" spans="1:13" x14ac:dyDescent="0.3">
      <c r="A862" s="39" t="s">
        <v>170</v>
      </c>
      <c r="B862" s="39">
        <v>2018</v>
      </c>
      <c r="C862" s="64">
        <v>43120</v>
      </c>
      <c r="D862" s="39" t="s">
        <v>72</v>
      </c>
      <c r="E862" s="62" t="s">
        <v>630</v>
      </c>
      <c r="F862" s="62" t="s">
        <v>53</v>
      </c>
      <c r="G862" s="14">
        <f>(C862-VLOOKUP(E862,Riders!$A$2:$C$2000,2,FALSE))/365</f>
        <v>21.041095890410958</v>
      </c>
      <c r="H862" s="62">
        <v>18</v>
      </c>
      <c r="I862" s="62">
        <v>5.75</v>
      </c>
      <c r="J862" s="45">
        <f t="shared" si="29"/>
        <v>5.9109999999999996</v>
      </c>
      <c r="K862" s="45">
        <f t="shared" si="30"/>
        <v>0.16099999999999959</v>
      </c>
      <c r="L862" s="45">
        <v>11.661</v>
      </c>
      <c r="M862" s="62">
        <f t="shared" si="31"/>
        <v>61.744275791098538</v>
      </c>
    </row>
    <row r="863" spans="1:13" x14ac:dyDescent="0.3">
      <c r="A863" s="39" t="s">
        <v>170</v>
      </c>
      <c r="B863" s="39">
        <v>2018</v>
      </c>
      <c r="C863" s="64">
        <v>43120</v>
      </c>
      <c r="D863" s="39" t="s">
        <v>72</v>
      </c>
      <c r="E863" s="62" t="s">
        <v>163</v>
      </c>
      <c r="F863" s="62" t="s">
        <v>118</v>
      </c>
      <c r="G863" s="14" t="e">
        <f>(C863-VLOOKUP(E863,Riders!$A$2:$C$2000,2,FALSE))/365</f>
        <v>#N/A</v>
      </c>
      <c r="H863" s="62">
        <v>19</v>
      </c>
      <c r="I863" s="62">
        <v>5.758</v>
      </c>
      <c r="J863" s="45">
        <f t="shared" si="29"/>
        <v>5.9970000000000008</v>
      </c>
      <c r="K863" s="45">
        <f t="shared" si="30"/>
        <v>0.23900000000000077</v>
      </c>
      <c r="L863" s="45">
        <v>11.755000000000001</v>
      </c>
      <c r="M863" s="62">
        <f t="shared" si="31"/>
        <v>61.250531688643129</v>
      </c>
    </row>
    <row r="864" spans="1:13" x14ac:dyDescent="0.3">
      <c r="A864" s="39" t="s">
        <v>170</v>
      </c>
      <c r="B864" s="39">
        <v>2018</v>
      </c>
      <c r="C864" s="64">
        <v>43120</v>
      </c>
      <c r="D864" s="39" t="s">
        <v>72</v>
      </c>
      <c r="E864" s="62" t="s">
        <v>99</v>
      </c>
      <c r="F864" s="62" t="s">
        <v>47</v>
      </c>
      <c r="G864" s="14">
        <f>(C864-VLOOKUP(E864,Riders!$A$2:$C$2000,2,FALSE))/365</f>
        <v>20.92876712328767</v>
      </c>
      <c r="H864" s="62">
        <v>20</v>
      </c>
      <c r="I864" s="62">
        <v>5.7750000000000004</v>
      </c>
      <c r="J864" s="45">
        <f t="shared" si="29"/>
        <v>6.0039999999999996</v>
      </c>
      <c r="K864" s="45">
        <f t="shared" si="30"/>
        <v>0.2289999999999992</v>
      </c>
      <c r="L864" s="45">
        <v>11.779</v>
      </c>
      <c r="M864" s="62">
        <f t="shared" si="31"/>
        <v>61.12573223533407</v>
      </c>
    </row>
    <row r="865" spans="1:13" x14ac:dyDescent="0.3">
      <c r="A865" s="39" t="s">
        <v>170</v>
      </c>
      <c r="B865" s="39">
        <v>2018</v>
      </c>
      <c r="C865" s="64">
        <v>43120</v>
      </c>
      <c r="D865" s="39" t="s">
        <v>72</v>
      </c>
      <c r="E865" s="62" t="s">
        <v>52</v>
      </c>
      <c r="F865" s="62" t="s">
        <v>53</v>
      </c>
      <c r="G865" s="14">
        <f>(C865-VLOOKUP(E865,Riders!$A$2:$C$2000,2,FALSE))/365</f>
        <v>20.863013698630137</v>
      </c>
      <c r="H865" s="62">
        <v>21</v>
      </c>
      <c r="I865" s="62">
        <v>5.7770000000000001</v>
      </c>
      <c r="J865" s="45">
        <f t="shared" si="29"/>
        <v>6.0349999999999993</v>
      </c>
      <c r="K865" s="45">
        <f t="shared" si="30"/>
        <v>0.25799999999999912</v>
      </c>
      <c r="L865" s="45">
        <v>11.811999999999999</v>
      </c>
      <c r="M865" s="62">
        <f t="shared" si="31"/>
        <v>60.954961056552662</v>
      </c>
    </row>
    <row r="866" spans="1:13" x14ac:dyDescent="0.3">
      <c r="A866" s="39" t="s">
        <v>170</v>
      </c>
      <c r="B866" s="39">
        <v>2018</v>
      </c>
      <c r="C866" s="64">
        <v>43120</v>
      </c>
      <c r="D866" s="39" t="s">
        <v>72</v>
      </c>
      <c r="E866" s="62" t="s">
        <v>185</v>
      </c>
      <c r="F866" s="62" t="s">
        <v>186</v>
      </c>
      <c r="G866" s="14">
        <f>(C866-VLOOKUP(E866,Riders!$A$2:$C$2000,2,FALSE))/365</f>
        <v>22.936986301369863</v>
      </c>
      <c r="H866" s="62">
        <v>22</v>
      </c>
      <c r="I866" s="62">
        <v>5.8550000000000004</v>
      </c>
      <c r="J866" s="45">
        <f t="shared" si="29"/>
        <v>6.1120000000000001</v>
      </c>
      <c r="K866" s="45">
        <f t="shared" si="30"/>
        <v>0.25699999999999967</v>
      </c>
      <c r="L866" s="45">
        <v>11.967000000000001</v>
      </c>
      <c r="M866" s="62">
        <f t="shared" si="31"/>
        <v>60.165455001253441</v>
      </c>
    </row>
    <row r="867" spans="1:13" x14ac:dyDescent="0.3">
      <c r="A867" s="39" t="s">
        <v>716</v>
      </c>
      <c r="B867" s="39">
        <v>2017</v>
      </c>
      <c r="C867" s="64">
        <v>43078</v>
      </c>
      <c r="D867" s="39" t="s">
        <v>72</v>
      </c>
      <c r="E867" s="62" t="s">
        <v>174</v>
      </c>
      <c r="F867" s="62" t="s">
        <v>156</v>
      </c>
      <c r="G867" s="14">
        <f>(C867-VLOOKUP(E867,Riders!$A$2:$C$2000,2,FALSE))/365</f>
        <v>25.895890410958906</v>
      </c>
      <c r="H867" s="62">
        <v>1</v>
      </c>
      <c r="I867" s="62">
        <v>5.3310000000000004</v>
      </c>
      <c r="J867" s="45">
        <f t="shared" si="29"/>
        <v>5.4790000000000001</v>
      </c>
      <c r="K867" s="45">
        <f t="shared" si="30"/>
        <v>0.14799999999999969</v>
      </c>
      <c r="L867" s="45">
        <v>10.81</v>
      </c>
      <c r="M867" s="62">
        <f t="shared" si="31"/>
        <v>66.6049953746531</v>
      </c>
    </row>
    <row r="868" spans="1:13" x14ac:dyDescent="0.3">
      <c r="A868" s="39" t="s">
        <v>716</v>
      </c>
      <c r="B868" s="39">
        <v>2017</v>
      </c>
      <c r="C868" s="64">
        <v>43078</v>
      </c>
      <c r="D868" s="39" t="s">
        <v>72</v>
      </c>
      <c r="E868" s="62" t="s">
        <v>135</v>
      </c>
      <c r="F868" s="62" t="s">
        <v>29</v>
      </c>
      <c r="G868" s="14">
        <f>(C868-VLOOKUP(E868,Riders!$A$2:$C$2000,2,FALSE))/365</f>
        <v>28.084931506849315</v>
      </c>
      <c r="H868" s="62">
        <v>2</v>
      </c>
      <c r="I868" s="62">
        <v>5.399</v>
      </c>
      <c r="J868" s="45">
        <f t="shared" si="29"/>
        <v>5.4409999999999998</v>
      </c>
      <c r="K868" s="45">
        <f t="shared" si="30"/>
        <v>4.1999999999999815E-2</v>
      </c>
      <c r="L868" s="45">
        <v>10.84</v>
      </c>
      <c r="M868" s="62">
        <f t="shared" si="31"/>
        <v>66.420664206642073</v>
      </c>
    </row>
    <row r="869" spans="1:13" x14ac:dyDescent="0.3">
      <c r="A869" s="39" t="s">
        <v>716</v>
      </c>
      <c r="B869" s="39">
        <v>2017</v>
      </c>
      <c r="C869" s="64">
        <v>43078</v>
      </c>
      <c r="D869" s="39" t="s">
        <v>72</v>
      </c>
      <c r="E869" s="62" t="s">
        <v>111</v>
      </c>
      <c r="F869" s="62" t="s">
        <v>118</v>
      </c>
      <c r="G869" s="14">
        <f>(C869-VLOOKUP(E869,Riders!$A$2:$C$2000,2,FALSE))/365</f>
        <v>23.136986301369863</v>
      </c>
      <c r="H869" s="62">
        <v>3</v>
      </c>
      <c r="I869" s="62">
        <v>5.3490000000000002</v>
      </c>
      <c r="J869" s="45">
        <f t="shared" si="29"/>
        <v>5.516</v>
      </c>
      <c r="K869" s="45">
        <f t="shared" si="30"/>
        <v>0.16699999999999982</v>
      </c>
      <c r="L869" s="45">
        <v>10.865</v>
      </c>
      <c r="M869" s="62">
        <f t="shared" si="31"/>
        <v>66.267832489645656</v>
      </c>
    </row>
    <row r="870" spans="1:13" x14ac:dyDescent="0.3">
      <c r="A870" s="39" t="s">
        <v>716</v>
      </c>
      <c r="B870" s="39">
        <v>2017</v>
      </c>
      <c r="C870" s="64">
        <v>43078</v>
      </c>
      <c r="D870" s="39" t="s">
        <v>72</v>
      </c>
      <c r="E870" s="62" t="s">
        <v>147</v>
      </c>
      <c r="F870" s="62" t="s">
        <v>31</v>
      </c>
      <c r="G870" s="14">
        <f>(C870-VLOOKUP(E870,Riders!$A$2:$C$2000,2,FALSE))/365</f>
        <v>29.419178082191781</v>
      </c>
      <c r="H870" s="62">
        <v>4</v>
      </c>
      <c r="I870" s="62">
        <v>5.3739999999999997</v>
      </c>
      <c r="J870" s="45">
        <f t="shared" si="29"/>
        <v>5.519000000000001</v>
      </c>
      <c r="K870" s="45">
        <f t="shared" si="30"/>
        <v>0.14500000000000135</v>
      </c>
      <c r="L870" s="45">
        <v>10.893000000000001</v>
      </c>
      <c r="M870" s="62">
        <f t="shared" si="31"/>
        <v>66.097493803359953</v>
      </c>
    </row>
    <row r="871" spans="1:13" x14ac:dyDescent="0.3">
      <c r="A871" s="39" t="s">
        <v>716</v>
      </c>
      <c r="B871" s="39">
        <v>2017</v>
      </c>
      <c r="C871" s="64">
        <v>43078</v>
      </c>
      <c r="D871" s="39" t="s">
        <v>72</v>
      </c>
      <c r="E871" s="62" t="s">
        <v>119</v>
      </c>
      <c r="F871" s="62" t="s">
        <v>120</v>
      </c>
      <c r="G871" s="14" t="e">
        <f>(C871-VLOOKUP(E871,Riders!$A$2:$C$2000,2,FALSE))/365</f>
        <v>#N/A</v>
      </c>
      <c r="H871" s="62">
        <v>5</v>
      </c>
      <c r="I871" s="62">
        <v>5.3609999999999998</v>
      </c>
      <c r="J871" s="45">
        <f t="shared" si="29"/>
        <v>5.5330000000000004</v>
      </c>
      <c r="K871" s="45">
        <f t="shared" si="30"/>
        <v>0.1720000000000006</v>
      </c>
      <c r="L871" s="45">
        <v>10.894</v>
      </c>
      <c r="M871" s="62">
        <f t="shared" si="31"/>
        <v>66.091426473288053</v>
      </c>
    </row>
    <row r="872" spans="1:13" x14ac:dyDescent="0.3">
      <c r="A872" s="39" t="s">
        <v>716</v>
      </c>
      <c r="B872" s="39">
        <v>2017</v>
      </c>
      <c r="C872" s="64">
        <v>43078</v>
      </c>
      <c r="D872" s="39" t="s">
        <v>72</v>
      </c>
      <c r="E872" s="62" t="s">
        <v>30</v>
      </c>
      <c r="F872" s="62" t="s">
        <v>31</v>
      </c>
      <c r="G872" s="14">
        <f>(C872-VLOOKUP(E872,Riders!$A$2:$C$2000,2,FALSE))/365</f>
        <v>21.646575342465752</v>
      </c>
      <c r="H872" s="62">
        <v>6</v>
      </c>
      <c r="I872" s="62">
        <v>5.3849999999999998</v>
      </c>
      <c r="J872" s="45">
        <f t="shared" si="29"/>
        <v>5.5440000000000005</v>
      </c>
      <c r="K872" s="45">
        <f t="shared" si="30"/>
        <v>0.1590000000000007</v>
      </c>
      <c r="L872" s="45">
        <v>10.929</v>
      </c>
      <c r="M872" s="62">
        <f t="shared" si="31"/>
        <v>65.879769420807023</v>
      </c>
    </row>
    <row r="873" spans="1:13" x14ac:dyDescent="0.3">
      <c r="A873" s="39" t="s">
        <v>716</v>
      </c>
      <c r="B873" s="39">
        <v>2017</v>
      </c>
      <c r="C873" s="64">
        <v>43078</v>
      </c>
      <c r="D873" s="39" t="s">
        <v>72</v>
      </c>
      <c r="E873" s="62" t="s">
        <v>82</v>
      </c>
      <c r="F873" s="62" t="s">
        <v>67</v>
      </c>
      <c r="G873" s="14">
        <f>(C873-VLOOKUP(E873,Riders!$A$2:$C$2000,2,FALSE))/365</f>
        <v>25.276712328767122</v>
      </c>
      <c r="H873" s="62">
        <v>7</v>
      </c>
      <c r="I873" s="62">
        <v>5.383</v>
      </c>
      <c r="J873" s="45">
        <f t="shared" si="29"/>
        <v>5.5659999999999998</v>
      </c>
      <c r="K873" s="45">
        <f t="shared" si="30"/>
        <v>0.18299999999999983</v>
      </c>
      <c r="L873" s="45">
        <v>10.949</v>
      </c>
      <c r="M873" s="62">
        <f t="shared" si="31"/>
        <v>65.759430084939268</v>
      </c>
    </row>
    <row r="874" spans="1:13" x14ac:dyDescent="0.3">
      <c r="A874" s="39" t="s">
        <v>716</v>
      </c>
      <c r="B874" s="39">
        <v>2017</v>
      </c>
      <c r="C874" s="64">
        <v>43078</v>
      </c>
      <c r="D874" s="39" t="s">
        <v>72</v>
      </c>
      <c r="E874" s="62" t="s">
        <v>691</v>
      </c>
      <c r="F874" s="62" t="s">
        <v>38</v>
      </c>
      <c r="G874" s="14">
        <f>(C874-VLOOKUP(E874,Riders!$A$2:$C$2000,2,FALSE))/365</f>
        <v>19.145205479452056</v>
      </c>
      <c r="H874" s="62">
        <v>8</v>
      </c>
      <c r="I874" s="62">
        <v>5.4080000000000004</v>
      </c>
      <c r="J874" s="45">
        <f t="shared" si="29"/>
        <v>5.5469999999999997</v>
      </c>
      <c r="K874" s="45">
        <f t="shared" si="30"/>
        <v>0.13899999999999935</v>
      </c>
      <c r="L874" s="45">
        <v>10.955</v>
      </c>
      <c r="M874" s="62">
        <f t="shared" si="31"/>
        <v>65.723413966225465</v>
      </c>
    </row>
    <row r="875" spans="1:13" x14ac:dyDescent="0.3">
      <c r="A875" s="39" t="s">
        <v>716</v>
      </c>
      <c r="B875" s="39">
        <v>2017</v>
      </c>
      <c r="C875" s="64">
        <v>43078</v>
      </c>
      <c r="D875" s="39" t="s">
        <v>72</v>
      </c>
      <c r="E875" s="62" t="s">
        <v>121</v>
      </c>
      <c r="F875" s="62" t="s">
        <v>120</v>
      </c>
      <c r="G875" s="14">
        <f>(C875-VLOOKUP(E875,Riders!$A$2:$C$2000,2,FALSE))/365</f>
        <v>21.764383561643836</v>
      </c>
      <c r="H875" s="62">
        <v>9</v>
      </c>
      <c r="I875" s="62">
        <v>5.3959999999999999</v>
      </c>
      <c r="J875" s="45">
        <f t="shared" si="29"/>
        <v>5.6000000000000005</v>
      </c>
      <c r="K875" s="45">
        <f t="shared" si="30"/>
        <v>0.20400000000000063</v>
      </c>
      <c r="L875" s="45">
        <v>10.996</v>
      </c>
      <c r="M875" s="62">
        <f t="shared" si="31"/>
        <v>65.478355765732985</v>
      </c>
    </row>
    <row r="876" spans="1:13" x14ac:dyDescent="0.3">
      <c r="A876" s="39" t="s">
        <v>716</v>
      </c>
      <c r="B876" s="39">
        <v>2017</v>
      </c>
      <c r="C876" s="64">
        <v>43078</v>
      </c>
      <c r="D876" s="39" t="s">
        <v>72</v>
      </c>
      <c r="E876" s="62" t="s">
        <v>694</v>
      </c>
      <c r="F876" s="62" t="s">
        <v>29</v>
      </c>
      <c r="G876" s="14">
        <f>(C876-VLOOKUP(E876,Riders!$A$2:$C$2000,2,FALSE))/365</f>
        <v>19.813698630136987</v>
      </c>
      <c r="H876" s="62">
        <v>10</v>
      </c>
      <c r="I876" s="62">
        <v>5.4660000000000002</v>
      </c>
      <c r="J876" s="45">
        <f t="shared" si="29"/>
        <v>5.5620000000000003</v>
      </c>
      <c r="K876" s="45">
        <f t="shared" si="30"/>
        <v>9.6000000000000085E-2</v>
      </c>
      <c r="L876" s="45">
        <v>11.028</v>
      </c>
      <c r="M876" s="62">
        <f t="shared" si="31"/>
        <v>65.288356909684438</v>
      </c>
    </row>
    <row r="877" spans="1:13" x14ac:dyDescent="0.3">
      <c r="A877" s="39" t="s">
        <v>716</v>
      </c>
      <c r="B877" s="39">
        <v>2017</v>
      </c>
      <c r="C877" s="64">
        <v>43078</v>
      </c>
      <c r="D877" s="39" t="s">
        <v>72</v>
      </c>
      <c r="E877" s="62" t="s">
        <v>96</v>
      </c>
      <c r="F877" s="62" t="s">
        <v>40</v>
      </c>
      <c r="G877" s="14">
        <f>(C877-VLOOKUP(E877,Riders!$A$2:$C$2000,2,FALSE))/365</f>
        <v>23.906849315068492</v>
      </c>
      <c r="H877" s="62">
        <v>11</v>
      </c>
      <c r="I877" s="62">
        <v>5.476</v>
      </c>
      <c r="J877" s="45">
        <f t="shared" ref="J877:J908" si="32">IF(I877="","",L877-I877)</f>
        <v>5.5829999999999993</v>
      </c>
      <c r="K877" s="45">
        <f t="shared" ref="K877:K908" si="33">IF(J877="","",J877-I877)</f>
        <v>0.10699999999999932</v>
      </c>
      <c r="L877" s="45">
        <v>11.058999999999999</v>
      </c>
      <c r="M877" s="62">
        <f t="shared" ref="M877:M908" si="34">IF(L877="","",3.6*200/L877)</f>
        <v>65.105344063658563</v>
      </c>
    </row>
    <row r="878" spans="1:13" x14ac:dyDescent="0.3">
      <c r="A878" s="39" t="s">
        <v>716</v>
      </c>
      <c r="B878" s="39">
        <v>2017</v>
      </c>
      <c r="C878" s="64">
        <v>43078</v>
      </c>
      <c r="D878" s="39" t="s">
        <v>72</v>
      </c>
      <c r="E878" s="62" t="s">
        <v>3864</v>
      </c>
      <c r="F878" s="62" t="s">
        <v>156</v>
      </c>
      <c r="G878" s="14" t="e">
        <f>(C878-VLOOKUP(E878,Riders!$A$2:$C$2000,2,FALSE))/365</f>
        <v>#N/A</v>
      </c>
      <c r="H878" s="62">
        <v>12</v>
      </c>
      <c r="I878" s="62">
        <v>5.4809999999999999</v>
      </c>
      <c r="J878" s="45">
        <f t="shared" si="32"/>
        <v>5.636000000000001</v>
      </c>
      <c r="K878" s="45">
        <f t="shared" si="33"/>
        <v>0.15500000000000114</v>
      </c>
      <c r="L878" s="45">
        <v>11.117000000000001</v>
      </c>
      <c r="M878" s="62">
        <f t="shared" si="34"/>
        <v>64.765674192677878</v>
      </c>
    </row>
    <row r="879" spans="1:13" x14ac:dyDescent="0.3">
      <c r="A879" s="39" t="s">
        <v>716</v>
      </c>
      <c r="B879" s="39">
        <v>2017</v>
      </c>
      <c r="C879" s="64">
        <v>43078</v>
      </c>
      <c r="D879" s="39" t="s">
        <v>72</v>
      </c>
      <c r="E879" s="62" t="s">
        <v>704</v>
      </c>
      <c r="F879" s="62" t="s">
        <v>40</v>
      </c>
      <c r="G879" s="14">
        <f>(C879-VLOOKUP(E879,Riders!$A$2:$C$2000,2,FALSE))/365</f>
        <v>26.923287671232877</v>
      </c>
      <c r="H879" s="62">
        <v>13</v>
      </c>
      <c r="I879" s="62">
        <v>5.5030000000000001</v>
      </c>
      <c r="J879" s="45">
        <f t="shared" si="32"/>
        <v>5.6340000000000003</v>
      </c>
      <c r="K879" s="45">
        <f t="shared" si="33"/>
        <v>0.13100000000000023</v>
      </c>
      <c r="L879" s="45">
        <v>11.137</v>
      </c>
      <c r="M879" s="62">
        <f t="shared" si="34"/>
        <v>64.649366974948364</v>
      </c>
    </row>
    <row r="880" spans="1:13" x14ac:dyDescent="0.3">
      <c r="A880" s="39" t="s">
        <v>716</v>
      </c>
      <c r="B880" s="39">
        <v>2017</v>
      </c>
      <c r="C880" s="64">
        <v>43078</v>
      </c>
      <c r="D880" s="39" t="s">
        <v>72</v>
      </c>
      <c r="E880" s="62" t="s">
        <v>177</v>
      </c>
      <c r="F880" s="62" t="s">
        <v>38</v>
      </c>
      <c r="G880" s="14">
        <f>(C880-VLOOKUP(E880,Riders!$A$2:$C$2000,2,FALSE))/365</f>
        <v>20.632876712328766</v>
      </c>
      <c r="H880" s="62">
        <v>14</v>
      </c>
      <c r="I880" s="62">
        <v>5.5179999999999998</v>
      </c>
      <c r="J880" s="45">
        <f t="shared" si="32"/>
        <v>5.7190000000000003</v>
      </c>
      <c r="K880" s="45">
        <f t="shared" si="33"/>
        <v>0.20100000000000051</v>
      </c>
      <c r="L880" s="45">
        <v>11.237</v>
      </c>
      <c r="M880" s="62">
        <f t="shared" si="34"/>
        <v>64.074041114176381</v>
      </c>
    </row>
    <row r="881" spans="1:13" x14ac:dyDescent="0.3">
      <c r="A881" s="39" t="s">
        <v>716</v>
      </c>
      <c r="B881" s="39">
        <v>2017</v>
      </c>
      <c r="C881" s="64">
        <v>43078</v>
      </c>
      <c r="D881" s="39" t="s">
        <v>72</v>
      </c>
      <c r="E881" s="62" t="s">
        <v>176</v>
      </c>
      <c r="F881" s="62" t="s">
        <v>27</v>
      </c>
      <c r="G881" s="14">
        <f>(C881-VLOOKUP(E881,Riders!$A$2:$C$2000,2,FALSE))/365</f>
        <v>25.36986301369863</v>
      </c>
      <c r="H881" s="62">
        <v>15</v>
      </c>
      <c r="I881" s="62">
        <v>5.5350000000000001</v>
      </c>
      <c r="J881" s="45">
        <f t="shared" si="32"/>
        <v>5.7029999999999994</v>
      </c>
      <c r="K881" s="45">
        <f t="shared" si="33"/>
        <v>0.16799999999999926</v>
      </c>
      <c r="L881" s="45">
        <v>11.238</v>
      </c>
      <c r="M881" s="62">
        <f t="shared" si="34"/>
        <v>64.068339562199682</v>
      </c>
    </row>
    <row r="882" spans="1:13" x14ac:dyDescent="0.3">
      <c r="A882" s="62" t="s">
        <v>716</v>
      </c>
      <c r="B882" s="62">
        <v>2017</v>
      </c>
      <c r="C882" s="64">
        <v>43078</v>
      </c>
      <c r="D882" s="62" t="s">
        <v>72</v>
      </c>
      <c r="E882" s="62" t="s">
        <v>146</v>
      </c>
      <c r="F882" s="62" t="s">
        <v>56</v>
      </c>
      <c r="G882" s="14">
        <f>(C882-VLOOKUP(E882,Riders!$A$2:$C$2000,2,FALSE))/365</f>
        <v>27.684931506849313</v>
      </c>
      <c r="H882" s="62">
        <v>16</v>
      </c>
      <c r="I882" s="62">
        <v>5.6070000000000002</v>
      </c>
      <c r="J882" s="87">
        <f t="shared" si="32"/>
        <v>5.746999999999999</v>
      </c>
      <c r="K882" s="87">
        <f t="shared" si="33"/>
        <v>0.13999999999999879</v>
      </c>
      <c r="L882" s="87">
        <v>11.353999999999999</v>
      </c>
      <c r="M882" s="62">
        <f t="shared" si="34"/>
        <v>63.413774881099179</v>
      </c>
    </row>
    <row r="883" spans="1:13" x14ac:dyDescent="0.3">
      <c r="A883" s="62" t="s">
        <v>716</v>
      </c>
      <c r="B883" s="62">
        <v>2017</v>
      </c>
      <c r="C883" s="64">
        <v>43078</v>
      </c>
      <c r="D883" s="62" t="s">
        <v>72</v>
      </c>
      <c r="E883" s="62" t="s">
        <v>718</v>
      </c>
      <c r="F883" s="62" t="s">
        <v>118</v>
      </c>
      <c r="G883" s="14">
        <f>(C883-VLOOKUP(E883,Riders!$A$2:$C$2000,2,FALSE))/365</f>
        <v>21.898630136986302</v>
      </c>
      <c r="H883" s="62">
        <v>17</v>
      </c>
      <c r="I883" s="62">
        <v>5.6429999999999998</v>
      </c>
      <c r="J883" s="87">
        <f t="shared" si="32"/>
        <v>5.830000000000001</v>
      </c>
      <c r="K883" s="87">
        <f t="shared" si="33"/>
        <v>0.18700000000000117</v>
      </c>
      <c r="L883" s="87">
        <v>11.473000000000001</v>
      </c>
      <c r="M883" s="62">
        <f t="shared" si="34"/>
        <v>62.756035910398325</v>
      </c>
    </row>
    <row r="884" spans="1:13" x14ac:dyDescent="0.3">
      <c r="A884" s="62" t="s">
        <v>716</v>
      </c>
      <c r="B884" s="62">
        <v>2017</v>
      </c>
      <c r="C884" s="64">
        <v>43078</v>
      </c>
      <c r="D884" s="62" t="s">
        <v>72</v>
      </c>
      <c r="E884" s="62" t="s">
        <v>699</v>
      </c>
      <c r="F884" s="62" t="s">
        <v>130</v>
      </c>
      <c r="G884" s="14">
        <f>(C884-VLOOKUP(E884,Riders!$A$2:$C$2000,2,FALSE))/365</f>
        <v>21.410958904109588</v>
      </c>
      <c r="H884" s="62">
        <v>18</v>
      </c>
      <c r="I884" s="62">
        <v>5.7229999999999999</v>
      </c>
      <c r="J884" s="87">
        <f t="shared" si="32"/>
        <v>5.8950000000000005</v>
      </c>
      <c r="K884" s="87">
        <f t="shared" si="33"/>
        <v>0.1720000000000006</v>
      </c>
      <c r="L884" s="87">
        <v>11.618</v>
      </c>
      <c r="M884" s="62">
        <f t="shared" si="34"/>
        <v>61.97280082630401</v>
      </c>
    </row>
    <row r="885" spans="1:13" x14ac:dyDescent="0.3">
      <c r="A885" s="62" t="s">
        <v>93</v>
      </c>
      <c r="B885" s="62">
        <v>2017</v>
      </c>
      <c r="C885" s="64">
        <v>43071</v>
      </c>
      <c r="D885" s="62" t="s">
        <v>72</v>
      </c>
      <c r="E885" s="62" t="s">
        <v>703</v>
      </c>
      <c r="F885" s="62" t="s">
        <v>15</v>
      </c>
      <c r="G885" s="14">
        <f>(C885-VLOOKUP(E885,Riders!$A$2:$C$2000,2,FALSE))/365</f>
        <v>27.079452054794519</v>
      </c>
      <c r="H885" s="62">
        <v>1</v>
      </c>
      <c r="I885" s="62">
        <v>5.36</v>
      </c>
      <c r="J885" s="87">
        <f t="shared" si="32"/>
        <v>5.4359999999999991</v>
      </c>
      <c r="K885" s="87">
        <f t="shared" si="33"/>
        <v>7.5999999999998735E-2</v>
      </c>
      <c r="L885" s="87">
        <v>10.795999999999999</v>
      </c>
      <c r="M885" s="62">
        <f t="shared" si="34"/>
        <v>66.691367173027047</v>
      </c>
    </row>
    <row r="886" spans="1:13" x14ac:dyDescent="0.3">
      <c r="A886" s="62" t="s">
        <v>93</v>
      </c>
      <c r="B886" s="62">
        <v>2017</v>
      </c>
      <c r="C886" s="64">
        <v>43071</v>
      </c>
      <c r="D886" s="62" t="s">
        <v>72</v>
      </c>
      <c r="E886" s="62" t="s">
        <v>77</v>
      </c>
      <c r="F886" s="62" t="s">
        <v>19</v>
      </c>
      <c r="G886" s="14">
        <f>(C886-VLOOKUP(E886,Riders!$A$2:$C$2000,2,FALSE))/365</f>
        <v>26.561643835616437</v>
      </c>
      <c r="H886" s="62">
        <v>2</v>
      </c>
      <c r="I886" s="62">
        <v>5.4</v>
      </c>
      <c r="J886" s="87">
        <f t="shared" si="32"/>
        <v>5.552999999999999</v>
      </c>
      <c r="K886" s="87">
        <f t="shared" si="33"/>
        <v>0.15299999999999869</v>
      </c>
      <c r="L886" s="87">
        <v>10.952999999999999</v>
      </c>
      <c r="M886" s="62">
        <f t="shared" si="34"/>
        <v>65.735414954806899</v>
      </c>
    </row>
    <row r="887" spans="1:13" x14ac:dyDescent="0.3">
      <c r="A887" s="62" t="s">
        <v>93</v>
      </c>
      <c r="B887" s="62">
        <v>2017</v>
      </c>
      <c r="C887" s="64">
        <v>43071</v>
      </c>
      <c r="D887" s="62" t="s">
        <v>72</v>
      </c>
      <c r="E887" s="62" t="s">
        <v>135</v>
      </c>
      <c r="F887" s="62" t="s">
        <v>29</v>
      </c>
      <c r="G887" s="14">
        <f>(C887-VLOOKUP(E887,Riders!$A$2:$C$2000,2,FALSE))/365</f>
        <v>28.065753424657533</v>
      </c>
      <c r="H887" s="62">
        <v>3</v>
      </c>
      <c r="I887" s="62">
        <v>5.4779999999999998</v>
      </c>
      <c r="J887" s="87">
        <f t="shared" si="32"/>
        <v>5.527000000000001</v>
      </c>
      <c r="K887" s="87">
        <f t="shared" si="33"/>
        <v>4.9000000000001265E-2</v>
      </c>
      <c r="L887" s="87">
        <v>11.005000000000001</v>
      </c>
      <c r="M887" s="62">
        <f t="shared" si="34"/>
        <v>65.42480690595184</v>
      </c>
    </row>
    <row r="888" spans="1:13" x14ac:dyDescent="0.3">
      <c r="A888" s="62" t="s">
        <v>93</v>
      </c>
      <c r="B888" s="62">
        <v>2017</v>
      </c>
      <c r="C888" s="64">
        <v>43071</v>
      </c>
      <c r="D888" s="62" t="s">
        <v>72</v>
      </c>
      <c r="E888" s="62" t="s">
        <v>34</v>
      </c>
      <c r="F888" s="62" t="s">
        <v>19</v>
      </c>
      <c r="G888" s="14">
        <f>(C888-VLOOKUP(E888,Riders!$A$2:$C$2000,2,FALSE))/365</f>
        <v>30.334246575342465</v>
      </c>
      <c r="H888" s="62">
        <v>4</v>
      </c>
      <c r="I888" s="62">
        <v>5.4039999999999999</v>
      </c>
      <c r="J888" s="87">
        <f t="shared" si="32"/>
        <v>5.6069999999999993</v>
      </c>
      <c r="K888" s="87">
        <f t="shared" si="33"/>
        <v>0.2029999999999994</v>
      </c>
      <c r="L888" s="87">
        <v>11.010999999999999</v>
      </c>
      <c r="M888" s="62">
        <f t="shared" si="34"/>
        <v>65.389156298247215</v>
      </c>
    </row>
    <row r="889" spans="1:13" x14ac:dyDescent="0.3">
      <c r="A889" s="62" t="s">
        <v>93</v>
      </c>
      <c r="B889" s="62">
        <v>2017</v>
      </c>
      <c r="C889" s="64">
        <v>43071</v>
      </c>
      <c r="D889" s="62" t="s">
        <v>72</v>
      </c>
      <c r="E889" s="62" t="s">
        <v>174</v>
      </c>
      <c r="F889" s="62" t="s">
        <v>156</v>
      </c>
      <c r="G889" s="14">
        <f>(C889-VLOOKUP(E889,Riders!$A$2:$C$2000,2,FALSE))/365</f>
        <v>25.876712328767123</v>
      </c>
      <c r="H889" s="62">
        <v>5</v>
      </c>
      <c r="I889" s="62">
        <v>5.4560000000000004</v>
      </c>
      <c r="J889" s="87">
        <f t="shared" si="32"/>
        <v>5.5959999999999992</v>
      </c>
      <c r="K889" s="87">
        <f t="shared" si="33"/>
        <v>0.13999999999999879</v>
      </c>
      <c r="L889" s="87">
        <v>11.052</v>
      </c>
      <c r="M889" s="62">
        <f t="shared" si="34"/>
        <v>65.146579804560261</v>
      </c>
    </row>
    <row r="890" spans="1:13" x14ac:dyDescent="0.3">
      <c r="A890" s="62" t="s">
        <v>93</v>
      </c>
      <c r="B890" s="62">
        <v>2017</v>
      </c>
      <c r="C890" s="64">
        <v>43071</v>
      </c>
      <c r="D890" s="62" t="s">
        <v>72</v>
      </c>
      <c r="E890" s="62" t="s">
        <v>133</v>
      </c>
      <c r="F890" s="62" t="s">
        <v>25</v>
      </c>
      <c r="G890" s="14">
        <f>(C890-VLOOKUP(E890,Riders!$A$2:$C$2000,2,FALSE))/365</f>
        <v>24.854794520547944</v>
      </c>
      <c r="H890" s="62">
        <v>6</v>
      </c>
      <c r="I890" s="62">
        <v>5.4779999999999998</v>
      </c>
      <c r="J890" s="87">
        <f t="shared" si="32"/>
        <v>5.6159999999999997</v>
      </c>
      <c r="K890" s="87">
        <f t="shared" si="33"/>
        <v>0.1379999999999999</v>
      </c>
      <c r="L890" s="87">
        <v>11.093999999999999</v>
      </c>
      <c r="M890" s="62">
        <f t="shared" si="34"/>
        <v>64.899945916711744</v>
      </c>
    </row>
    <row r="891" spans="1:13" x14ac:dyDescent="0.3">
      <c r="A891" s="62" t="s">
        <v>93</v>
      </c>
      <c r="B891" s="62">
        <v>2017</v>
      </c>
      <c r="C891" s="64">
        <v>43071</v>
      </c>
      <c r="D891" s="62" t="s">
        <v>72</v>
      </c>
      <c r="E891" s="62" t="s">
        <v>30</v>
      </c>
      <c r="F891" s="62" t="s">
        <v>31</v>
      </c>
      <c r="G891" s="14">
        <f>(C891-VLOOKUP(E891,Riders!$A$2:$C$2000,2,FALSE))/365</f>
        <v>21.627397260273973</v>
      </c>
      <c r="H891" s="62">
        <v>7</v>
      </c>
      <c r="I891" s="62">
        <v>5.4889999999999999</v>
      </c>
      <c r="J891" s="87">
        <f t="shared" si="32"/>
        <v>5.681</v>
      </c>
      <c r="K891" s="87">
        <f t="shared" si="33"/>
        <v>0.19200000000000017</v>
      </c>
      <c r="L891" s="87">
        <v>11.17</v>
      </c>
      <c r="M891" s="62">
        <f t="shared" si="34"/>
        <v>64.458370635631155</v>
      </c>
    </row>
    <row r="892" spans="1:13" x14ac:dyDescent="0.3">
      <c r="A892" s="62" t="s">
        <v>93</v>
      </c>
      <c r="B892" s="62">
        <v>2017</v>
      </c>
      <c r="C892" s="64">
        <v>43071</v>
      </c>
      <c r="D892" s="62" t="s">
        <v>72</v>
      </c>
      <c r="E892" s="62" t="s">
        <v>82</v>
      </c>
      <c r="F892" s="62" t="s">
        <v>67</v>
      </c>
      <c r="G892" s="14">
        <f>(C892-VLOOKUP(E892,Riders!$A$2:$C$2000,2,FALSE))/365</f>
        <v>25.257534246575343</v>
      </c>
      <c r="H892" s="62">
        <v>8</v>
      </c>
      <c r="I892" s="62">
        <v>5.5010000000000003</v>
      </c>
      <c r="J892" s="87">
        <f t="shared" si="32"/>
        <v>5.6909999999999998</v>
      </c>
      <c r="K892" s="87">
        <f t="shared" si="33"/>
        <v>0.1899999999999995</v>
      </c>
      <c r="L892" s="87">
        <v>11.192</v>
      </c>
      <c r="M892" s="62">
        <f t="shared" si="34"/>
        <v>64.331665475339534</v>
      </c>
    </row>
    <row r="893" spans="1:13" x14ac:dyDescent="0.3">
      <c r="A893" s="62" t="s">
        <v>93</v>
      </c>
      <c r="B893" s="62">
        <v>2017</v>
      </c>
      <c r="C893" s="64">
        <v>43071</v>
      </c>
      <c r="D893" s="62" t="s">
        <v>72</v>
      </c>
      <c r="E893" s="62" t="s">
        <v>96</v>
      </c>
      <c r="F893" s="62" t="s">
        <v>40</v>
      </c>
      <c r="G893" s="14">
        <f>(C893-VLOOKUP(E893,Riders!$A$2:$C$2000,2,FALSE))/365</f>
        <v>23.887671232876713</v>
      </c>
      <c r="H893" s="62">
        <v>9</v>
      </c>
      <c r="I893" s="62">
        <v>5.56</v>
      </c>
      <c r="J893" s="87">
        <f t="shared" si="32"/>
        <v>5.6589999999999998</v>
      </c>
      <c r="K893" s="87">
        <f t="shared" si="33"/>
        <v>9.9000000000000199E-2</v>
      </c>
      <c r="L893" s="87">
        <v>11.218999999999999</v>
      </c>
      <c r="M893" s="62">
        <f t="shared" si="34"/>
        <v>64.176842855869509</v>
      </c>
    </row>
    <row r="894" spans="1:13" x14ac:dyDescent="0.3">
      <c r="A894" s="62" t="s">
        <v>93</v>
      </c>
      <c r="B894" s="62">
        <v>2017</v>
      </c>
      <c r="C894" s="64">
        <v>43071</v>
      </c>
      <c r="D894" s="62" t="s">
        <v>72</v>
      </c>
      <c r="E894" s="62" t="s">
        <v>403</v>
      </c>
      <c r="F894" s="62" t="s">
        <v>15</v>
      </c>
      <c r="G894" s="14">
        <f>(C894-VLOOKUP(E894,Riders!$A$2:$C$2000,2,FALSE))/365</f>
        <v>31.002739726027396</v>
      </c>
      <c r="H894" s="62">
        <v>10</v>
      </c>
      <c r="I894" s="62">
        <v>5.5270000000000001</v>
      </c>
      <c r="J894" s="87">
        <f t="shared" si="32"/>
        <v>5.6960000000000006</v>
      </c>
      <c r="K894" s="87">
        <f t="shared" si="33"/>
        <v>0.16900000000000048</v>
      </c>
      <c r="L894" s="87">
        <v>11.223000000000001</v>
      </c>
      <c r="M894" s="62">
        <f t="shared" si="34"/>
        <v>64.153969526864472</v>
      </c>
    </row>
    <row r="895" spans="1:13" x14ac:dyDescent="0.3">
      <c r="A895" s="62" t="s">
        <v>93</v>
      </c>
      <c r="B895" s="62">
        <v>2017</v>
      </c>
      <c r="C895" s="64">
        <v>43071</v>
      </c>
      <c r="D895" s="62" t="s">
        <v>72</v>
      </c>
      <c r="E895" s="62" t="s">
        <v>54</v>
      </c>
      <c r="F895" s="62" t="s">
        <v>44</v>
      </c>
      <c r="G895" s="14">
        <f>(C895-VLOOKUP(E895,Riders!$A$2:$C$2000,2,FALSE))/365</f>
        <v>20.44109589041096</v>
      </c>
      <c r="H895" s="62">
        <v>11</v>
      </c>
      <c r="I895" s="62">
        <v>5.5579999999999998</v>
      </c>
      <c r="J895" s="87">
        <f t="shared" si="32"/>
        <v>5.6669999999999998</v>
      </c>
      <c r="K895" s="87">
        <f t="shared" si="33"/>
        <v>0.10899999999999999</v>
      </c>
      <c r="L895" s="87">
        <v>11.225</v>
      </c>
      <c r="M895" s="62">
        <f t="shared" si="34"/>
        <v>64.142538975501111</v>
      </c>
    </row>
    <row r="896" spans="1:13" x14ac:dyDescent="0.3">
      <c r="A896" s="62" t="s">
        <v>93</v>
      </c>
      <c r="B896" s="62">
        <v>2017</v>
      </c>
      <c r="C896" s="64">
        <v>43071</v>
      </c>
      <c r="D896" s="62" t="s">
        <v>72</v>
      </c>
      <c r="E896" s="62" t="s">
        <v>694</v>
      </c>
      <c r="F896" s="62" t="s">
        <v>29</v>
      </c>
      <c r="G896" s="14">
        <f>(C896-VLOOKUP(E896,Riders!$A$2:$C$2000,2,FALSE))/365</f>
        <v>19.794520547945204</v>
      </c>
      <c r="H896" s="62">
        <v>12</v>
      </c>
      <c r="I896" s="62">
        <v>5.5609999999999999</v>
      </c>
      <c r="J896" s="87">
        <f t="shared" si="32"/>
        <v>5.6950000000000003</v>
      </c>
      <c r="K896" s="87">
        <f t="shared" si="33"/>
        <v>0.13400000000000034</v>
      </c>
      <c r="L896" s="87">
        <v>11.256</v>
      </c>
      <c r="M896" s="62">
        <f t="shared" si="34"/>
        <v>63.965884861407247</v>
      </c>
    </row>
    <row r="897" spans="1:13" x14ac:dyDescent="0.3">
      <c r="A897" s="62" t="s">
        <v>93</v>
      </c>
      <c r="B897" s="62">
        <v>2017</v>
      </c>
      <c r="C897" s="64">
        <v>43071</v>
      </c>
      <c r="D897" s="62" t="s">
        <v>72</v>
      </c>
      <c r="E897" s="62" t="s">
        <v>139</v>
      </c>
      <c r="F897" s="62" t="s">
        <v>61</v>
      </c>
      <c r="G897" s="14">
        <f>(C897-VLOOKUP(E897,Riders!$A$2:$C$2000,2,FALSE))/365</f>
        <v>25.479452054794521</v>
      </c>
      <c r="H897" s="62">
        <v>13</v>
      </c>
      <c r="I897" s="62">
        <v>5.5570000000000004</v>
      </c>
      <c r="J897" s="87">
        <f t="shared" si="32"/>
        <v>5.7050000000000001</v>
      </c>
      <c r="K897" s="87">
        <f t="shared" si="33"/>
        <v>0.14799999999999969</v>
      </c>
      <c r="L897" s="87">
        <v>11.262</v>
      </c>
      <c r="M897" s="62">
        <f t="shared" si="34"/>
        <v>63.931806073521571</v>
      </c>
    </row>
    <row r="898" spans="1:13" x14ac:dyDescent="0.3">
      <c r="A898" s="62" t="s">
        <v>93</v>
      </c>
      <c r="B898" s="62">
        <v>2017</v>
      </c>
      <c r="C898" s="64">
        <v>43071</v>
      </c>
      <c r="D898" s="62" t="s">
        <v>72</v>
      </c>
      <c r="E898" s="62" t="s">
        <v>176</v>
      </c>
      <c r="F898" s="62" t="s">
        <v>27</v>
      </c>
      <c r="G898" s="14">
        <f>(C898-VLOOKUP(E898,Riders!$A$2:$C$2000,2,FALSE))/365</f>
        <v>25.350684931506848</v>
      </c>
      <c r="H898" s="62">
        <v>14</v>
      </c>
      <c r="I898" s="62">
        <v>5.548</v>
      </c>
      <c r="J898" s="87">
        <f t="shared" si="32"/>
        <v>5.7629999999999999</v>
      </c>
      <c r="K898" s="87">
        <f t="shared" si="33"/>
        <v>0.21499999999999986</v>
      </c>
      <c r="L898" s="87">
        <v>11.311</v>
      </c>
      <c r="M898" s="62">
        <f t="shared" si="34"/>
        <v>63.654849261780569</v>
      </c>
    </row>
    <row r="899" spans="1:13" x14ac:dyDescent="0.3">
      <c r="A899" s="62" t="s">
        <v>93</v>
      </c>
      <c r="B899" s="62">
        <v>2017</v>
      </c>
      <c r="C899" s="64">
        <v>43071</v>
      </c>
      <c r="D899" s="62" t="s">
        <v>72</v>
      </c>
      <c r="E899" s="62" t="s">
        <v>75</v>
      </c>
      <c r="F899" s="62" t="s">
        <v>178</v>
      </c>
      <c r="G899" s="14">
        <f>(C899-VLOOKUP(E899,Riders!$A$2:$C$2000,2,FALSE))/365</f>
        <v>18.731506849315068</v>
      </c>
      <c r="H899" s="62">
        <v>15</v>
      </c>
      <c r="I899" s="62">
        <v>5.5590000000000002</v>
      </c>
      <c r="J899" s="87">
        <f t="shared" si="32"/>
        <v>5.7640000000000002</v>
      </c>
      <c r="K899" s="87">
        <f t="shared" si="33"/>
        <v>0.20500000000000007</v>
      </c>
      <c r="L899" s="87">
        <v>11.323</v>
      </c>
      <c r="M899" s="62">
        <f t="shared" si="34"/>
        <v>63.587388501280579</v>
      </c>
    </row>
    <row r="900" spans="1:13" x14ac:dyDescent="0.3">
      <c r="A900" s="62" t="s">
        <v>93</v>
      </c>
      <c r="B900" s="62">
        <v>2017</v>
      </c>
      <c r="C900" s="64">
        <v>43071</v>
      </c>
      <c r="D900" s="62" t="s">
        <v>72</v>
      </c>
      <c r="E900" s="62" t="s">
        <v>43</v>
      </c>
      <c r="F900" s="62" t="s">
        <v>44</v>
      </c>
      <c r="G900" s="14">
        <f>(C900-VLOOKUP(E900,Riders!$A$2:$C$2000,2,FALSE))/365</f>
        <v>25.035616438356165</v>
      </c>
      <c r="H900" s="62">
        <v>16</v>
      </c>
      <c r="I900" s="62">
        <v>5.5469999999999997</v>
      </c>
      <c r="J900" s="87">
        <f t="shared" si="32"/>
        <v>5.7779999999999996</v>
      </c>
      <c r="K900" s="87">
        <f t="shared" si="33"/>
        <v>0.23099999999999987</v>
      </c>
      <c r="L900" s="87">
        <v>11.324999999999999</v>
      </c>
      <c r="M900" s="62">
        <f t="shared" si="34"/>
        <v>63.576158940397356</v>
      </c>
    </row>
    <row r="901" spans="1:13" x14ac:dyDescent="0.3">
      <c r="A901" s="62" t="s">
        <v>93</v>
      </c>
      <c r="B901" s="62">
        <v>2017</v>
      </c>
      <c r="C901" s="64">
        <v>43071</v>
      </c>
      <c r="D901" s="62" t="s">
        <v>72</v>
      </c>
      <c r="E901" s="62" t="s">
        <v>3864</v>
      </c>
      <c r="F901" s="62" t="s">
        <v>156</v>
      </c>
      <c r="G901" s="14" t="e">
        <f>(C901-VLOOKUP(E901,Riders!$A$2:$C$2000,2,FALSE))/365</f>
        <v>#N/A</v>
      </c>
      <c r="H901" s="62">
        <v>17</v>
      </c>
      <c r="I901" s="62">
        <v>5.5789999999999997</v>
      </c>
      <c r="J901" s="87">
        <f t="shared" si="32"/>
        <v>5.758</v>
      </c>
      <c r="K901" s="87">
        <f t="shared" si="33"/>
        <v>0.17900000000000027</v>
      </c>
      <c r="L901" s="87">
        <v>11.337</v>
      </c>
      <c r="M901" s="62">
        <f t="shared" si="34"/>
        <v>63.508864779042078</v>
      </c>
    </row>
    <row r="902" spans="1:13" x14ac:dyDescent="0.3">
      <c r="A902" s="62" t="s">
        <v>93</v>
      </c>
      <c r="B902" s="62">
        <v>2017</v>
      </c>
      <c r="C902" s="64">
        <v>43071</v>
      </c>
      <c r="D902" s="62" t="s">
        <v>72</v>
      </c>
      <c r="E902" s="62" t="s">
        <v>98</v>
      </c>
      <c r="F902" s="62" t="s">
        <v>67</v>
      </c>
      <c r="G902" s="14">
        <f>(C902-VLOOKUP(E902,Riders!$A$2:$C$2000,2,FALSE))/365</f>
        <v>26.339726027397262</v>
      </c>
      <c r="H902" s="62">
        <v>18</v>
      </c>
      <c r="I902" s="62">
        <v>5.63</v>
      </c>
      <c r="J902" s="87">
        <f t="shared" si="32"/>
        <v>5.7660000000000009</v>
      </c>
      <c r="K902" s="87">
        <f t="shared" si="33"/>
        <v>0.13600000000000101</v>
      </c>
      <c r="L902" s="87">
        <v>11.396000000000001</v>
      </c>
      <c r="M902" s="62">
        <f t="shared" si="34"/>
        <v>63.180063180063179</v>
      </c>
    </row>
    <row r="903" spans="1:13" x14ac:dyDescent="0.3">
      <c r="A903" s="62" t="s">
        <v>93</v>
      </c>
      <c r="B903" s="62">
        <v>2017</v>
      </c>
      <c r="C903" s="64">
        <v>43071</v>
      </c>
      <c r="D903" s="62" t="s">
        <v>72</v>
      </c>
      <c r="E903" s="62" t="s">
        <v>704</v>
      </c>
      <c r="F903" s="62" t="s">
        <v>40</v>
      </c>
      <c r="G903" s="14">
        <f>(C903-VLOOKUP(E903,Riders!$A$2:$C$2000,2,FALSE))/365</f>
        <v>26.904109589041095</v>
      </c>
      <c r="H903" s="62">
        <v>19</v>
      </c>
      <c r="I903" s="62">
        <v>5.617</v>
      </c>
      <c r="J903" s="87">
        <f t="shared" si="32"/>
        <v>5.8029999999999999</v>
      </c>
      <c r="K903" s="87">
        <f t="shared" si="33"/>
        <v>0.18599999999999994</v>
      </c>
      <c r="L903" s="87">
        <v>11.42</v>
      </c>
      <c r="M903" s="62">
        <f t="shared" si="34"/>
        <v>63.047285464098074</v>
      </c>
    </row>
    <row r="904" spans="1:13" x14ac:dyDescent="0.3">
      <c r="A904" s="62" t="s">
        <v>93</v>
      </c>
      <c r="B904" s="62">
        <v>2017</v>
      </c>
      <c r="C904" s="64">
        <v>43071</v>
      </c>
      <c r="D904" s="62" t="s">
        <v>72</v>
      </c>
      <c r="E904" s="62" t="s">
        <v>100</v>
      </c>
      <c r="F904" s="62" t="s">
        <v>47</v>
      </c>
      <c r="G904" s="14">
        <f>(C904-VLOOKUP(E904,Riders!$A$2:$C$2000,2,FALSE))/365</f>
        <v>23.802739726027397</v>
      </c>
      <c r="H904" s="62">
        <v>20</v>
      </c>
      <c r="I904" s="62">
        <v>5.6580000000000004</v>
      </c>
      <c r="J904" s="87">
        <f t="shared" si="32"/>
        <v>5.8129999999999997</v>
      </c>
      <c r="K904" s="87">
        <f t="shared" si="33"/>
        <v>0.15499999999999936</v>
      </c>
      <c r="L904" s="87">
        <v>11.471</v>
      </c>
      <c r="M904" s="62">
        <f t="shared" si="34"/>
        <v>62.766977595676053</v>
      </c>
    </row>
    <row r="905" spans="1:13" x14ac:dyDescent="0.3">
      <c r="A905" s="62" t="s">
        <v>93</v>
      </c>
      <c r="B905" s="62">
        <v>2017</v>
      </c>
      <c r="C905" s="64">
        <v>43071</v>
      </c>
      <c r="D905" s="62" t="s">
        <v>72</v>
      </c>
      <c r="E905" s="62" t="s">
        <v>183</v>
      </c>
      <c r="F905" s="62" t="s">
        <v>47</v>
      </c>
      <c r="G905" s="14">
        <f>(C905-VLOOKUP(E905,Riders!$A$2:$C$2000,2,FALSE))/365</f>
        <v>20.82191780821918</v>
      </c>
      <c r="H905" s="62">
        <v>21</v>
      </c>
      <c r="I905" s="62">
        <v>5.6749999999999998</v>
      </c>
      <c r="J905" s="87">
        <f t="shared" si="32"/>
        <v>5.8560000000000008</v>
      </c>
      <c r="K905" s="87">
        <f t="shared" si="33"/>
        <v>0.18100000000000094</v>
      </c>
      <c r="L905" s="87">
        <v>11.531000000000001</v>
      </c>
      <c r="M905" s="62">
        <f t="shared" si="34"/>
        <v>62.440378111178561</v>
      </c>
    </row>
    <row r="906" spans="1:13" x14ac:dyDescent="0.3">
      <c r="A906" s="62" t="s">
        <v>93</v>
      </c>
      <c r="B906" s="62">
        <v>2017</v>
      </c>
      <c r="C906" s="64">
        <v>43071</v>
      </c>
      <c r="D906" s="62" t="s">
        <v>72</v>
      </c>
      <c r="E906" s="62" t="s">
        <v>60</v>
      </c>
      <c r="F906" s="62" t="s">
        <v>61</v>
      </c>
      <c r="G906" s="14">
        <f>(C906-VLOOKUP(E906,Riders!$A$2:$C$2000,2,FALSE))/365</f>
        <v>29.378082191780823</v>
      </c>
      <c r="H906" s="62">
        <v>22</v>
      </c>
      <c r="I906" s="62">
        <v>5.6890000000000001</v>
      </c>
      <c r="J906" s="87">
        <f t="shared" si="32"/>
        <v>5.8490000000000002</v>
      </c>
      <c r="K906" s="87">
        <f t="shared" si="33"/>
        <v>0.16000000000000014</v>
      </c>
      <c r="L906" s="87">
        <v>11.538</v>
      </c>
      <c r="M906" s="62">
        <f t="shared" si="34"/>
        <v>62.402496099843994</v>
      </c>
    </row>
    <row r="907" spans="1:13" x14ac:dyDescent="0.3">
      <c r="A907" s="62" t="s">
        <v>93</v>
      </c>
      <c r="B907" s="62">
        <v>2017</v>
      </c>
      <c r="C907" s="64">
        <v>43071</v>
      </c>
      <c r="D907" s="62" t="s">
        <v>72</v>
      </c>
      <c r="E907" s="62" t="s">
        <v>146</v>
      </c>
      <c r="F907" s="62" t="s">
        <v>56</v>
      </c>
      <c r="G907" s="14">
        <f>(C907-VLOOKUP(E907,Riders!$A$2:$C$2000,2,FALSE))/365</f>
        <v>27.665753424657535</v>
      </c>
      <c r="H907" s="62">
        <v>23</v>
      </c>
      <c r="I907" s="62">
        <v>5.6840000000000002</v>
      </c>
      <c r="J907" s="87">
        <f t="shared" si="32"/>
        <v>5.8679999999999994</v>
      </c>
      <c r="K907" s="87">
        <f t="shared" si="33"/>
        <v>0.18399999999999928</v>
      </c>
      <c r="L907" s="87">
        <v>11.552</v>
      </c>
      <c r="M907" s="62">
        <f t="shared" si="34"/>
        <v>62.326869806094187</v>
      </c>
    </row>
    <row r="908" spans="1:13" x14ac:dyDescent="0.3">
      <c r="A908" s="62" t="s">
        <v>93</v>
      </c>
      <c r="B908" s="62">
        <v>2017</v>
      </c>
      <c r="C908" s="64">
        <v>43071</v>
      </c>
      <c r="D908" s="62" t="s">
        <v>72</v>
      </c>
      <c r="E908" s="62" t="s">
        <v>52</v>
      </c>
      <c r="F908" s="62" t="s">
        <v>53</v>
      </c>
      <c r="G908" s="14">
        <f>(C908-VLOOKUP(E908,Riders!$A$2:$C$2000,2,FALSE))/365</f>
        <v>20.728767123287671</v>
      </c>
      <c r="H908" s="62">
        <v>24</v>
      </c>
      <c r="I908" s="62">
        <v>5.7169999999999996</v>
      </c>
      <c r="J908" s="87">
        <f t="shared" si="32"/>
        <v>5.9290000000000012</v>
      </c>
      <c r="K908" s="87">
        <f t="shared" si="33"/>
        <v>0.21200000000000152</v>
      </c>
      <c r="L908" s="87">
        <v>11.646000000000001</v>
      </c>
      <c r="M908" s="62">
        <f t="shared" si="34"/>
        <v>61.823802163833072</v>
      </c>
    </row>
    <row r="909" spans="1:13" x14ac:dyDescent="0.3">
      <c r="A909" s="62" t="s">
        <v>93</v>
      </c>
      <c r="B909" s="62">
        <v>2017</v>
      </c>
      <c r="C909" s="64">
        <v>43071</v>
      </c>
      <c r="D909" s="62" t="s">
        <v>72</v>
      </c>
      <c r="E909" s="62" t="s">
        <v>630</v>
      </c>
      <c r="F909" s="62" t="s">
        <v>53</v>
      </c>
      <c r="G909" s="14">
        <f>(C909-VLOOKUP(E909,Riders!$A$2:$C$2000,2,FALSE))/365</f>
        <v>20.906849315068492</v>
      </c>
      <c r="H909" s="62">
        <v>25</v>
      </c>
      <c r="I909" s="62">
        <v>5.8120000000000003</v>
      </c>
      <c r="J909" s="87">
        <f t="shared" ref="J909:J940" si="35">IF(I909="","",L909-I909)</f>
        <v>5.8860000000000001</v>
      </c>
      <c r="K909" s="87">
        <f t="shared" ref="K909:K940" si="36">IF(J909="","",J909-I909)</f>
        <v>7.3999999999999844E-2</v>
      </c>
      <c r="L909" s="87">
        <v>11.698</v>
      </c>
      <c r="M909" s="62">
        <f t="shared" ref="M909:M940" si="37">IF(L909="","",3.6*200/L909)</f>
        <v>61.548982732090955</v>
      </c>
    </row>
    <row r="910" spans="1:13" x14ac:dyDescent="0.3">
      <c r="A910" s="62" t="s">
        <v>93</v>
      </c>
      <c r="B910" s="62">
        <v>2017</v>
      </c>
      <c r="C910" s="64">
        <v>43071</v>
      </c>
      <c r="D910" s="62" t="s">
        <v>72</v>
      </c>
      <c r="E910" s="62" t="s">
        <v>185</v>
      </c>
      <c r="F910" s="62" t="s">
        <v>186</v>
      </c>
      <c r="G910" s="14">
        <f>(C910-VLOOKUP(E910,Riders!$A$2:$C$2000,2,FALSE))/365</f>
        <v>22.802739726027397</v>
      </c>
      <c r="H910" s="62">
        <v>26</v>
      </c>
      <c r="I910" s="62">
        <v>5.7809999999999997</v>
      </c>
      <c r="J910" s="87">
        <f t="shared" si="35"/>
        <v>5.9590000000000005</v>
      </c>
      <c r="K910" s="87">
        <f t="shared" si="36"/>
        <v>0.17800000000000082</v>
      </c>
      <c r="L910" s="87">
        <v>11.74</v>
      </c>
      <c r="M910" s="62">
        <f t="shared" si="37"/>
        <v>61.32879045996593</v>
      </c>
    </row>
    <row r="911" spans="1:13" x14ac:dyDescent="0.3">
      <c r="A911" s="62" t="s">
        <v>93</v>
      </c>
      <c r="B911" s="62">
        <v>2017</v>
      </c>
      <c r="C911" s="64">
        <v>43071</v>
      </c>
      <c r="D911" s="62" t="s">
        <v>72</v>
      </c>
      <c r="E911" s="62" t="s">
        <v>699</v>
      </c>
      <c r="F911" s="62" t="s">
        <v>130</v>
      </c>
      <c r="G911" s="14">
        <f>(C911-VLOOKUP(E911,Riders!$A$2:$C$2000,2,FALSE))/365</f>
        <v>21.391780821917809</v>
      </c>
      <c r="H911" s="62">
        <v>27</v>
      </c>
      <c r="I911" s="62">
        <v>5.7960000000000003</v>
      </c>
      <c r="J911" s="87">
        <f t="shared" si="35"/>
        <v>6.0569999999999995</v>
      </c>
      <c r="K911" s="87">
        <f t="shared" si="36"/>
        <v>0.26099999999999923</v>
      </c>
      <c r="L911" s="87">
        <v>11.853</v>
      </c>
      <c r="M911" s="62">
        <f t="shared" si="37"/>
        <v>60.744115413819287</v>
      </c>
    </row>
    <row r="912" spans="1:13" x14ac:dyDescent="0.3">
      <c r="A912" s="62" t="s">
        <v>717</v>
      </c>
      <c r="B912" s="62">
        <v>2017</v>
      </c>
      <c r="C912" s="64">
        <v>43051</v>
      </c>
      <c r="D912" s="62" t="s">
        <v>72</v>
      </c>
      <c r="E912" s="62" t="s">
        <v>703</v>
      </c>
      <c r="F912" s="62" t="s">
        <v>15</v>
      </c>
      <c r="G912" s="14">
        <f>(C912-VLOOKUP(E912,Riders!$A$2:$C$2000,2,FALSE))/365</f>
        <v>27.024657534246575</v>
      </c>
      <c r="H912" s="62">
        <v>1</v>
      </c>
      <c r="I912" s="62">
        <v>5.2850000000000001</v>
      </c>
      <c r="J912" s="87">
        <f t="shared" si="35"/>
        <v>5.3659999999999997</v>
      </c>
      <c r="K912" s="87">
        <f t="shared" si="36"/>
        <v>8.0999999999999517E-2</v>
      </c>
      <c r="L912" s="87">
        <v>10.651</v>
      </c>
      <c r="M912" s="62">
        <f t="shared" si="37"/>
        <v>67.59928645197634</v>
      </c>
    </row>
    <row r="913" spans="1:13" x14ac:dyDescent="0.3">
      <c r="A913" s="62" t="s">
        <v>717</v>
      </c>
      <c r="B913" s="62">
        <v>2017</v>
      </c>
      <c r="C913" s="64">
        <v>43051</v>
      </c>
      <c r="D913" s="62" t="s">
        <v>72</v>
      </c>
      <c r="E913" s="62" t="s">
        <v>34</v>
      </c>
      <c r="F913" s="62" t="s">
        <v>3863</v>
      </c>
      <c r="G913" s="14">
        <f>(C913-VLOOKUP(E913,Riders!$A$2:$C$2000,2,FALSE))/365</f>
        <v>30.279452054794522</v>
      </c>
      <c r="H913" s="62">
        <v>2</v>
      </c>
      <c r="I913" s="62">
        <v>5.3579999999999997</v>
      </c>
      <c r="J913" s="87">
        <f t="shared" si="35"/>
        <v>5.492</v>
      </c>
      <c r="K913" s="87">
        <f t="shared" si="36"/>
        <v>0.13400000000000034</v>
      </c>
      <c r="L913" s="87">
        <v>10.85</v>
      </c>
      <c r="M913" s="62">
        <f t="shared" si="37"/>
        <v>66.359447004608299</v>
      </c>
    </row>
    <row r="914" spans="1:13" x14ac:dyDescent="0.3">
      <c r="A914" s="62" t="s">
        <v>717</v>
      </c>
      <c r="B914" s="62">
        <v>2017</v>
      </c>
      <c r="C914" s="64">
        <v>43051</v>
      </c>
      <c r="D914" s="62" t="s">
        <v>72</v>
      </c>
      <c r="E914" s="62" t="s">
        <v>109</v>
      </c>
      <c r="F914" s="62" t="s">
        <v>118</v>
      </c>
      <c r="G914" s="14">
        <f>(C914-VLOOKUP(E914,Riders!$A$2:$C$2000,2,FALSE))/365</f>
        <v>24.783561643835615</v>
      </c>
      <c r="H914" s="62">
        <v>3</v>
      </c>
      <c r="I914" s="62">
        <v>5.3739999999999997</v>
      </c>
      <c r="J914" s="87">
        <f t="shared" si="35"/>
        <v>5.4840000000000009</v>
      </c>
      <c r="K914" s="87">
        <f t="shared" si="36"/>
        <v>0.11000000000000121</v>
      </c>
      <c r="L914" s="87">
        <v>10.858000000000001</v>
      </c>
      <c r="M914" s="62">
        <f t="shared" si="37"/>
        <v>66.310554429913424</v>
      </c>
    </row>
    <row r="915" spans="1:13" x14ac:dyDescent="0.3">
      <c r="A915" s="62" t="s">
        <v>717</v>
      </c>
      <c r="B915" s="62">
        <v>2017</v>
      </c>
      <c r="C915" s="64">
        <v>43051</v>
      </c>
      <c r="D915" s="62" t="s">
        <v>72</v>
      </c>
      <c r="E915" s="62" t="s">
        <v>111</v>
      </c>
      <c r="F915" s="62" t="s">
        <v>118</v>
      </c>
      <c r="G915" s="14">
        <f>(C915-VLOOKUP(E915,Riders!$A$2:$C$2000,2,FALSE))/365</f>
        <v>23.063013698630137</v>
      </c>
      <c r="H915" s="62">
        <v>4</v>
      </c>
      <c r="I915" s="62">
        <v>5.3819999999999997</v>
      </c>
      <c r="J915" s="87">
        <f t="shared" si="35"/>
        <v>5.5449999999999999</v>
      </c>
      <c r="K915" s="87">
        <f t="shared" si="36"/>
        <v>0.16300000000000026</v>
      </c>
      <c r="L915" s="87">
        <v>10.927</v>
      </c>
      <c r="M915" s="62">
        <f t="shared" si="37"/>
        <v>65.891827583051153</v>
      </c>
    </row>
    <row r="916" spans="1:13" x14ac:dyDescent="0.3">
      <c r="A916" s="62" t="s">
        <v>717</v>
      </c>
      <c r="B916" s="62">
        <v>2017</v>
      </c>
      <c r="C916" s="64">
        <v>43051</v>
      </c>
      <c r="D916" s="62" t="s">
        <v>72</v>
      </c>
      <c r="E916" s="62" t="s">
        <v>77</v>
      </c>
      <c r="F916" s="62" t="s">
        <v>19</v>
      </c>
      <c r="G916" s="14">
        <f>(C916-VLOOKUP(E916,Riders!$A$2:$C$2000,2,FALSE))/365</f>
        <v>26.506849315068493</v>
      </c>
      <c r="H916" s="62">
        <v>5</v>
      </c>
      <c r="I916" s="62">
        <v>5.4039999999999999</v>
      </c>
      <c r="J916" s="87">
        <f t="shared" si="35"/>
        <v>5.5310000000000006</v>
      </c>
      <c r="K916" s="87">
        <f t="shared" si="36"/>
        <v>0.12700000000000067</v>
      </c>
      <c r="L916" s="87">
        <v>10.935</v>
      </c>
      <c r="M916" s="62">
        <f t="shared" si="37"/>
        <v>65.843621399176953</v>
      </c>
    </row>
    <row r="917" spans="1:13" x14ac:dyDescent="0.3">
      <c r="A917" s="62" t="s">
        <v>717</v>
      </c>
      <c r="B917" s="62">
        <v>2017</v>
      </c>
      <c r="C917" s="64">
        <v>43051</v>
      </c>
      <c r="D917" s="62" t="s">
        <v>72</v>
      </c>
      <c r="E917" s="62" t="s">
        <v>121</v>
      </c>
      <c r="F917" s="62" t="s">
        <v>120</v>
      </c>
      <c r="G917" s="14">
        <f>(C917-VLOOKUP(E917,Riders!$A$2:$C$2000,2,FALSE))/365</f>
        <v>21.69041095890411</v>
      </c>
      <c r="H917" s="62">
        <v>6</v>
      </c>
      <c r="I917" s="62">
        <v>5.4059999999999997</v>
      </c>
      <c r="J917" s="87">
        <f t="shared" si="35"/>
        <v>5.5780000000000003</v>
      </c>
      <c r="K917" s="87">
        <f t="shared" si="36"/>
        <v>0.1720000000000006</v>
      </c>
      <c r="L917" s="87">
        <v>10.984</v>
      </c>
      <c r="M917" s="62">
        <f t="shared" si="37"/>
        <v>65.549890750182087</v>
      </c>
    </row>
    <row r="918" spans="1:13" x14ac:dyDescent="0.3">
      <c r="A918" s="62" t="s">
        <v>717</v>
      </c>
      <c r="B918" s="62">
        <v>2017</v>
      </c>
      <c r="C918" s="64">
        <v>43051</v>
      </c>
      <c r="D918" s="62" t="s">
        <v>72</v>
      </c>
      <c r="E918" s="62" t="s">
        <v>184</v>
      </c>
      <c r="F918" s="62" t="s">
        <v>19</v>
      </c>
      <c r="G918" s="14">
        <f>(C918-VLOOKUP(E918,Riders!$A$2:$C$2000,2,FALSE))/365</f>
        <v>23.391780821917809</v>
      </c>
      <c r="H918" s="62">
        <v>7</v>
      </c>
      <c r="I918" s="62">
        <v>5.41</v>
      </c>
      <c r="J918" s="87">
        <f t="shared" si="35"/>
        <v>5.59</v>
      </c>
      <c r="K918" s="87">
        <f t="shared" si="36"/>
        <v>0.17999999999999972</v>
      </c>
      <c r="L918" s="87">
        <v>11</v>
      </c>
      <c r="M918" s="62">
        <f t="shared" si="37"/>
        <v>65.454545454545453</v>
      </c>
    </row>
    <row r="919" spans="1:13" x14ac:dyDescent="0.3">
      <c r="A919" s="62" t="s">
        <v>717</v>
      </c>
      <c r="B919" s="62">
        <v>2017</v>
      </c>
      <c r="C919" s="64">
        <v>43051</v>
      </c>
      <c r="D919" s="62" t="s">
        <v>72</v>
      </c>
      <c r="E919" s="62" t="s">
        <v>30</v>
      </c>
      <c r="F919" s="62" t="s">
        <v>31</v>
      </c>
      <c r="G919" s="14">
        <f>(C919-VLOOKUP(E919,Riders!$A$2:$C$2000,2,FALSE))/365</f>
        <v>21.572602739726026</v>
      </c>
      <c r="H919" s="62">
        <v>8</v>
      </c>
      <c r="I919" s="62">
        <v>5.4729999999999999</v>
      </c>
      <c r="J919" s="87">
        <f t="shared" si="35"/>
        <v>5.6000000000000005</v>
      </c>
      <c r="K919" s="87">
        <f t="shared" si="36"/>
        <v>0.12700000000000067</v>
      </c>
      <c r="L919" s="87">
        <v>11.073</v>
      </c>
      <c r="M919" s="62">
        <f t="shared" si="37"/>
        <v>65.023028989433755</v>
      </c>
    </row>
    <row r="920" spans="1:13" x14ac:dyDescent="0.3">
      <c r="A920" s="62" t="s">
        <v>717</v>
      </c>
      <c r="B920" s="62">
        <v>2017</v>
      </c>
      <c r="C920" s="64">
        <v>43051</v>
      </c>
      <c r="D920" s="62" t="s">
        <v>72</v>
      </c>
      <c r="E920" s="62" t="s">
        <v>691</v>
      </c>
      <c r="F920" s="62" t="s">
        <v>38</v>
      </c>
      <c r="G920" s="14">
        <f>(C920-VLOOKUP(E920,Riders!$A$2:$C$2000,2,FALSE))/365</f>
        <v>19.07123287671233</v>
      </c>
      <c r="H920" s="62">
        <v>9</v>
      </c>
      <c r="I920" s="62">
        <v>5.5010000000000003</v>
      </c>
      <c r="J920" s="87">
        <f t="shared" si="35"/>
        <v>5.6420000000000003</v>
      </c>
      <c r="K920" s="87">
        <f t="shared" si="36"/>
        <v>0.14100000000000001</v>
      </c>
      <c r="L920" s="87">
        <v>11.143000000000001</v>
      </c>
      <c r="M920" s="62">
        <f t="shared" si="37"/>
        <v>64.614556223638161</v>
      </c>
    </row>
    <row r="921" spans="1:13" x14ac:dyDescent="0.3">
      <c r="A921" s="62" t="s">
        <v>717</v>
      </c>
      <c r="B921" s="62">
        <v>2017</v>
      </c>
      <c r="C921" s="64">
        <v>43051</v>
      </c>
      <c r="D921" s="62" t="s">
        <v>72</v>
      </c>
      <c r="E921" s="62" t="s">
        <v>75</v>
      </c>
      <c r="F921" s="62" t="s">
        <v>178</v>
      </c>
      <c r="G921" s="14">
        <f>(C921-VLOOKUP(E921,Riders!$A$2:$C$2000,2,FALSE))/365</f>
        <v>18.676712328767124</v>
      </c>
      <c r="H921" s="62">
        <v>10</v>
      </c>
      <c r="I921" s="62">
        <v>5.476</v>
      </c>
      <c r="J921" s="87">
        <f t="shared" si="35"/>
        <v>5.6700000000000008</v>
      </c>
      <c r="K921" s="87">
        <f t="shared" si="36"/>
        <v>0.19400000000000084</v>
      </c>
      <c r="L921" s="87">
        <v>11.146000000000001</v>
      </c>
      <c r="M921" s="62">
        <f t="shared" si="37"/>
        <v>64.597164902207069</v>
      </c>
    </row>
    <row r="922" spans="1:13" x14ac:dyDescent="0.3">
      <c r="A922" s="62" t="s">
        <v>717</v>
      </c>
      <c r="B922" s="62">
        <v>2017</v>
      </c>
      <c r="C922" s="64">
        <v>43051</v>
      </c>
      <c r="D922" s="62" t="s">
        <v>72</v>
      </c>
      <c r="E922" s="62" t="s">
        <v>82</v>
      </c>
      <c r="F922" s="62" t="s">
        <v>67</v>
      </c>
      <c r="G922" s="14">
        <f>(C922-VLOOKUP(E922,Riders!$A$2:$C$2000,2,FALSE))/365</f>
        <v>25.202739726027396</v>
      </c>
      <c r="H922" s="62">
        <v>11</v>
      </c>
      <c r="I922" s="62">
        <v>5.4859999999999998</v>
      </c>
      <c r="J922" s="87">
        <f t="shared" si="35"/>
        <v>5.6730000000000009</v>
      </c>
      <c r="K922" s="87">
        <f t="shared" si="36"/>
        <v>0.18700000000000117</v>
      </c>
      <c r="L922" s="87">
        <v>11.159000000000001</v>
      </c>
      <c r="M922" s="62">
        <f t="shared" si="37"/>
        <v>64.521910565462846</v>
      </c>
    </row>
    <row r="923" spans="1:13" x14ac:dyDescent="0.3">
      <c r="A923" s="62" t="s">
        <v>717</v>
      </c>
      <c r="B923" s="62">
        <v>2017</v>
      </c>
      <c r="C923" s="64">
        <v>43051</v>
      </c>
      <c r="D923" s="62" t="s">
        <v>72</v>
      </c>
      <c r="E923" s="62" t="s">
        <v>139</v>
      </c>
      <c r="F923" s="62" t="s">
        <v>61</v>
      </c>
      <c r="G923" s="14">
        <f>(C923-VLOOKUP(E923,Riders!$A$2:$C$2000,2,FALSE))/365</f>
        <v>25.424657534246574</v>
      </c>
      <c r="H923" s="62">
        <v>12</v>
      </c>
      <c r="I923" s="62">
        <v>5.516</v>
      </c>
      <c r="J923" s="87">
        <f t="shared" si="35"/>
        <v>5.6509999999999998</v>
      </c>
      <c r="K923" s="87">
        <f t="shared" si="36"/>
        <v>0.13499999999999979</v>
      </c>
      <c r="L923" s="87">
        <v>11.167</v>
      </c>
      <c r="M923" s="62">
        <f t="shared" si="37"/>
        <v>64.475687292916632</v>
      </c>
    </row>
    <row r="924" spans="1:13" x14ac:dyDescent="0.3">
      <c r="A924" s="62" t="s">
        <v>717</v>
      </c>
      <c r="B924" s="62">
        <v>2017</v>
      </c>
      <c r="C924" s="64">
        <v>43051</v>
      </c>
      <c r="D924" s="62" t="s">
        <v>72</v>
      </c>
      <c r="E924" s="62" t="s">
        <v>119</v>
      </c>
      <c r="F924" s="62" t="s">
        <v>120</v>
      </c>
      <c r="G924" s="14" t="e">
        <f>(C924-VLOOKUP(E924,Riders!$A$2:$C$2000,2,FALSE))/365</f>
        <v>#N/A</v>
      </c>
      <c r="H924" s="62">
        <v>13</v>
      </c>
      <c r="I924" s="62">
        <v>5.508</v>
      </c>
      <c r="J924" s="87">
        <f t="shared" si="35"/>
        <v>5.6719999999999997</v>
      </c>
      <c r="K924" s="87">
        <f t="shared" si="36"/>
        <v>0.1639999999999997</v>
      </c>
      <c r="L924" s="87">
        <v>11.18</v>
      </c>
      <c r="M924" s="62">
        <f t="shared" si="37"/>
        <v>64.400715563506267</v>
      </c>
    </row>
    <row r="925" spans="1:13" x14ac:dyDescent="0.3">
      <c r="A925" s="62" t="s">
        <v>717</v>
      </c>
      <c r="B925" s="62">
        <v>2017</v>
      </c>
      <c r="C925" s="64">
        <v>43051</v>
      </c>
      <c r="D925" s="62" t="s">
        <v>72</v>
      </c>
      <c r="E925" s="62" t="s">
        <v>50</v>
      </c>
      <c r="F925" s="62" t="s">
        <v>51</v>
      </c>
      <c r="G925" s="14">
        <f>(C925-VLOOKUP(E925,Riders!$A$2:$C$2000,2,FALSE))/365</f>
        <v>21.101369863013698</v>
      </c>
      <c r="H925" s="62">
        <v>14</v>
      </c>
      <c r="I925" s="62">
        <v>5.5620000000000003</v>
      </c>
      <c r="J925" s="87">
        <f t="shared" si="35"/>
        <v>5.6599999999999993</v>
      </c>
      <c r="K925" s="87">
        <f t="shared" si="36"/>
        <v>9.7999999999998977E-2</v>
      </c>
      <c r="L925" s="87">
        <v>11.222</v>
      </c>
      <c r="M925" s="62">
        <f t="shared" si="37"/>
        <v>64.159686330422389</v>
      </c>
    </row>
    <row r="926" spans="1:13" x14ac:dyDescent="0.3">
      <c r="A926" s="62" t="s">
        <v>717</v>
      </c>
      <c r="B926" s="62">
        <v>2017</v>
      </c>
      <c r="C926" s="64">
        <v>43051</v>
      </c>
      <c r="D926" s="62" t="s">
        <v>72</v>
      </c>
      <c r="E926" s="62" t="s">
        <v>403</v>
      </c>
      <c r="F926" s="62" t="s">
        <v>15</v>
      </c>
      <c r="G926" s="14">
        <f>(C926-VLOOKUP(E926,Riders!$A$2:$C$2000,2,FALSE))/365</f>
        <v>30.947945205479453</v>
      </c>
      <c r="H926" s="62">
        <v>15</v>
      </c>
      <c r="I926" s="62">
        <v>5.5510000000000002</v>
      </c>
      <c r="J926" s="87">
        <f t="shared" si="35"/>
        <v>5.6769999999999996</v>
      </c>
      <c r="K926" s="87">
        <f t="shared" si="36"/>
        <v>0.12599999999999945</v>
      </c>
      <c r="L926" s="87">
        <v>11.228</v>
      </c>
      <c r="M926" s="62">
        <f t="shared" si="37"/>
        <v>64.125400783754898</v>
      </c>
    </row>
    <row r="927" spans="1:13" x14ac:dyDescent="0.3">
      <c r="A927" s="62" t="s">
        <v>717</v>
      </c>
      <c r="B927" s="62">
        <v>2017</v>
      </c>
      <c r="C927" s="64">
        <v>43051</v>
      </c>
      <c r="D927" s="62" t="s">
        <v>72</v>
      </c>
      <c r="E927" s="62" t="s">
        <v>133</v>
      </c>
      <c r="F927" s="62" t="s">
        <v>25</v>
      </c>
      <c r="G927" s="14">
        <f>(C927-VLOOKUP(E927,Riders!$A$2:$C$2000,2,FALSE))/365</f>
        <v>24.8</v>
      </c>
      <c r="H927" s="62">
        <v>16</v>
      </c>
      <c r="I927" s="62">
        <v>5.5869999999999997</v>
      </c>
      <c r="J927" s="87">
        <f t="shared" si="35"/>
        <v>5.6850000000000005</v>
      </c>
      <c r="K927" s="87">
        <f t="shared" si="36"/>
        <v>9.8000000000000753E-2</v>
      </c>
      <c r="L927" s="87">
        <v>11.272</v>
      </c>
      <c r="M927" s="62">
        <f t="shared" si="37"/>
        <v>63.875088715400992</v>
      </c>
    </row>
    <row r="928" spans="1:13" x14ac:dyDescent="0.3">
      <c r="A928" s="62" t="s">
        <v>717</v>
      </c>
      <c r="B928" s="62">
        <v>2017</v>
      </c>
      <c r="C928" s="64">
        <v>43051</v>
      </c>
      <c r="D928" s="62" t="s">
        <v>72</v>
      </c>
      <c r="E928" s="62" t="s">
        <v>702</v>
      </c>
      <c r="F928" s="62" t="s">
        <v>105</v>
      </c>
      <c r="G928" s="14">
        <f>(C928-VLOOKUP(E928,Riders!$A$2:$C$2000,2,FALSE))/365</f>
        <v>29.221917808219178</v>
      </c>
      <c r="H928" s="62">
        <v>17</v>
      </c>
      <c r="I928" s="62">
        <v>5.5510000000000002</v>
      </c>
      <c r="J928" s="87">
        <f t="shared" si="35"/>
        <v>5.7270000000000003</v>
      </c>
      <c r="K928" s="87">
        <f t="shared" si="36"/>
        <v>0.17600000000000016</v>
      </c>
      <c r="L928" s="87">
        <v>11.278</v>
      </c>
      <c r="M928" s="62">
        <f t="shared" si="37"/>
        <v>63.841106579180703</v>
      </c>
    </row>
    <row r="929" spans="1:13" x14ac:dyDescent="0.3">
      <c r="A929" s="62" t="s">
        <v>717</v>
      </c>
      <c r="B929" s="62">
        <v>2017</v>
      </c>
      <c r="C929" s="64">
        <v>43051</v>
      </c>
      <c r="D929" s="62" t="s">
        <v>72</v>
      </c>
      <c r="E929" s="62" t="s">
        <v>43</v>
      </c>
      <c r="F929" s="62" t="s">
        <v>44</v>
      </c>
      <c r="G929" s="14">
        <f>(C929-VLOOKUP(E929,Riders!$A$2:$C$2000,2,FALSE))/365</f>
        <v>24.980821917808218</v>
      </c>
      <c r="H929" s="62">
        <v>18</v>
      </c>
      <c r="I929" s="62">
        <v>5.5720000000000001</v>
      </c>
      <c r="J929" s="87">
        <f t="shared" si="35"/>
        <v>5.7169999999999996</v>
      </c>
      <c r="K929" s="87">
        <f t="shared" si="36"/>
        <v>0.14499999999999957</v>
      </c>
      <c r="L929" s="87">
        <v>11.289</v>
      </c>
      <c r="M929" s="62">
        <f t="shared" si="37"/>
        <v>63.778899813978214</v>
      </c>
    </row>
    <row r="930" spans="1:13" x14ac:dyDescent="0.3">
      <c r="A930" s="62" t="s">
        <v>717</v>
      </c>
      <c r="B930" s="62">
        <v>2017</v>
      </c>
      <c r="C930" s="64">
        <v>43051</v>
      </c>
      <c r="D930" s="62" t="s">
        <v>72</v>
      </c>
      <c r="E930" s="62" t="s">
        <v>704</v>
      </c>
      <c r="F930" s="62" t="s">
        <v>40</v>
      </c>
      <c r="G930" s="14">
        <f>(C930-VLOOKUP(E930,Riders!$A$2:$C$2000,2,FALSE))/365</f>
        <v>26.849315068493151</v>
      </c>
      <c r="H930" s="62">
        <v>19</v>
      </c>
      <c r="I930" s="62">
        <v>5.5880000000000001</v>
      </c>
      <c r="J930" s="87">
        <f t="shared" si="35"/>
        <v>5.7109999999999994</v>
      </c>
      <c r="K930" s="87">
        <f t="shared" si="36"/>
        <v>0.12299999999999933</v>
      </c>
      <c r="L930" s="87">
        <v>11.298999999999999</v>
      </c>
      <c r="M930" s="62">
        <f t="shared" si="37"/>
        <v>63.722453314452608</v>
      </c>
    </row>
    <row r="931" spans="1:13" x14ac:dyDescent="0.3">
      <c r="A931" s="62" t="s">
        <v>717</v>
      </c>
      <c r="B931" s="62">
        <v>2017</v>
      </c>
      <c r="C931" s="64">
        <v>43051</v>
      </c>
      <c r="D931" s="62" t="s">
        <v>72</v>
      </c>
      <c r="E931" s="62" t="s">
        <v>694</v>
      </c>
      <c r="F931" s="62" t="s">
        <v>29</v>
      </c>
      <c r="G931" s="14">
        <f>(C931-VLOOKUP(E931,Riders!$A$2:$C$2000,2,FALSE))/365</f>
        <v>19.739726027397261</v>
      </c>
      <c r="H931" s="62">
        <v>20</v>
      </c>
      <c r="I931" s="62">
        <v>5.5780000000000003</v>
      </c>
      <c r="J931" s="87">
        <f t="shared" si="35"/>
        <v>5.7299999999999995</v>
      </c>
      <c r="K931" s="87">
        <f t="shared" si="36"/>
        <v>0.15199999999999925</v>
      </c>
      <c r="L931" s="87">
        <v>11.308</v>
      </c>
      <c r="M931" s="62">
        <f t="shared" si="37"/>
        <v>63.671736823487798</v>
      </c>
    </row>
    <row r="932" spans="1:13" x14ac:dyDescent="0.3">
      <c r="A932" s="62" t="s">
        <v>717</v>
      </c>
      <c r="B932" s="62">
        <v>2017</v>
      </c>
      <c r="C932" s="64">
        <v>43051</v>
      </c>
      <c r="D932" s="62" t="s">
        <v>72</v>
      </c>
      <c r="E932" s="62" t="s">
        <v>690</v>
      </c>
      <c r="F932" s="62" t="s">
        <v>17</v>
      </c>
      <c r="G932" s="14">
        <f>(C932-VLOOKUP(E932,Riders!$A$2:$C$2000,2,FALSE))/365</f>
        <v>29.635616438356163</v>
      </c>
      <c r="H932" s="62">
        <v>21</v>
      </c>
      <c r="I932" s="62">
        <v>5.5709999999999997</v>
      </c>
      <c r="J932" s="87">
        <f t="shared" si="35"/>
        <v>5.7590000000000003</v>
      </c>
      <c r="K932" s="87">
        <f t="shared" si="36"/>
        <v>0.18800000000000061</v>
      </c>
      <c r="L932" s="87">
        <v>11.33</v>
      </c>
      <c r="M932" s="62">
        <f t="shared" si="37"/>
        <v>63.548102383053838</v>
      </c>
    </row>
    <row r="933" spans="1:13" x14ac:dyDescent="0.3">
      <c r="A933" s="62" t="s">
        <v>717</v>
      </c>
      <c r="B933" s="62">
        <v>2017</v>
      </c>
      <c r="C933" s="64">
        <v>43051</v>
      </c>
      <c r="D933" s="62" t="s">
        <v>72</v>
      </c>
      <c r="E933" s="62" t="s">
        <v>183</v>
      </c>
      <c r="F933" s="62" t="s">
        <v>47</v>
      </c>
      <c r="G933" s="14">
        <f>(C933-VLOOKUP(E933,Riders!$A$2:$C$2000,2,FALSE))/365</f>
        <v>20.767123287671232</v>
      </c>
      <c r="H933" s="62">
        <v>22</v>
      </c>
      <c r="I933" s="62">
        <v>5.6159999999999997</v>
      </c>
      <c r="J933" s="87">
        <f t="shared" si="35"/>
        <v>5.7590000000000003</v>
      </c>
      <c r="K933" s="87">
        <f t="shared" si="36"/>
        <v>0.14300000000000068</v>
      </c>
      <c r="L933" s="87">
        <v>11.375</v>
      </c>
      <c r="M933" s="62">
        <f t="shared" si="37"/>
        <v>63.296703296703299</v>
      </c>
    </row>
    <row r="934" spans="1:13" x14ac:dyDescent="0.3">
      <c r="A934" s="62" t="s">
        <v>717</v>
      </c>
      <c r="B934" s="62">
        <v>2017</v>
      </c>
      <c r="C934" s="64">
        <v>43051</v>
      </c>
      <c r="D934" s="62" t="s">
        <v>72</v>
      </c>
      <c r="E934" s="62" t="s">
        <v>137</v>
      </c>
      <c r="F934" s="62" t="s">
        <v>29</v>
      </c>
      <c r="G934" s="14">
        <f>(C934-VLOOKUP(E934,Riders!$A$2:$C$2000,2,FALSE))/365</f>
        <v>20.484931506849314</v>
      </c>
      <c r="H934" s="62">
        <v>23</v>
      </c>
      <c r="I934" s="62">
        <v>5.6150000000000002</v>
      </c>
      <c r="J934" s="87">
        <f t="shared" si="35"/>
        <v>5.77</v>
      </c>
      <c r="K934" s="87">
        <f t="shared" si="36"/>
        <v>0.15499999999999936</v>
      </c>
      <c r="L934" s="87">
        <v>11.385</v>
      </c>
      <c r="M934" s="62">
        <f t="shared" si="37"/>
        <v>63.241106719367593</v>
      </c>
    </row>
    <row r="935" spans="1:13" x14ac:dyDescent="0.3">
      <c r="A935" s="62" t="s">
        <v>717</v>
      </c>
      <c r="B935" s="62">
        <v>2017</v>
      </c>
      <c r="C935" s="64">
        <v>43051</v>
      </c>
      <c r="D935" s="62" t="s">
        <v>72</v>
      </c>
      <c r="E935" s="62" t="s">
        <v>98</v>
      </c>
      <c r="F935" s="62" t="s">
        <v>67</v>
      </c>
      <c r="G935" s="14">
        <f>(C935-VLOOKUP(E935,Riders!$A$2:$C$2000,2,FALSE))/365</f>
        <v>26.284931506849315</v>
      </c>
      <c r="H935" s="62">
        <v>24</v>
      </c>
      <c r="I935" s="62">
        <v>5.6459999999999999</v>
      </c>
      <c r="J935" s="87">
        <f t="shared" si="35"/>
        <v>5.8039999999999994</v>
      </c>
      <c r="K935" s="87">
        <f t="shared" si="36"/>
        <v>0.15799999999999947</v>
      </c>
      <c r="L935" s="87">
        <v>11.45</v>
      </c>
      <c r="M935" s="62">
        <f t="shared" si="37"/>
        <v>62.882096069869</v>
      </c>
    </row>
    <row r="936" spans="1:13" x14ac:dyDescent="0.3">
      <c r="A936" s="62" t="s">
        <v>717</v>
      </c>
      <c r="B936" s="62">
        <v>2017</v>
      </c>
      <c r="C936" s="64">
        <v>43051</v>
      </c>
      <c r="D936" s="62" t="s">
        <v>72</v>
      </c>
      <c r="E936" s="62" t="s">
        <v>39</v>
      </c>
      <c r="F936" s="62" t="s">
        <v>40</v>
      </c>
      <c r="G936" s="14">
        <f>(C936-VLOOKUP(E936,Riders!$A$2:$C$2000,2,FALSE))/365</f>
        <v>23.254794520547946</v>
      </c>
      <c r="H936" s="62">
        <v>25</v>
      </c>
      <c r="I936" s="62">
        <v>5.6509999999999998</v>
      </c>
      <c r="J936" s="87">
        <f t="shared" si="35"/>
        <v>5.8079999999999998</v>
      </c>
      <c r="K936" s="87">
        <f t="shared" si="36"/>
        <v>0.15700000000000003</v>
      </c>
      <c r="L936" s="87">
        <v>11.459</v>
      </c>
      <c r="M936" s="62">
        <f t="shared" si="37"/>
        <v>62.832707915175845</v>
      </c>
    </row>
    <row r="937" spans="1:13" x14ac:dyDescent="0.3">
      <c r="A937" s="62" t="s">
        <v>717</v>
      </c>
      <c r="B937" s="62">
        <v>2017</v>
      </c>
      <c r="C937" s="64">
        <v>43051</v>
      </c>
      <c r="D937" s="62" t="s">
        <v>72</v>
      </c>
      <c r="E937" s="62" t="s">
        <v>60</v>
      </c>
      <c r="F937" s="62" t="s">
        <v>61</v>
      </c>
      <c r="G937" s="14">
        <f>(C937-VLOOKUP(E937,Riders!$A$2:$C$2000,2,FALSE))/365</f>
        <v>29.323287671232876</v>
      </c>
      <c r="H937" s="62">
        <v>26</v>
      </c>
      <c r="I937" s="62">
        <v>5.633</v>
      </c>
      <c r="J937" s="87">
        <f t="shared" si="35"/>
        <v>5.8549999999999995</v>
      </c>
      <c r="K937" s="87">
        <f t="shared" si="36"/>
        <v>0.22199999999999953</v>
      </c>
      <c r="L937" s="87">
        <v>11.488</v>
      </c>
      <c r="M937" s="62">
        <f t="shared" si="37"/>
        <v>62.674094707520894</v>
      </c>
    </row>
    <row r="938" spans="1:13" x14ac:dyDescent="0.3">
      <c r="A938" s="62" t="s">
        <v>717</v>
      </c>
      <c r="B938" s="62">
        <v>2017</v>
      </c>
      <c r="C938" s="64">
        <v>43051</v>
      </c>
      <c r="D938" s="62" t="s">
        <v>72</v>
      </c>
      <c r="E938" s="62" t="s">
        <v>146</v>
      </c>
      <c r="F938" s="62" t="s">
        <v>56</v>
      </c>
      <c r="G938" s="14">
        <f>(C938-VLOOKUP(E938,Riders!$A$2:$C$2000,2,FALSE))/365</f>
        <v>27.610958904109587</v>
      </c>
      <c r="H938" s="62">
        <v>27</v>
      </c>
      <c r="I938" s="62">
        <v>5.6760000000000002</v>
      </c>
      <c r="J938" s="87">
        <f t="shared" si="35"/>
        <v>5.8710000000000004</v>
      </c>
      <c r="K938" s="87">
        <f t="shared" si="36"/>
        <v>0.19500000000000028</v>
      </c>
      <c r="L938" s="87">
        <v>11.547000000000001</v>
      </c>
      <c r="M938" s="62">
        <f t="shared" si="37"/>
        <v>62.353858144972719</v>
      </c>
    </row>
    <row r="939" spans="1:13" x14ac:dyDescent="0.3">
      <c r="A939" s="62" t="s">
        <v>717</v>
      </c>
      <c r="B939" s="62">
        <v>2017</v>
      </c>
      <c r="C939" s="64">
        <v>43051</v>
      </c>
      <c r="D939" s="62" t="s">
        <v>72</v>
      </c>
      <c r="E939" s="62" t="s">
        <v>100</v>
      </c>
      <c r="F939" s="62" t="s">
        <v>47</v>
      </c>
      <c r="G939" s="14">
        <f>(C939-VLOOKUP(E939,Riders!$A$2:$C$2000,2,FALSE))/365</f>
        <v>23.747945205479454</v>
      </c>
      <c r="H939" s="62">
        <v>28</v>
      </c>
      <c r="I939" s="62">
        <v>5.69</v>
      </c>
      <c r="J939" s="87">
        <f t="shared" si="35"/>
        <v>5.8639999999999999</v>
      </c>
      <c r="K939" s="87">
        <f t="shared" si="36"/>
        <v>0.17399999999999949</v>
      </c>
      <c r="L939" s="87">
        <v>11.554</v>
      </c>
      <c r="M939" s="62">
        <f t="shared" si="37"/>
        <v>62.316081010905314</v>
      </c>
    </row>
    <row r="940" spans="1:13" x14ac:dyDescent="0.3">
      <c r="A940" s="62" t="s">
        <v>717</v>
      </c>
      <c r="B940" s="62">
        <v>2017</v>
      </c>
      <c r="C940" s="64">
        <v>43051</v>
      </c>
      <c r="D940" s="62" t="s">
        <v>72</v>
      </c>
      <c r="E940" s="62" t="s">
        <v>54</v>
      </c>
      <c r="F940" s="62" t="s">
        <v>44</v>
      </c>
      <c r="G940" s="14">
        <f>(C940-VLOOKUP(E940,Riders!$A$2:$C$2000,2,FALSE))/365</f>
        <v>20.386301369863013</v>
      </c>
      <c r="H940" s="62">
        <v>29</v>
      </c>
      <c r="I940" s="62">
        <v>5.7089999999999996</v>
      </c>
      <c r="J940" s="87">
        <f t="shared" si="35"/>
        <v>5.886000000000001</v>
      </c>
      <c r="K940" s="87">
        <f t="shared" si="36"/>
        <v>0.17700000000000138</v>
      </c>
      <c r="L940" s="87">
        <v>11.595000000000001</v>
      </c>
      <c r="M940" s="62">
        <f t="shared" si="37"/>
        <v>62.095730918499349</v>
      </c>
    </row>
    <row r="941" spans="1:13" x14ac:dyDescent="0.3">
      <c r="A941" s="62" t="s">
        <v>717</v>
      </c>
      <c r="B941" s="62">
        <v>2017</v>
      </c>
      <c r="C941" s="64">
        <v>43051</v>
      </c>
      <c r="D941" s="62" t="s">
        <v>72</v>
      </c>
      <c r="E941" s="62" t="s">
        <v>185</v>
      </c>
      <c r="F941" s="62" t="s">
        <v>186</v>
      </c>
      <c r="G941" s="14">
        <f>(C941-VLOOKUP(E941,Riders!$A$2:$C$2000,2,FALSE))/365</f>
        <v>22.747945205479454</v>
      </c>
      <c r="H941" s="62">
        <v>30</v>
      </c>
      <c r="I941" s="62">
        <v>5.8019999999999996</v>
      </c>
      <c r="J941" s="87">
        <f t="shared" ref="J941:J972" si="38">IF(I941="","",L941-I941)</f>
        <v>5.9580000000000002</v>
      </c>
      <c r="K941" s="87">
        <f t="shared" ref="K941:K972" si="39">IF(J941="","",J941-I941)</f>
        <v>0.15600000000000058</v>
      </c>
      <c r="L941" s="87">
        <v>11.76</v>
      </c>
      <c r="M941" s="62">
        <f t="shared" ref="M941:M972" si="40">IF(L941="","",3.6*200/L941)</f>
        <v>61.224489795918366</v>
      </c>
    </row>
    <row r="942" spans="1:13" x14ac:dyDescent="0.3">
      <c r="A942" s="39" t="s">
        <v>717</v>
      </c>
      <c r="B942" s="39">
        <v>2017</v>
      </c>
      <c r="C942" s="64">
        <v>43051</v>
      </c>
      <c r="D942" s="39" t="s">
        <v>72</v>
      </c>
      <c r="E942" s="62" t="s">
        <v>699</v>
      </c>
      <c r="F942" s="62" t="s">
        <v>130</v>
      </c>
      <c r="G942" s="14">
        <f>(C942-VLOOKUP(E942,Riders!$A$2:$C$2000,2,FALSE))/365</f>
        <v>21.336986301369862</v>
      </c>
      <c r="H942" s="62">
        <v>31</v>
      </c>
      <c r="I942" s="62">
        <v>5.7889999999999997</v>
      </c>
      <c r="J942" s="87">
        <f t="shared" si="38"/>
        <v>6.0180000000000007</v>
      </c>
      <c r="K942" s="87">
        <f t="shared" si="39"/>
        <v>0.22900000000000098</v>
      </c>
      <c r="L942" s="87">
        <v>11.807</v>
      </c>
      <c r="M942" s="62">
        <f t="shared" si="40"/>
        <v>60.980774117049208</v>
      </c>
    </row>
    <row r="943" spans="1:13" x14ac:dyDescent="0.3">
      <c r="A943" s="39" t="s">
        <v>717</v>
      </c>
      <c r="B943" s="39">
        <v>2017</v>
      </c>
      <c r="C943" s="64">
        <v>43051</v>
      </c>
      <c r="D943" s="39" t="s">
        <v>72</v>
      </c>
      <c r="E943" s="62" t="s">
        <v>180</v>
      </c>
      <c r="F943" s="62" t="s">
        <v>65</v>
      </c>
      <c r="G943" s="14">
        <f>(C943-VLOOKUP(E943,Riders!$A$2:$C$2000,2,FALSE))/365</f>
        <v>20.257534246575343</v>
      </c>
      <c r="H943" s="62">
        <v>32</v>
      </c>
      <c r="I943" s="62">
        <v>5.85</v>
      </c>
      <c r="J943" s="87">
        <f t="shared" si="38"/>
        <v>6.0519999999999996</v>
      </c>
      <c r="K943" s="87">
        <f t="shared" si="39"/>
        <v>0.20199999999999996</v>
      </c>
      <c r="L943" s="87">
        <v>11.901999999999999</v>
      </c>
      <c r="M943" s="62">
        <f t="shared" si="40"/>
        <v>60.494034616030923</v>
      </c>
    </row>
    <row r="944" spans="1:13" x14ac:dyDescent="0.3">
      <c r="A944" s="39" t="s">
        <v>717</v>
      </c>
      <c r="B944" s="39">
        <v>2017</v>
      </c>
      <c r="C944" s="64">
        <v>43051</v>
      </c>
      <c r="D944" s="39" t="s">
        <v>72</v>
      </c>
      <c r="E944" t="s">
        <v>168</v>
      </c>
      <c r="F944" s="62" t="s">
        <v>65</v>
      </c>
      <c r="G944" s="14">
        <f>(C944-VLOOKUP(E944,Riders!$A$2:$C$2000,2,FALSE))/365</f>
        <v>19.452054794520549</v>
      </c>
      <c r="H944" s="62">
        <v>33</v>
      </c>
      <c r="I944" s="62">
        <v>5.8529999999999998</v>
      </c>
      <c r="J944" s="87">
        <f t="shared" si="38"/>
        <v>6.0540000000000003</v>
      </c>
      <c r="K944" s="87">
        <f t="shared" si="39"/>
        <v>0.20100000000000051</v>
      </c>
      <c r="L944" s="87">
        <v>11.907</v>
      </c>
      <c r="M944" s="62">
        <f t="shared" si="40"/>
        <v>60.468631897203323</v>
      </c>
    </row>
    <row r="945" spans="1:13" x14ac:dyDescent="0.3">
      <c r="A945" s="39" t="s">
        <v>173</v>
      </c>
      <c r="B945" s="39">
        <v>2017</v>
      </c>
      <c r="C945" s="64">
        <v>43042</v>
      </c>
      <c r="D945" s="39" t="s">
        <v>72</v>
      </c>
      <c r="E945" s="62" t="s">
        <v>703</v>
      </c>
      <c r="F945" s="62" t="s">
        <v>15</v>
      </c>
      <c r="G945" s="14">
        <f>(C945-VLOOKUP(E945,Riders!$A$2:$C$2000,2,FALSE))/365</f>
        <v>27</v>
      </c>
      <c r="H945" s="62">
        <v>1</v>
      </c>
      <c r="I945" s="62">
        <v>5.2450000000000001</v>
      </c>
      <c r="J945" s="87">
        <f t="shared" si="38"/>
        <v>5.3570000000000002</v>
      </c>
      <c r="K945" s="87">
        <f t="shared" si="39"/>
        <v>0.1120000000000001</v>
      </c>
      <c r="L945" s="87">
        <v>10.602</v>
      </c>
      <c r="M945" s="62">
        <f t="shared" si="40"/>
        <v>67.911714770797957</v>
      </c>
    </row>
    <row r="946" spans="1:13" x14ac:dyDescent="0.3">
      <c r="A946" s="39" t="s">
        <v>173</v>
      </c>
      <c r="B946" s="39">
        <v>2017</v>
      </c>
      <c r="C946" s="64">
        <v>43042</v>
      </c>
      <c r="D946" s="39" t="s">
        <v>72</v>
      </c>
      <c r="E946" s="62" t="s">
        <v>132</v>
      </c>
      <c r="F946" s="62" t="s">
        <v>36</v>
      </c>
      <c r="G946" s="14">
        <f>(C946-VLOOKUP(E946,Riders!$A$2:$C$2000,2,FALSE))/365</f>
        <v>26.950684931506849</v>
      </c>
      <c r="H946" s="62">
        <v>2</v>
      </c>
      <c r="I946" s="62">
        <v>5.282</v>
      </c>
      <c r="J946" s="87">
        <f t="shared" si="38"/>
        <v>5.35</v>
      </c>
      <c r="K946" s="87">
        <f t="shared" si="39"/>
        <v>6.7999999999999616E-2</v>
      </c>
      <c r="L946" s="87">
        <v>10.632</v>
      </c>
      <c r="M946" s="62">
        <f t="shared" si="40"/>
        <v>67.720090293453723</v>
      </c>
    </row>
    <row r="947" spans="1:13" x14ac:dyDescent="0.3">
      <c r="A947" s="39" t="s">
        <v>173</v>
      </c>
      <c r="B947" s="39">
        <v>2017</v>
      </c>
      <c r="C947" s="64">
        <v>43042</v>
      </c>
      <c r="D947" s="39" t="s">
        <v>72</v>
      </c>
      <c r="E947" s="62" t="s">
        <v>16</v>
      </c>
      <c r="F947" s="62" t="s">
        <v>17</v>
      </c>
      <c r="G947" s="14">
        <f>(C947-VLOOKUP(E947,Riders!$A$2:$C$2000,2,FALSE))/365</f>
        <v>18.534246575342465</v>
      </c>
      <c r="H947" s="62">
        <v>3</v>
      </c>
      <c r="I947" s="62">
        <v>5.3259999999999996</v>
      </c>
      <c r="J947" s="87">
        <f t="shared" si="38"/>
        <v>5.4130000000000011</v>
      </c>
      <c r="K947" s="87">
        <f t="shared" si="39"/>
        <v>8.7000000000001521E-2</v>
      </c>
      <c r="L947" s="87">
        <v>10.739000000000001</v>
      </c>
      <c r="M947" s="62">
        <f t="shared" si="40"/>
        <v>67.045348728931927</v>
      </c>
    </row>
    <row r="948" spans="1:13" x14ac:dyDescent="0.3">
      <c r="A948" s="39" t="s">
        <v>173</v>
      </c>
      <c r="B948" s="39">
        <v>2017</v>
      </c>
      <c r="C948" s="64">
        <v>43042</v>
      </c>
      <c r="D948" s="39" t="s">
        <v>72</v>
      </c>
      <c r="E948" s="62" t="s">
        <v>109</v>
      </c>
      <c r="F948" s="62" t="s">
        <v>118</v>
      </c>
      <c r="G948" s="14">
        <f>(C948-VLOOKUP(E948,Riders!$A$2:$C$2000,2,FALSE))/365</f>
        <v>24.758904109589039</v>
      </c>
      <c r="H948" s="62">
        <v>4</v>
      </c>
      <c r="I948" s="62">
        <v>5.3330000000000002</v>
      </c>
      <c r="J948" s="87">
        <f t="shared" si="38"/>
        <v>5.4369999999999994</v>
      </c>
      <c r="K948" s="87">
        <f t="shared" si="39"/>
        <v>0.1039999999999992</v>
      </c>
      <c r="L948" s="87">
        <v>10.77</v>
      </c>
      <c r="M948" s="62">
        <f t="shared" si="40"/>
        <v>66.852367688022284</v>
      </c>
    </row>
    <row r="949" spans="1:13" x14ac:dyDescent="0.3">
      <c r="A949" s="39" t="s">
        <v>173</v>
      </c>
      <c r="B949" s="39">
        <v>2017</v>
      </c>
      <c r="C949" s="64">
        <v>43042</v>
      </c>
      <c r="D949" s="39" t="s">
        <v>72</v>
      </c>
      <c r="E949" s="62" t="s">
        <v>22</v>
      </c>
      <c r="F949" s="62" t="s">
        <v>15</v>
      </c>
      <c r="G949" s="14">
        <f>(C949-VLOOKUP(E949,Riders!$A$2:$C$2000,2,FALSE))/365</f>
        <v>19.816438356164383</v>
      </c>
      <c r="H949" s="62">
        <v>5</v>
      </c>
      <c r="I949" s="62">
        <v>5.3550000000000004</v>
      </c>
      <c r="J949" s="87">
        <f t="shared" si="38"/>
        <v>5.4640000000000004</v>
      </c>
      <c r="K949" s="87">
        <f t="shared" si="39"/>
        <v>0.10899999999999999</v>
      </c>
      <c r="L949" s="87">
        <v>10.819000000000001</v>
      </c>
      <c r="M949" s="62">
        <f t="shared" si="40"/>
        <v>66.549588686569919</v>
      </c>
    </row>
    <row r="950" spans="1:13" x14ac:dyDescent="0.3">
      <c r="A950" s="39" t="s">
        <v>173</v>
      </c>
      <c r="B950" s="39">
        <v>2017</v>
      </c>
      <c r="C950" s="64">
        <v>43042</v>
      </c>
      <c r="D950" s="39" t="s">
        <v>72</v>
      </c>
      <c r="E950" s="62" t="s">
        <v>20</v>
      </c>
      <c r="F950" s="62" t="s">
        <v>21</v>
      </c>
      <c r="G950" s="14">
        <f>(C950-VLOOKUP(E950,Riders!$A$2:$C$2000,2,FALSE))/365</f>
        <v>22.243835616438357</v>
      </c>
      <c r="H950" s="62">
        <v>6</v>
      </c>
      <c r="I950" s="62">
        <v>5.423</v>
      </c>
      <c r="J950" s="87">
        <f t="shared" si="38"/>
        <v>5.5570000000000004</v>
      </c>
      <c r="K950" s="87">
        <f t="shared" si="39"/>
        <v>0.13400000000000034</v>
      </c>
      <c r="L950" s="87">
        <v>10.98</v>
      </c>
      <c r="M950" s="62">
        <f t="shared" si="40"/>
        <v>65.573770491803273</v>
      </c>
    </row>
    <row r="951" spans="1:13" x14ac:dyDescent="0.3">
      <c r="A951" s="39" t="s">
        <v>173</v>
      </c>
      <c r="B951" s="39">
        <v>2017</v>
      </c>
      <c r="C951" s="64">
        <v>43042</v>
      </c>
      <c r="D951" s="39" t="s">
        <v>72</v>
      </c>
      <c r="E951" s="62" t="s">
        <v>34</v>
      </c>
      <c r="F951" s="62" t="s">
        <v>3863</v>
      </c>
      <c r="G951" s="14">
        <f>(C951-VLOOKUP(E951,Riders!$A$2:$C$2000,2,FALSE))/365</f>
        <v>30.254794520547946</v>
      </c>
      <c r="H951" s="62">
        <v>7</v>
      </c>
      <c r="I951" s="62">
        <v>5.4379999999999997</v>
      </c>
      <c r="J951" s="87">
        <f t="shared" si="38"/>
        <v>5.6049999999999995</v>
      </c>
      <c r="K951" s="87">
        <f t="shared" si="39"/>
        <v>0.16699999999999982</v>
      </c>
      <c r="L951" s="87">
        <v>11.042999999999999</v>
      </c>
      <c r="M951" s="62">
        <f t="shared" si="40"/>
        <v>65.199674001630001</v>
      </c>
    </row>
    <row r="952" spans="1:13" x14ac:dyDescent="0.3">
      <c r="A952" s="39" t="s">
        <v>173</v>
      </c>
      <c r="B952" s="39">
        <v>2017</v>
      </c>
      <c r="C952" s="64">
        <v>43042</v>
      </c>
      <c r="D952" s="39" t="s">
        <v>72</v>
      </c>
      <c r="E952" s="62" t="s">
        <v>119</v>
      </c>
      <c r="F952" s="62" t="s">
        <v>120</v>
      </c>
      <c r="G952" s="14" t="e">
        <f>(C952-VLOOKUP(E952,Riders!$A$2:$C$2000,2,FALSE))/365</f>
        <v>#N/A</v>
      </c>
      <c r="H952" s="62">
        <v>8</v>
      </c>
      <c r="I952" s="62">
        <v>5.4450000000000003</v>
      </c>
      <c r="J952" s="87">
        <f t="shared" si="38"/>
        <v>5.6069999999999993</v>
      </c>
      <c r="K952" s="87">
        <f t="shared" si="39"/>
        <v>0.16199999999999903</v>
      </c>
      <c r="L952" s="87">
        <v>11.052</v>
      </c>
      <c r="M952" s="62">
        <f t="shared" si="40"/>
        <v>65.146579804560261</v>
      </c>
    </row>
    <row r="953" spans="1:13" x14ac:dyDescent="0.3">
      <c r="A953" s="39" t="s">
        <v>173</v>
      </c>
      <c r="B953" s="39">
        <v>2017</v>
      </c>
      <c r="C953" s="64">
        <v>43042</v>
      </c>
      <c r="D953" s="39" t="s">
        <v>72</v>
      </c>
      <c r="E953" s="62" t="s">
        <v>121</v>
      </c>
      <c r="F953" s="62" t="s">
        <v>120</v>
      </c>
      <c r="G953" s="14">
        <f>(C953-VLOOKUP(E953,Riders!$A$2:$C$2000,2,FALSE))/365</f>
        <v>21.665753424657535</v>
      </c>
      <c r="H953" s="62">
        <v>9</v>
      </c>
      <c r="I953" s="62">
        <v>5.423</v>
      </c>
      <c r="J953" s="87">
        <f t="shared" si="38"/>
        <v>5.6400000000000006</v>
      </c>
      <c r="K953" s="87">
        <f t="shared" si="39"/>
        <v>0.21700000000000053</v>
      </c>
      <c r="L953" s="87">
        <v>11.063000000000001</v>
      </c>
      <c r="M953" s="62">
        <f t="shared" si="40"/>
        <v>65.081804212238993</v>
      </c>
    </row>
    <row r="954" spans="1:13" x14ac:dyDescent="0.3">
      <c r="A954" s="39" t="s">
        <v>173</v>
      </c>
      <c r="B954" s="39">
        <v>2017</v>
      </c>
      <c r="C954" s="64">
        <v>43042</v>
      </c>
      <c r="D954" s="39" t="s">
        <v>72</v>
      </c>
      <c r="E954" s="62" t="s">
        <v>133</v>
      </c>
      <c r="F954" s="62" t="s">
        <v>25</v>
      </c>
      <c r="G954" s="14">
        <f>(C954-VLOOKUP(E954,Riders!$A$2:$C$2000,2,FALSE))/365</f>
        <v>24.775342465753425</v>
      </c>
      <c r="H954" s="62">
        <v>10</v>
      </c>
      <c r="I954" s="62">
        <v>5.4779999999999998</v>
      </c>
      <c r="J954" s="87">
        <f t="shared" si="38"/>
        <v>5.588000000000001</v>
      </c>
      <c r="K954" s="87">
        <f t="shared" si="39"/>
        <v>0.11000000000000121</v>
      </c>
      <c r="L954" s="87">
        <v>11.066000000000001</v>
      </c>
      <c r="M954" s="62">
        <f t="shared" si="40"/>
        <v>65.064160491595871</v>
      </c>
    </row>
    <row r="955" spans="1:13" x14ac:dyDescent="0.3">
      <c r="A955" s="39" t="s">
        <v>173</v>
      </c>
      <c r="B955" s="39">
        <v>2017</v>
      </c>
      <c r="C955" s="64">
        <v>43042</v>
      </c>
      <c r="D955" s="39" t="s">
        <v>72</v>
      </c>
      <c r="E955" s="62" t="s">
        <v>75</v>
      </c>
      <c r="F955" s="62" t="s">
        <v>178</v>
      </c>
      <c r="G955" s="14">
        <f>(C955-VLOOKUP(E955,Riders!$A$2:$C$2000,2,FALSE))/365</f>
        <v>18.652054794520549</v>
      </c>
      <c r="H955" s="62">
        <v>11</v>
      </c>
      <c r="I955" s="62">
        <v>5.4720000000000004</v>
      </c>
      <c r="J955" s="87">
        <f t="shared" si="38"/>
        <v>5.605999999999999</v>
      </c>
      <c r="K955" s="87">
        <f t="shared" si="39"/>
        <v>0.13399999999999856</v>
      </c>
      <c r="L955" s="87">
        <v>11.077999999999999</v>
      </c>
      <c r="M955" s="62">
        <f t="shared" si="40"/>
        <v>64.993681169886258</v>
      </c>
    </row>
    <row r="956" spans="1:13" x14ac:dyDescent="0.3">
      <c r="A956" s="39" t="s">
        <v>173</v>
      </c>
      <c r="B956" s="39">
        <v>2017</v>
      </c>
      <c r="C956" s="64">
        <v>43042</v>
      </c>
      <c r="D956" s="39" t="s">
        <v>72</v>
      </c>
      <c r="E956" s="62" t="s">
        <v>77</v>
      </c>
      <c r="F956" s="62" t="s">
        <v>19</v>
      </c>
      <c r="G956" s="14">
        <f>(C956-VLOOKUP(E956,Riders!$A$2:$C$2000,2,FALSE))/365</f>
        <v>26.482191780821918</v>
      </c>
      <c r="H956" s="62">
        <v>12</v>
      </c>
      <c r="I956" s="62">
        <v>5.4420000000000002</v>
      </c>
      <c r="J956" s="87">
        <f t="shared" si="38"/>
        <v>5.6449999999999996</v>
      </c>
      <c r="K956" s="87">
        <f t="shared" si="39"/>
        <v>0.2029999999999994</v>
      </c>
      <c r="L956" s="87">
        <v>11.087</v>
      </c>
      <c r="M956" s="62">
        <f t="shared" si="40"/>
        <v>64.940921800306668</v>
      </c>
    </row>
    <row r="957" spans="1:13" x14ac:dyDescent="0.3">
      <c r="A957" s="39" t="s">
        <v>173</v>
      </c>
      <c r="B957" s="39">
        <v>2017</v>
      </c>
      <c r="C957" s="64">
        <v>43042</v>
      </c>
      <c r="D957" s="39" t="s">
        <v>72</v>
      </c>
      <c r="E957" s="62" t="s">
        <v>111</v>
      </c>
      <c r="F957" s="62" t="s">
        <v>118</v>
      </c>
      <c r="G957" s="14">
        <f>(C957-VLOOKUP(E957,Riders!$A$2:$C$2000,2,FALSE))/365</f>
        <v>23.038356164383561</v>
      </c>
      <c r="H957" s="62">
        <v>13</v>
      </c>
      <c r="I957" s="62">
        <v>5.4539999999999997</v>
      </c>
      <c r="J957" s="87">
        <f t="shared" si="38"/>
        <v>5.6470000000000011</v>
      </c>
      <c r="K957" s="87">
        <f t="shared" si="39"/>
        <v>0.19300000000000139</v>
      </c>
      <c r="L957" s="87">
        <v>11.101000000000001</v>
      </c>
      <c r="M957" s="62">
        <f t="shared" si="40"/>
        <v>64.859021709755879</v>
      </c>
    </row>
    <row r="958" spans="1:13" x14ac:dyDescent="0.3">
      <c r="A958" s="39" t="s">
        <v>173</v>
      </c>
      <c r="B958" s="39">
        <v>2017</v>
      </c>
      <c r="C958" s="64">
        <v>43042</v>
      </c>
      <c r="D958" s="39" t="s">
        <v>72</v>
      </c>
      <c r="E958" s="62" t="s">
        <v>30</v>
      </c>
      <c r="F958" s="62" t="s">
        <v>31</v>
      </c>
      <c r="G958" s="14">
        <f>(C958-VLOOKUP(E958,Riders!$A$2:$C$2000,2,FALSE))/365</f>
        <v>21.547945205479451</v>
      </c>
      <c r="H958" s="62">
        <v>14</v>
      </c>
      <c r="I958" s="62">
        <v>5.4390000000000001</v>
      </c>
      <c r="J958" s="87">
        <f t="shared" si="38"/>
        <v>5.6639999999999997</v>
      </c>
      <c r="K958" s="87">
        <f t="shared" si="39"/>
        <v>0.22499999999999964</v>
      </c>
      <c r="L958" s="87">
        <v>11.103</v>
      </c>
      <c r="M958" s="62">
        <f t="shared" si="40"/>
        <v>64.847338557146713</v>
      </c>
    </row>
    <row r="959" spans="1:13" x14ac:dyDescent="0.3">
      <c r="A959" s="39" t="s">
        <v>173</v>
      </c>
      <c r="B959" s="39">
        <v>2017</v>
      </c>
      <c r="C959" s="64">
        <v>43042</v>
      </c>
      <c r="D959" s="39" t="s">
        <v>72</v>
      </c>
      <c r="E959" s="62" t="s">
        <v>96</v>
      </c>
      <c r="F959" s="62" t="s">
        <v>40</v>
      </c>
      <c r="G959" s="14">
        <f>(C959-VLOOKUP(E959,Riders!$A$2:$C$2000,2,FALSE))/365</f>
        <v>23.80821917808219</v>
      </c>
      <c r="H959" s="62">
        <v>15</v>
      </c>
      <c r="I959" s="62">
        <v>5.5119999999999996</v>
      </c>
      <c r="J959" s="87">
        <f t="shared" si="38"/>
        <v>5.6000000000000005</v>
      </c>
      <c r="K959" s="87">
        <f t="shared" si="39"/>
        <v>8.8000000000000966E-2</v>
      </c>
      <c r="L959" s="87">
        <v>11.112</v>
      </c>
      <c r="M959" s="62">
        <f t="shared" si="40"/>
        <v>64.794816414686821</v>
      </c>
    </row>
    <row r="960" spans="1:13" x14ac:dyDescent="0.3">
      <c r="A960" s="39" t="s">
        <v>173</v>
      </c>
      <c r="B960" s="39">
        <v>2017</v>
      </c>
      <c r="C960" s="64">
        <v>43042</v>
      </c>
      <c r="D960" s="39" t="s">
        <v>72</v>
      </c>
      <c r="E960" s="1" t="s">
        <v>18</v>
      </c>
      <c r="F960" s="62" t="s">
        <v>19</v>
      </c>
      <c r="G960" s="14">
        <f>(C960-VLOOKUP(E960,Riders!$A$2:$C$2000,2,FALSE))/365</f>
        <v>19.446575342465753</v>
      </c>
      <c r="H960" s="62">
        <v>16</v>
      </c>
      <c r="I960" s="62">
        <v>5.5309999999999997</v>
      </c>
      <c r="J960" s="87">
        <f t="shared" si="38"/>
        <v>5.6190000000000007</v>
      </c>
      <c r="K960" s="87">
        <f t="shared" si="39"/>
        <v>8.8000000000000966E-2</v>
      </c>
      <c r="L960" s="87">
        <v>11.15</v>
      </c>
      <c r="M960" s="62">
        <f t="shared" si="40"/>
        <v>64.573991031390136</v>
      </c>
    </row>
    <row r="961" spans="1:13" x14ac:dyDescent="0.3">
      <c r="A961" s="39" t="s">
        <v>173</v>
      </c>
      <c r="B961" s="39">
        <v>2017</v>
      </c>
      <c r="C961" s="64">
        <v>43042</v>
      </c>
      <c r="D961" s="39" t="s">
        <v>72</v>
      </c>
      <c r="E961" s="62" t="s">
        <v>50</v>
      </c>
      <c r="F961" s="62" t="s">
        <v>51</v>
      </c>
      <c r="G961" s="14">
        <f>(C961-VLOOKUP(E961,Riders!$A$2:$C$2000,2,FALSE))/365</f>
        <v>21.076712328767123</v>
      </c>
      <c r="H961" s="62">
        <v>17</v>
      </c>
      <c r="I961" s="62">
        <v>5.5279999999999996</v>
      </c>
      <c r="J961" s="87">
        <f t="shared" si="38"/>
        <v>5.6550000000000002</v>
      </c>
      <c r="K961" s="87">
        <f t="shared" si="39"/>
        <v>0.12700000000000067</v>
      </c>
      <c r="L961" s="87">
        <v>11.183</v>
      </c>
      <c r="M961" s="62">
        <f t="shared" si="40"/>
        <v>64.383439148707865</v>
      </c>
    </row>
    <row r="962" spans="1:13" x14ac:dyDescent="0.3">
      <c r="A962" s="39" t="s">
        <v>173</v>
      </c>
      <c r="B962" s="39">
        <v>2017</v>
      </c>
      <c r="C962" s="64">
        <v>43042</v>
      </c>
      <c r="D962" s="39" t="s">
        <v>72</v>
      </c>
      <c r="E962" s="62" t="s">
        <v>177</v>
      </c>
      <c r="F962" s="62" t="s">
        <v>178</v>
      </c>
      <c r="G962" s="14">
        <f>(C962-VLOOKUP(E962,Riders!$A$2:$C$2000,2,FALSE))/365</f>
        <v>20.534246575342465</v>
      </c>
      <c r="H962" s="62">
        <v>18</v>
      </c>
      <c r="I962" s="62">
        <v>5.5289999999999999</v>
      </c>
      <c r="J962" s="87">
        <f t="shared" si="38"/>
        <v>5.6690000000000005</v>
      </c>
      <c r="K962" s="87">
        <f t="shared" si="39"/>
        <v>0.14000000000000057</v>
      </c>
      <c r="L962" s="87">
        <v>11.198</v>
      </c>
      <c r="M962" s="62">
        <f t="shared" si="40"/>
        <v>64.297195927844257</v>
      </c>
    </row>
    <row r="963" spans="1:13" x14ac:dyDescent="0.3">
      <c r="A963" s="39" t="s">
        <v>173</v>
      </c>
      <c r="B963" s="39">
        <v>2017</v>
      </c>
      <c r="C963" s="64">
        <v>43042</v>
      </c>
      <c r="D963" s="39" t="s">
        <v>72</v>
      </c>
      <c r="E963" s="62" t="s">
        <v>137</v>
      </c>
      <c r="F963" s="62" t="s">
        <v>29</v>
      </c>
      <c r="G963" s="14">
        <f>(C963-VLOOKUP(E963,Riders!$A$2:$C$2000,2,FALSE))/365</f>
        <v>20.460273972602739</v>
      </c>
      <c r="H963" s="62">
        <v>19</v>
      </c>
      <c r="I963" s="62">
        <v>5.532</v>
      </c>
      <c r="J963" s="87">
        <f t="shared" si="38"/>
        <v>5.6809999999999992</v>
      </c>
      <c r="K963" s="87">
        <f t="shared" si="39"/>
        <v>0.14899999999999913</v>
      </c>
      <c r="L963" s="87">
        <v>11.212999999999999</v>
      </c>
      <c r="M963" s="62">
        <f t="shared" si="40"/>
        <v>64.211183447783824</v>
      </c>
    </row>
    <row r="964" spans="1:13" x14ac:dyDescent="0.3">
      <c r="A964" s="39" t="s">
        <v>173</v>
      </c>
      <c r="B964" s="39">
        <v>2017</v>
      </c>
      <c r="C964" s="64">
        <v>43042</v>
      </c>
      <c r="D964" s="39" t="s">
        <v>72</v>
      </c>
      <c r="E964" s="62" t="s">
        <v>147</v>
      </c>
      <c r="F964" s="62" t="s">
        <v>31</v>
      </c>
      <c r="G964" s="14">
        <f>(C964-VLOOKUP(E964,Riders!$A$2:$C$2000,2,FALSE))/365</f>
        <v>29.32054794520548</v>
      </c>
      <c r="H964" s="62">
        <v>20</v>
      </c>
      <c r="I964" s="62">
        <v>5.5259999999999998</v>
      </c>
      <c r="J964" s="87">
        <f t="shared" si="38"/>
        <v>5.7040000000000006</v>
      </c>
      <c r="K964" s="87">
        <f t="shared" si="39"/>
        <v>0.17800000000000082</v>
      </c>
      <c r="L964" s="87">
        <v>11.23</v>
      </c>
      <c r="M964" s="62">
        <f t="shared" si="40"/>
        <v>64.113980409617099</v>
      </c>
    </row>
    <row r="965" spans="1:13" x14ac:dyDescent="0.3">
      <c r="A965" s="39" t="s">
        <v>173</v>
      </c>
      <c r="B965" s="39">
        <v>2017</v>
      </c>
      <c r="C965" s="64">
        <v>43042</v>
      </c>
      <c r="D965" s="39" t="s">
        <v>72</v>
      </c>
      <c r="E965" s="62" t="s">
        <v>82</v>
      </c>
      <c r="F965" s="62" t="s">
        <v>67</v>
      </c>
      <c r="G965" s="14">
        <f>(C965-VLOOKUP(E965,Riders!$A$2:$C$2000,2,FALSE))/365</f>
        <v>25.17808219178082</v>
      </c>
      <c r="H965" s="62">
        <v>21</v>
      </c>
      <c r="I965" s="62">
        <v>5.5140000000000002</v>
      </c>
      <c r="J965" s="87">
        <f t="shared" si="38"/>
        <v>5.7169999999999996</v>
      </c>
      <c r="K965" s="87">
        <f t="shared" si="39"/>
        <v>0.2029999999999994</v>
      </c>
      <c r="L965" s="87">
        <v>11.231</v>
      </c>
      <c r="M965" s="62">
        <f t="shared" si="40"/>
        <v>64.108271747840803</v>
      </c>
    </row>
    <row r="966" spans="1:13" x14ac:dyDescent="0.3">
      <c r="A966" s="39" t="s">
        <v>173</v>
      </c>
      <c r="B966" s="39">
        <v>2017</v>
      </c>
      <c r="C966" s="64">
        <v>43042</v>
      </c>
      <c r="D966" s="39" t="s">
        <v>72</v>
      </c>
      <c r="E966" s="62" t="s">
        <v>702</v>
      </c>
      <c r="F966" s="62" t="s">
        <v>25</v>
      </c>
      <c r="G966" s="14">
        <f>(C966-VLOOKUP(E966,Riders!$A$2:$C$2000,2,FALSE))/365</f>
        <v>29.197260273972603</v>
      </c>
      <c r="H966" s="62">
        <v>22</v>
      </c>
      <c r="I966" s="62">
        <v>5.53</v>
      </c>
      <c r="J966" s="87">
        <f t="shared" si="38"/>
        <v>5.7439999999999989</v>
      </c>
      <c r="K966" s="87">
        <f t="shared" si="39"/>
        <v>0.21399999999999864</v>
      </c>
      <c r="L966" s="87">
        <v>11.273999999999999</v>
      </c>
      <c r="M966" s="62">
        <f t="shared" si="40"/>
        <v>63.863757317722197</v>
      </c>
    </row>
    <row r="967" spans="1:13" x14ac:dyDescent="0.3">
      <c r="A967" s="39" t="s">
        <v>173</v>
      </c>
      <c r="B967" s="39">
        <v>2017</v>
      </c>
      <c r="C967" s="64">
        <v>43042</v>
      </c>
      <c r="D967" s="39" t="s">
        <v>72</v>
      </c>
      <c r="E967" s="62" t="s">
        <v>694</v>
      </c>
      <c r="F967" s="62" t="s">
        <v>29</v>
      </c>
      <c r="G967" s="14">
        <f>(C967-VLOOKUP(E967,Riders!$A$2:$C$2000,2,FALSE))/365</f>
        <v>19.715068493150685</v>
      </c>
      <c r="H967" s="62">
        <v>23</v>
      </c>
      <c r="I967" s="62">
        <v>5.5579999999999998</v>
      </c>
      <c r="J967" s="87">
        <f t="shared" si="38"/>
        <v>5.7240000000000002</v>
      </c>
      <c r="K967" s="87">
        <f t="shared" si="39"/>
        <v>0.16600000000000037</v>
      </c>
      <c r="L967" s="87">
        <v>11.282</v>
      </c>
      <c r="M967" s="62">
        <f t="shared" si="40"/>
        <v>63.818471902145006</v>
      </c>
    </row>
    <row r="968" spans="1:13" x14ac:dyDescent="0.3">
      <c r="A968" s="39" t="s">
        <v>173</v>
      </c>
      <c r="B968" s="39">
        <v>2017</v>
      </c>
      <c r="C968" s="64">
        <v>43042</v>
      </c>
      <c r="D968" s="39" t="s">
        <v>72</v>
      </c>
      <c r="E968" s="62" t="s">
        <v>704</v>
      </c>
      <c r="F968" s="62" t="s">
        <v>40</v>
      </c>
      <c r="G968" s="14">
        <f>(C968-VLOOKUP(E968,Riders!$A$2:$C$2000,2,FALSE))/365</f>
        <v>26.824657534246576</v>
      </c>
      <c r="H968" s="62">
        <v>24</v>
      </c>
      <c r="I968" s="62">
        <v>5.5979999999999999</v>
      </c>
      <c r="J968" s="87">
        <f t="shared" si="38"/>
        <v>5.7160000000000002</v>
      </c>
      <c r="K968" s="87">
        <f t="shared" si="39"/>
        <v>0.11800000000000033</v>
      </c>
      <c r="L968" s="87">
        <v>11.314</v>
      </c>
      <c r="M968" s="62">
        <f t="shared" si="40"/>
        <v>63.637970655824638</v>
      </c>
    </row>
    <row r="969" spans="1:13" x14ac:dyDescent="0.3">
      <c r="A969" s="39" t="s">
        <v>173</v>
      </c>
      <c r="B969" s="39">
        <v>2017</v>
      </c>
      <c r="C969" s="64">
        <v>43042</v>
      </c>
      <c r="D969" s="39" t="s">
        <v>72</v>
      </c>
      <c r="E969" s="62" t="s">
        <v>183</v>
      </c>
      <c r="F969" s="62" t="s">
        <v>47</v>
      </c>
      <c r="G969" s="14">
        <f>(C969-VLOOKUP(E969,Riders!$A$2:$C$2000,2,FALSE))/365</f>
        <v>20.742465753424657</v>
      </c>
      <c r="H969" s="62">
        <v>25</v>
      </c>
      <c r="I969" s="62">
        <v>5.5730000000000004</v>
      </c>
      <c r="J969" s="87">
        <f t="shared" si="38"/>
        <v>5.7899999999999991</v>
      </c>
      <c r="K969" s="87">
        <f t="shared" si="39"/>
        <v>0.21699999999999875</v>
      </c>
      <c r="L969" s="87">
        <v>11.363</v>
      </c>
      <c r="M969" s="62">
        <f t="shared" si="40"/>
        <v>63.363548358708087</v>
      </c>
    </row>
    <row r="970" spans="1:13" x14ac:dyDescent="0.3">
      <c r="A970" s="39" t="s">
        <v>173</v>
      </c>
      <c r="B970" s="39">
        <v>2017</v>
      </c>
      <c r="C970" s="64">
        <v>43042</v>
      </c>
      <c r="D970" s="39" t="s">
        <v>72</v>
      </c>
      <c r="E970" s="62" t="s">
        <v>630</v>
      </c>
      <c r="F970" s="62" t="s">
        <v>53</v>
      </c>
      <c r="G970" s="14">
        <f>(C970-VLOOKUP(E970,Riders!$A$2:$C$2000,2,FALSE))/365</f>
        <v>20.827397260273973</v>
      </c>
      <c r="H970" s="62">
        <v>26</v>
      </c>
      <c r="I970" s="62">
        <v>5.6619999999999999</v>
      </c>
      <c r="J970" s="87">
        <f t="shared" si="38"/>
        <v>5.7589999999999995</v>
      </c>
      <c r="K970" s="87">
        <f t="shared" si="39"/>
        <v>9.6999999999999531E-2</v>
      </c>
      <c r="L970" s="87">
        <v>11.420999999999999</v>
      </c>
      <c r="M970" s="62">
        <f t="shared" si="40"/>
        <v>63.04176516942475</v>
      </c>
    </row>
    <row r="971" spans="1:13" x14ac:dyDescent="0.3">
      <c r="A971" s="39" t="s">
        <v>173</v>
      </c>
      <c r="B971" s="39">
        <v>2017</v>
      </c>
      <c r="C971" s="64">
        <v>43042</v>
      </c>
      <c r="D971" s="39" t="s">
        <v>72</v>
      </c>
      <c r="E971" s="62" t="s">
        <v>98</v>
      </c>
      <c r="F971" s="62" t="s">
        <v>67</v>
      </c>
      <c r="G971" s="14">
        <f>(C971-VLOOKUP(E971,Riders!$A$2:$C$2000,2,FALSE))/365</f>
        <v>26.260273972602739</v>
      </c>
      <c r="H971" s="62">
        <v>27</v>
      </c>
      <c r="I971" s="62">
        <v>5.6509999999999998</v>
      </c>
      <c r="J971" s="87">
        <f t="shared" si="38"/>
        <v>5.8079999999999998</v>
      </c>
      <c r="K971" s="87">
        <f t="shared" si="39"/>
        <v>0.15700000000000003</v>
      </c>
      <c r="L971" s="87">
        <v>11.459</v>
      </c>
      <c r="M971" s="62">
        <f t="shared" si="40"/>
        <v>62.832707915175845</v>
      </c>
    </row>
    <row r="972" spans="1:13" x14ac:dyDescent="0.3">
      <c r="A972" s="39" t="s">
        <v>173</v>
      </c>
      <c r="B972" s="39">
        <v>2017</v>
      </c>
      <c r="C972" s="64">
        <v>43042</v>
      </c>
      <c r="D972" s="39" t="s">
        <v>72</v>
      </c>
      <c r="E972" s="62" t="s">
        <v>146</v>
      </c>
      <c r="F972" s="62" t="s">
        <v>56</v>
      </c>
      <c r="G972" s="14">
        <f>(C972-VLOOKUP(E972,Riders!$A$2:$C$2000,2,FALSE))/365</f>
        <v>27.586301369863012</v>
      </c>
      <c r="H972" s="62">
        <v>28</v>
      </c>
      <c r="I972" s="62">
        <v>5.6619999999999999</v>
      </c>
      <c r="J972" s="87">
        <f t="shared" si="38"/>
        <v>5.8180000000000005</v>
      </c>
      <c r="K972" s="87">
        <f t="shared" si="39"/>
        <v>0.15600000000000058</v>
      </c>
      <c r="L972" s="87">
        <v>11.48</v>
      </c>
      <c r="M972" s="62">
        <f t="shared" si="40"/>
        <v>62.717770034843205</v>
      </c>
    </row>
    <row r="973" spans="1:13" x14ac:dyDescent="0.3">
      <c r="A973" s="39" t="s">
        <v>173</v>
      </c>
      <c r="B973" s="39">
        <v>2017</v>
      </c>
      <c r="C973" s="64">
        <v>43042</v>
      </c>
      <c r="D973" s="39" t="s">
        <v>72</v>
      </c>
      <c r="E973" s="62" t="s">
        <v>60</v>
      </c>
      <c r="F973" s="62" t="s">
        <v>61</v>
      </c>
      <c r="G973" s="14">
        <f>(C973-VLOOKUP(E973,Riders!$A$2:$C$2000,2,FALSE))/365</f>
        <v>29.298630136986301</v>
      </c>
      <c r="H973" s="62">
        <v>29</v>
      </c>
      <c r="I973" s="62">
        <v>5.62</v>
      </c>
      <c r="J973" s="87">
        <f t="shared" ref="J973:J978" si="41">IF(I973="","",L973-I973)</f>
        <v>5.8609999999999998</v>
      </c>
      <c r="K973" s="87">
        <f t="shared" ref="K973:K978" si="42">IF(J973="","",J973-I973)</f>
        <v>0.24099999999999966</v>
      </c>
      <c r="L973" s="87">
        <v>11.481</v>
      </c>
      <c r="M973" s="62">
        <f t="shared" ref="M973:M978" si="43">IF(L973="","",3.6*200/L973)</f>
        <v>62.712307290305723</v>
      </c>
    </row>
    <row r="974" spans="1:13" x14ac:dyDescent="0.3">
      <c r="A974" s="39" t="s">
        <v>173</v>
      </c>
      <c r="B974" s="39">
        <v>2017</v>
      </c>
      <c r="C974" s="64">
        <v>43042</v>
      </c>
      <c r="D974" s="39" t="s">
        <v>72</v>
      </c>
      <c r="E974" s="62" t="s">
        <v>99</v>
      </c>
      <c r="F974" s="62" t="s">
        <v>47</v>
      </c>
      <c r="G974" s="14">
        <f>(C974-VLOOKUP(E974,Riders!$A$2:$C$2000,2,FALSE))/365</f>
        <v>20.715068493150685</v>
      </c>
      <c r="H974" s="62">
        <v>30</v>
      </c>
      <c r="I974" s="62">
        <v>5.6820000000000004</v>
      </c>
      <c r="J974" s="87">
        <f t="shared" si="41"/>
        <v>5.8979999999999997</v>
      </c>
      <c r="K974" s="87">
        <f t="shared" si="42"/>
        <v>0.2159999999999993</v>
      </c>
      <c r="L974" s="87">
        <v>11.58</v>
      </c>
      <c r="M974" s="62">
        <f t="shared" si="43"/>
        <v>62.176165803108809</v>
      </c>
    </row>
    <row r="975" spans="1:13" x14ac:dyDescent="0.3">
      <c r="A975" s="39" t="s">
        <v>173</v>
      </c>
      <c r="B975" s="39">
        <v>2017</v>
      </c>
      <c r="C975" s="64">
        <v>43042</v>
      </c>
      <c r="D975" s="39" t="s">
        <v>72</v>
      </c>
      <c r="E975" s="62" t="s">
        <v>187</v>
      </c>
      <c r="F975" s="62" t="s">
        <v>53</v>
      </c>
      <c r="G975" s="14">
        <f>(C975-VLOOKUP(E975,Riders!$A$2:$C$2000,2,FALSE))/365</f>
        <v>22.589041095890412</v>
      </c>
      <c r="H975" s="62">
        <v>31</v>
      </c>
      <c r="I975" s="62">
        <v>5.7069999999999999</v>
      </c>
      <c r="J975" s="87">
        <f t="shared" si="41"/>
        <v>5.9050000000000002</v>
      </c>
      <c r="K975" s="87">
        <f t="shared" si="42"/>
        <v>0.1980000000000004</v>
      </c>
      <c r="L975" s="87">
        <v>11.612</v>
      </c>
      <c r="M975" s="62">
        <f t="shared" si="43"/>
        <v>62.004822597313122</v>
      </c>
    </row>
    <row r="976" spans="1:13" x14ac:dyDescent="0.3">
      <c r="A976" s="39" t="s">
        <v>173</v>
      </c>
      <c r="B976" s="39">
        <v>2017</v>
      </c>
      <c r="C976" s="64">
        <v>43042</v>
      </c>
      <c r="D976" s="39" t="s">
        <v>72</v>
      </c>
      <c r="E976" t="s">
        <v>168</v>
      </c>
      <c r="F976" s="62" t="s">
        <v>65</v>
      </c>
      <c r="G976" s="14">
        <f>(C976-VLOOKUP(E976,Riders!$A$2:$C$2000,2,FALSE))/365</f>
        <v>19.427397260273974</v>
      </c>
      <c r="H976" s="62">
        <v>32</v>
      </c>
      <c r="I976" s="62">
        <v>5.8049999999999997</v>
      </c>
      <c r="J976" s="87">
        <f t="shared" si="41"/>
        <v>6.0169999999999995</v>
      </c>
      <c r="K976" s="87">
        <f t="shared" si="42"/>
        <v>0.21199999999999974</v>
      </c>
      <c r="L976" s="87">
        <v>11.821999999999999</v>
      </c>
      <c r="M976" s="62">
        <f t="shared" si="43"/>
        <v>60.903400439857897</v>
      </c>
    </row>
    <row r="977" spans="1:13" x14ac:dyDescent="0.3">
      <c r="A977" s="39" t="s">
        <v>173</v>
      </c>
      <c r="B977" s="39">
        <v>2017</v>
      </c>
      <c r="C977" s="64">
        <v>43042</v>
      </c>
      <c r="D977" s="39" t="s">
        <v>72</v>
      </c>
      <c r="E977" s="62" t="s">
        <v>699</v>
      </c>
      <c r="F977" s="62" t="s">
        <v>130</v>
      </c>
      <c r="G977" s="14">
        <f>(C977-VLOOKUP(E977,Riders!$A$2:$C$2000,2,FALSE))/365</f>
        <v>21.312328767123287</v>
      </c>
      <c r="H977" s="62">
        <v>33</v>
      </c>
      <c r="I977" s="62">
        <v>5.766</v>
      </c>
      <c r="J977" s="87">
        <f t="shared" si="41"/>
        <v>6.0589999999999993</v>
      </c>
      <c r="K977" s="87">
        <f t="shared" si="42"/>
        <v>0.29299999999999926</v>
      </c>
      <c r="L977" s="87">
        <v>11.824999999999999</v>
      </c>
      <c r="M977" s="62">
        <f t="shared" si="43"/>
        <v>60.887949260042284</v>
      </c>
    </row>
    <row r="978" spans="1:13" x14ac:dyDescent="0.3">
      <c r="A978" s="39" t="s">
        <v>173</v>
      </c>
      <c r="B978" s="39">
        <v>2017</v>
      </c>
      <c r="C978" s="64">
        <v>43042</v>
      </c>
      <c r="D978" s="39" t="s">
        <v>72</v>
      </c>
      <c r="E978" s="62" t="s">
        <v>180</v>
      </c>
      <c r="F978" s="62" t="s">
        <v>65</v>
      </c>
      <c r="G978" s="14">
        <f>(C978-VLOOKUP(E978,Riders!$A$2:$C$2000,2,FALSE))/365</f>
        <v>20.232876712328768</v>
      </c>
      <c r="H978" s="62">
        <v>34</v>
      </c>
      <c r="I978" s="62">
        <v>5.8979999999999997</v>
      </c>
      <c r="J978" s="87">
        <f t="shared" si="41"/>
        <v>6.1590000000000007</v>
      </c>
      <c r="K978" s="87">
        <f t="shared" si="42"/>
        <v>0.26100000000000101</v>
      </c>
      <c r="L978" s="87">
        <v>12.057</v>
      </c>
      <c r="M978" s="62">
        <f t="shared" si="43"/>
        <v>59.716347350087084</v>
      </c>
    </row>
    <row r="979" spans="1:13" x14ac:dyDescent="0.3">
      <c r="A979" s="43" t="s">
        <v>127</v>
      </c>
      <c r="B979" s="43">
        <v>2017</v>
      </c>
      <c r="C979" s="64">
        <v>42838</v>
      </c>
      <c r="D979" s="43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3" t="s">
        <v>127</v>
      </c>
      <c r="B980" s="43">
        <v>2017</v>
      </c>
      <c r="C980" s="64">
        <v>42838</v>
      </c>
      <c r="D980" s="43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3" t="s">
        <v>127</v>
      </c>
      <c r="B981" s="43">
        <v>2017</v>
      </c>
      <c r="C981" s="64">
        <v>42838</v>
      </c>
      <c r="D981" s="43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3" t="s">
        <v>127</v>
      </c>
      <c r="B982" s="43">
        <v>2017</v>
      </c>
      <c r="C982" s="64">
        <v>42838</v>
      </c>
      <c r="D982" s="43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3" t="s">
        <v>127</v>
      </c>
      <c r="B983" s="43">
        <v>2017</v>
      </c>
      <c r="C983" s="64">
        <v>42838</v>
      </c>
      <c r="D983" s="43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3" t="s">
        <v>127</v>
      </c>
      <c r="B984" s="43">
        <v>2017</v>
      </c>
      <c r="C984" s="64">
        <v>42838</v>
      </c>
      <c r="D984" s="43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3" t="s">
        <v>127</v>
      </c>
      <c r="B985" s="43">
        <v>2017</v>
      </c>
      <c r="C985" s="64">
        <v>42838</v>
      </c>
      <c r="D985" s="43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3" t="s">
        <v>127</v>
      </c>
      <c r="B986" s="43">
        <v>2017</v>
      </c>
      <c r="C986" s="64">
        <v>42838</v>
      </c>
      <c r="D986" s="43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3" t="s">
        <v>127</v>
      </c>
      <c r="B987" s="43">
        <v>2017</v>
      </c>
      <c r="C987" s="64">
        <v>42838</v>
      </c>
      <c r="D987" s="43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3" t="s">
        <v>127</v>
      </c>
      <c r="B988" s="43">
        <v>2017</v>
      </c>
      <c r="C988" s="64">
        <v>42838</v>
      </c>
      <c r="D988" s="43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3" t="s">
        <v>127</v>
      </c>
      <c r="B989" s="43">
        <v>2017</v>
      </c>
      <c r="C989" s="64">
        <v>42838</v>
      </c>
      <c r="D989" s="43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3" t="s">
        <v>127</v>
      </c>
      <c r="B990" s="43">
        <v>2017</v>
      </c>
      <c r="C990" s="64">
        <v>42838</v>
      </c>
      <c r="D990" s="43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3" t="s">
        <v>127</v>
      </c>
      <c r="B991" s="43">
        <v>2017</v>
      </c>
      <c r="C991" s="64">
        <v>42838</v>
      </c>
      <c r="D991" s="43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3" t="s">
        <v>127</v>
      </c>
      <c r="B992" s="43">
        <v>2017</v>
      </c>
      <c r="C992" s="64">
        <v>42838</v>
      </c>
      <c r="D992" s="43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3" t="s">
        <v>127</v>
      </c>
      <c r="B993" s="43">
        <v>2017</v>
      </c>
      <c r="C993" s="64">
        <v>42838</v>
      </c>
      <c r="D993" s="43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3" t="s">
        <v>127</v>
      </c>
      <c r="B994" s="43">
        <v>2017</v>
      </c>
      <c r="C994" s="64">
        <v>42838</v>
      </c>
      <c r="D994" s="43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3" t="s">
        <v>127</v>
      </c>
      <c r="B995" s="43">
        <v>2017</v>
      </c>
      <c r="C995" s="64">
        <v>42838</v>
      </c>
      <c r="D995" s="43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3" t="s">
        <v>127</v>
      </c>
      <c r="B996" s="43">
        <v>2017</v>
      </c>
      <c r="C996" s="64">
        <v>42838</v>
      </c>
      <c r="D996" s="43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3" t="s">
        <v>127</v>
      </c>
      <c r="B997" s="43">
        <v>2017</v>
      </c>
      <c r="C997" s="64">
        <v>42838</v>
      </c>
      <c r="D997" s="43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3" t="s">
        <v>127</v>
      </c>
      <c r="B998" s="43">
        <v>2017</v>
      </c>
      <c r="C998" s="64">
        <v>42838</v>
      </c>
      <c r="D998" s="43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3" t="s">
        <v>127</v>
      </c>
      <c r="B999" s="43">
        <v>2017</v>
      </c>
      <c r="C999" s="64">
        <v>42838</v>
      </c>
      <c r="D999" s="43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3" t="s">
        <v>127</v>
      </c>
      <c r="B1000" s="43">
        <v>2017</v>
      </c>
      <c r="C1000" s="64">
        <v>42838</v>
      </c>
      <c r="D1000" s="43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3" t="s">
        <v>127</v>
      </c>
      <c r="B1001" s="43">
        <v>2017</v>
      </c>
      <c r="C1001" s="64">
        <v>42838</v>
      </c>
      <c r="D1001" s="43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3" t="s">
        <v>127</v>
      </c>
      <c r="B1002" s="43">
        <v>2017</v>
      </c>
      <c r="C1002" s="64">
        <v>42838</v>
      </c>
      <c r="D1002" s="43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3" t="s">
        <v>127</v>
      </c>
      <c r="B1003" s="43">
        <v>2017</v>
      </c>
      <c r="C1003" s="64">
        <v>42838</v>
      </c>
      <c r="D1003" s="43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3" t="s">
        <v>127</v>
      </c>
      <c r="B1004" s="43">
        <v>2017</v>
      </c>
      <c r="C1004" s="64">
        <v>42838</v>
      </c>
      <c r="D1004" s="43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3" t="s">
        <v>127</v>
      </c>
      <c r="B1005" s="43">
        <v>2017</v>
      </c>
      <c r="C1005" s="64">
        <v>42838</v>
      </c>
      <c r="D1005" s="43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3" t="s">
        <v>127</v>
      </c>
      <c r="B1006" s="43">
        <v>2017</v>
      </c>
      <c r="C1006" s="64">
        <v>42838</v>
      </c>
      <c r="D1006" s="43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3" t="s">
        <v>127</v>
      </c>
      <c r="B1007" s="43">
        <v>2017</v>
      </c>
      <c r="C1007" s="64">
        <v>42838</v>
      </c>
      <c r="D1007" s="43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  <row r="1008" spans="1:13" x14ac:dyDescent="0.3">
      <c r="A1008" s="38" t="s">
        <v>657</v>
      </c>
      <c r="B1008" s="38">
        <v>2024</v>
      </c>
      <c r="C1008" s="9">
        <v>45303</v>
      </c>
      <c r="D1008" s="38" t="s">
        <v>3881</v>
      </c>
      <c r="E1008" t="s">
        <v>381</v>
      </c>
      <c r="F1008" t="s">
        <v>25</v>
      </c>
      <c r="G1008" s="14">
        <f>(C1008-VLOOKUP(E1008,Riders!$A$2:$C$4001,2,FALSE))/365</f>
        <v>21.07123287671233</v>
      </c>
      <c r="H1008">
        <v>1</v>
      </c>
      <c r="I1008">
        <v>5.1390000000000002</v>
      </c>
      <c r="J1008">
        <v>5.2930000000000001</v>
      </c>
      <c r="K1008">
        <v>0.15399999999999991</v>
      </c>
      <c r="L1008">
        <v>10.432</v>
      </c>
      <c r="M1008">
        <v>69.018404907975452</v>
      </c>
    </row>
    <row r="1009" spans="1:13" x14ac:dyDescent="0.3">
      <c r="A1009" s="38" t="s">
        <v>657</v>
      </c>
      <c r="B1009" s="38">
        <v>2024</v>
      </c>
      <c r="C1009" s="9">
        <v>45303</v>
      </c>
      <c r="D1009" s="38" t="s">
        <v>3881</v>
      </c>
      <c r="E1009" t="s">
        <v>16</v>
      </c>
      <c r="F1009" t="s">
        <v>17</v>
      </c>
      <c r="G1009" s="14">
        <f>(C1009-VLOOKUP(E1009,Riders!$A$2:$C$4001,2,FALSE))/365</f>
        <v>24.728767123287671</v>
      </c>
      <c r="H1009">
        <v>2</v>
      </c>
      <c r="I1009">
        <v>5.2080000000000002</v>
      </c>
      <c r="J1009">
        <v>5.2850000000000001</v>
      </c>
      <c r="K1009">
        <v>7.6999999999999957E-2</v>
      </c>
      <c r="L1009">
        <v>10.493</v>
      </c>
      <c r="M1009">
        <v>68.617173353664342</v>
      </c>
    </row>
    <row r="1010" spans="1:13" x14ac:dyDescent="0.3">
      <c r="A1010" s="38" t="s">
        <v>657</v>
      </c>
      <c r="B1010" s="38">
        <v>2024</v>
      </c>
      <c r="C1010" s="9">
        <v>45303</v>
      </c>
      <c r="D1010" s="38" t="s">
        <v>3881</v>
      </c>
      <c r="E1010" t="s">
        <v>14</v>
      </c>
      <c r="F1010" t="s">
        <v>15</v>
      </c>
      <c r="G1010" s="14">
        <f>(C1010-VLOOKUP(E1010,Riders!$A$2:$C$4001,2,FALSE))/365</f>
        <v>24.030136986301368</v>
      </c>
      <c r="H1010">
        <v>3</v>
      </c>
      <c r="I1010">
        <v>5.2080000000000002</v>
      </c>
      <c r="J1010">
        <v>5.3089999999999993</v>
      </c>
      <c r="K1010">
        <v>0.10099999999999909</v>
      </c>
      <c r="L1010">
        <v>10.516999999999999</v>
      </c>
      <c r="M1010">
        <v>68.460587620043739</v>
      </c>
    </row>
    <row r="1011" spans="1:13" x14ac:dyDescent="0.3">
      <c r="A1011" s="38" t="s">
        <v>657</v>
      </c>
      <c r="B1011" s="38">
        <v>2024</v>
      </c>
      <c r="C1011" s="9">
        <v>45303</v>
      </c>
      <c r="D1011" s="38" t="s">
        <v>3881</v>
      </c>
      <c r="E1011" t="s">
        <v>24</v>
      </c>
      <c r="F1011" t="s">
        <v>25</v>
      </c>
      <c r="G1011" s="14">
        <f>(C1011-VLOOKUP(E1011,Riders!$A$2:$C$4001,2,FALSE))/365</f>
        <v>25.372602739726027</v>
      </c>
      <c r="H1011">
        <v>4</v>
      </c>
      <c r="I1011">
        <v>5.2089999999999996</v>
      </c>
      <c r="J1011">
        <v>5.3740000000000006</v>
      </c>
      <c r="K1011">
        <v>0.16500000000000092</v>
      </c>
      <c r="L1011">
        <v>10.583</v>
      </c>
      <c r="M1011">
        <v>68.033638854767077</v>
      </c>
    </row>
    <row r="1012" spans="1:13" x14ac:dyDescent="0.3">
      <c r="A1012" s="38" t="s">
        <v>657</v>
      </c>
      <c r="B1012" s="38">
        <v>2024</v>
      </c>
      <c r="C1012" s="9">
        <v>45303</v>
      </c>
      <c r="D1012" s="38" t="s">
        <v>3881</v>
      </c>
      <c r="E1012" t="s">
        <v>23</v>
      </c>
      <c r="F1012" t="s">
        <v>15</v>
      </c>
      <c r="G1012" s="14">
        <f>(C1012-VLOOKUP(E1012,Riders!$A$2:$C$4001,2,FALSE))/365</f>
        <v>26.336986301369862</v>
      </c>
      <c r="H1012">
        <v>5</v>
      </c>
      <c r="I1012">
        <v>5.29</v>
      </c>
      <c r="J1012">
        <v>5.3909999999999991</v>
      </c>
      <c r="K1012">
        <v>0.10099999999999909</v>
      </c>
      <c r="L1012">
        <v>10.680999999999999</v>
      </c>
      <c r="M1012">
        <v>67.409418593764627</v>
      </c>
    </row>
    <row r="1013" spans="1:13" x14ac:dyDescent="0.3">
      <c r="A1013" s="38" t="s">
        <v>657</v>
      </c>
      <c r="B1013" s="38">
        <v>2024</v>
      </c>
      <c r="C1013" s="9">
        <v>45303</v>
      </c>
      <c r="D1013" s="38" t="s">
        <v>3881</v>
      </c>
      <c r="E1013" t="s">
        <v>3892</v>
      </c>
      <c r="F1013" t="s">
        <v>19</v>
      </c>
      <c r="G1013" s="14">
        <f>(C1013-VLOOKUP(E1013,Riders!$A$2:$C$4001,2,FALSE))/365</f>
        <v>25.641095890410959</v>
      </c>
      <c r="H1013">
        <v>6</v>
      </c>
      <c r="I1013">
        <v>5.3330000000000002</v>
      </c>
      <c r="J1013">
        <v>5.4039999999999999</v>
      </c>
      <c r="K1013">
        <v>7.099999999999973E-2</v>
      </c>
      <c r="L1013">
        <v>10.737</v>
      </c>
      <c r="M1013">
        <v>67.057837384744346</v>
      </c>
    </row>
    <row r="1014" spans="1:13" x14ac:dyDescent="0.3">
      <c r="A1014" s="38" t="s">
        <v>657</v>
      </c>
      <c r="B1014" s="38">
        <v>2024</v>
      </c>
      <c r="C1014" s="9">
        <v>45303</v>
      </c>
      <c r="D1014" s="38" t="s">
        <v>3881</v>
      </c>
      <c r="E1014" t="s">
        <v>46</v>
      </c>
      <c r="F1014" t="s">
        <v>47</v>
      </c>
      <c r="G1014" s="14">
        <f>(C1014-VLOOKUP(E1014,Riders!$A$2:$C$4001,2,FALSE))/365</f>
        <v>23.575342465753426</v>
      </c>
      <c r="H1014">
        <v>7</v>
      </c>
      <c r="I1014">
        <v>5.41</v>
      </c>
      <c r="J1014">
        <v>5.4879999999999995</v>
      </c>
      <c r="K1014">
        <v>7.7999999999999403E-2</v>
      </c>
      <c r="L1014">
        <v>10.898</v>
      </c>
      <c r="M1014">
        <v>66.06716828775923</v>
      </c>
    </row>
    <row r="1015" spans="1:13" x14ac:dyDescent="0.3">
      <c r="A1015" s="38" t="s">
        <v>657</v>
      </c>
      <c r="B1015" s="38">
        <v>2024</v>
      </c>
      <c r="C1015" s="9">
        <v>45303</v>
      </c>
      <c r="D1015" s="38" t="s">
        <v>3881</v>
      </c>
      <c r="E1015" t="s">
        <v>32</v>
      </c>
      <c r="F1015" t="s">
        <v>17</v>
      </c>
      <c r="G1015" s="14">
        <f>(C1015-VLOOKUP(E1015,Riders!$A$2:$C$4001,2,FALSE))/365</f>
        <v>21.468493150684932</v>
      </c>
      <c r="H1015">
        <v>8</v>
      </c>
      <c r="I1015">
        <v>5.3970000000000002</v>
      </c>
      <c r="J1015">
        <v>5.516</v>
      </c>
      <c r="K1015">
        <v>0.11899999999999977</v>
      </c>
      <c r="L1015">
        <v>10.913</v>
      </c>
      <c r="M1015">
        <v>65.976358471547698</v>
      </c>
    </row>
    <row r="1016" spans="1:13" x14ac:dyDescent="0.3">
      <c r="A1016" s="38" t="s">
        <v>657</v>
      </c>
      <c r="B1016" s="38">
        <v>2024</v>
      </c>
      <c r="C1016" s="9">
        <v>45303</v>
      </c>
      <c r="D1016" s="38" t="s">
        <v>3881</v>
      </c>
      <c r="E1016" t="s">
        <v>95</v>
      </c>
      <c r="F1016" t="s">
        <v>19</v>
      </c>
      <c r="G1016" s="14">
        <f>(C1016-VLOOKUP(E1016,Riders!$A$2:$C$4001,2,FALSE))/365</f>
        <v>24.356164383561644</v>
      </c>
      <c r="H1016">
        <v>9</v>
      </c>
      <c r="I1016">
        <v>5.4</v>
      </c>
      <c r="J1016">
        <v>5.5229999999999997</v>
      </c>
      <c r="K1016">
        <v>0.12299999999999933</v>
      </c>
      <c r="L1016">
        <v>10.923</v>
      </c>
      <c r="M1016">
        <v>65.915957154627847</v>
      </c>
    </row>
    <row r="1017" spans="1:13" x14ac:dyDescent="0.3">
      <c r="A1017" s="38" t="s">
        <v>657</v>
      </c>
      <c r="B1017" s="38">
        <v>2024</v>
      </c>
      <c r="C1017" s="9">
        <v>45303</v>
      </c>
      <c r="D1017" s="38" t="s">
        <v>3881</v>
      </c>
      <c r="E1017" t="s">
        <v>50</v>
      </c>
      <c r="F1017" t="s">
        <v>51</v>
      </c>
      <c r="G1017" s="14">
        <f>(C1017-VLOOKUP(E1017,Riders!$A$2:$C$4001,2,FALSE))/365</f>
        <v>27.271232876712329</v>
      </c>
      <c r="H1017">
        <v>10</v>
      </c>
      <c r="I1017">
        <v>5.4169999999999998</v>
      </c>
      <c r="J1017">
        <v>5.5510000000000002</v>
      </c>
      <c r="K1017">
        <v>0.13400000000000034</v>
      </c>
      <c r="L1017">
        <v>10.968</v>
      </c>
      <c r="M1017">
        <v>65.645514223194752</v>
      </c>
    </row>
    <row r="1018" spans="1:13" x14ac:dyDescent="0.3">
      <c r="A1018" s="38" t="s">
        <v>657</v>
      </c>
      <c r="B1018" s="38">
        <v>2024</v>
      </c>
      <c r="C1018" s="9">
        <v>45303</v>
      </c>
      <c r="D1018" s="38" t="s">
        <v>3881</v>
      </c>
      <c r="E1018" t="s">
        <v>52</v>
      </c>
      <c r="F1018" t="s">
        <v>53</v>
      </c>
      <c r="G1018" s="14">
        <f>(C1018-VLOOKUP(E1018,Riders!$A$2:$C$4001,2,FALSE))/365</f>
        <v>26.843835616438355</v>
      </c>
      <c r="H1018">
        <v>11</v>
      </c>
      <c r="I1018">
        <v>5.4029999999999996</v>
      </c>
      <c r="J1018">
        <v>5.5659999999999998</v>
      </c>
      <c r="K1018">
        <v>0.16300000000000026</v>
      </c>
      <c r="L1018">
        <v>10.968999999999999</v>
      </c>
      <c r="M1018">
        <v>65.639529583371328</v>
      </c>
    </row>
    <row r="1019" spans="1:13" x14ac:dyDescent="0.3">
      <c r="A1019" s="38" t="s">
        <v>657</v>
      </c>
      <c r="B1019" s="38">
        <v>2024</v>
      </c>
      <c r="C1019" s="9">
        <v>45303</v>
      </c>
      <c r="D1019" s="38" t="s">
        <v>3881</v>
      </c>
      <c r="E1019" t="s">
        <v>113</v>
      </c>
      <c r="F1019" t="s">
        <v>31</v>
      </c>
      <c r="G1019" s="14">
        <f>(C1019-VLOOKUP(E1019,Riders!$A$2:$C$4001,2,FALSE))/365</f>
        <v>20.665753424657535</v>
      </c>
      <c r="H1019">
        <v>12</v>
      </c>
      <c r="I1019">
        <v>5.4870000000000001</v>
      </c>
      <c r="J1019">
        <v>5.6470000000000002</v>
      </c>
      <c r="K1019">
        <v>0.16000000000000014</v>
      </c>
      <c r="L1019">
        <v>11.134</v>
      </c>
      <c r="M1019">
        <v>64.666786419974855</v>
      </c>
    </row>
    <row r="1020" spans="1:13" x14ac:dyDescent="0.3">
      <c r="A1020" s="38" t="s">
        <v>657</v>
      </c>
      <c r="B1020" s="38">
        <v>2024</v>
      </c>
      <c r="C1020" s="9">
        <v>45303</v>
      </c>
      <c r="D1020" s="38" t="s">
        <v>3881</v>
      </c>
      <c r="E1020" t="s">
        <v>48</v>
      </c>
      <c r="F1020" t="s">
        <v>49</v>
      </c>
      <c r="G1020" s="14">
        <f>(C1020-VLOOKUP(E1020,Riders!$A$2:$C$4001,2,FALSE))/365</f>
        <v>22.956164383561642</v>
      </c>
      <c r="H1020">
        <v>13</v>
      </c>
      <c r="I1020">
        <v>5.5460000000000003</v>
      </c>
      <c r="J1020">
        <v>5.7079999999999993</v>
      </c>
      <c r="K1020">
        <v>0.16199999999999903</v>
      </c>
      <c r="L1020">
        <v>11.254</v>
      </c>
      <c r="M1020">
        <v>63.977252532432914</v>
      </c>
    </row>
    <row r="1021" spans="1:13" x14ac:dyDescent="0.3">
      <c r="A1021" s="38" t="s">
        <v>657</v>
      </c>
      <c r="B1021" s="38">
        <v>2024</v>
      </c>
      <c r="C1021" s="9">
        <v>45303</v>
      </c>
      <c r="D1021" s="38" t="s">
        <v>3881</v>
      </c>
      <c r="E1021" t="s">
        <v>632</v>
      </c>
      <c r="F1021" t="s">
        <v>31</v>
      </c>
      <c r="G1021" s="14">
        <f>(C1021-VLOOKUP(E1021,Riders!$A$2:$C$4001,2,FALSE))/365</f>
        <v>22.358904109589041</v>
      </c>
      <c r="H1021">
        <v>14</v>
      </c>
      <c r="I1021">
        <v>5.5430000000000001</v>
      </c>
      <c r="J1021">
        <v>5.7139999999999995</v>
      </c>
      <c r="K1021">
        <v>0.17099999999999937</v>
      </c>
      <c r="L1021">
        <v>11.257</v>
      </c>
      <c r="M1021">
        <v>63.960202540641383</v>
      </c>
    </row>
    <row r="1022" spans="1:13" x14ac:dyDescent="0.3">
      <c r="A1022" s="38" t="s">
        <v>657</v>
      </c>
      <c r="B1022" s="38">
        <v>2024</v>
      </c>
      <c r="C1022" s="9">
        <v>45303</v>
      </c>
      <c r="D1022" s="38" t="s">
        <v>3881</v>
      </c>
      <c r="E1022" t="s">
        <v>846</v>
      </c>
      <c r="F1022" t="s">
        <v>120</v>
      </c>
      <c r="G1022" s="14">
        <f>(C1022-VLOOKUP(E1022,Riders!$A$2:$C$4001,2,FALSE))/365</f>
        <v>27.860273972602741</v>
      </c>
      <c r="H1022">
        <v>15</v>
      </c>
      <c r="I1022">
        <v>5.5289999999999999</v>
      </c>
      <c r="J1022">
        <v>5.7530000000000001</v>
      </c>
      <c r="K1022">
        <v>0.2240000000000002</v>
      </c>
      <c r="L1022">
        <v>11.282</v>
      </c>
      <c r="M1022">
        <v>63.818471902145006</v>
      </c>
    </row>
    <row r="1023" spans="1:13" x14ac:dyDescent="0.3">
      <c r="A1023" s="38" t="s">
        <v>657</v>
      </c>
      <c r="B1023" s="38">
        <v>2024</v>
      </c>
      <c r="C1023" s="9">
        <v>45303</v>
      </c>
      <c r="D1023" s="38" t="s">
        <v>3881</v>
      </c>
      <c r="E1023" t="s">
        <v>57</v>
      </c>
      <c r="F1023" t="s">
        <v>47</v>
      </c>
      <c r="G1023" s="14">
        <f>(C1023-VLOOKUP(E1023,Riders!$A$2:$C$4001,2,FALSE))/365</f>
        <v>23.956164383561642</v>
      </c>
      <c r="H1023">
        <v>16</v>
      </c>
      <c r="I1023">
        <v>5.601</v>
      </c>
      <c r="J1023">
        <v>5.7389999999999999</v>
      </c>
      <c r="K1023">
        <v>0.1379999999999999</v>
      </c>
      <c r="L1023">
        <v>11.34</v>
      </c>
      <c r="M1023">
        <v>63.492063492063494</v>
      </c>
    </row>
    <row r="1024" spans="1:13" x14ac:dyDescent="0.3">
      <c r="A1024" s="38" t="s">
        <v>657</v>
      </c>
      <c r="B1024" s="38">
        <v>2024</v>
      </c>
      <c r="C1024" s="9">
        <v>45303</v>
      </c>
      <c r="D1024" s="38" t="s">
        <v>3881</v>
      </c>
      <c r="E1024" t="s">
        <v>860</v>
      </c>
      <c r="F1024" t="s">
        <v>49</v>
      </c>
      <c r="G1024" s="14">
        <f>(C1024-VLOOKUP(E1024,Riders!$A$2:$C$4001,2,FALSE))/365</f>
        <v>19.326027397260273</v>
      </c>
      <c r="H1024">
        <v>17</v>
      </c>
      <c r="I1024">
        <v>5.61</v>
      </c>
      <c r="J1024">
        <v>5.8120000000000003</v>
      </c>
      <c r="K1024">
        <v>0.20199999999999996</v>
      </c>
      <c r="L1024">
        <v>11.422000000000001</v>
      </c>
      <c r="M1024">
        <v>63.036245841358777</v>
      </c>
    </row>
    <row r="1025" spans="1:13" x14ac:dyDescent="0.3">
      <c r="A1025" s="38" t="s">
        <v>657</v>
      </c>
      <c r="B1025" s="38">
        <v>2024</v>
      </c>
      <c r="C1025" s="9">
        <v>45303</v>
      </c>
      <c r="D1025" s="38" t="s">
        <v>3881</v>
      </c>
      <c r="E1025" t="s">
        <v>903</v>
      </c>
      <c r="F1025" t="s">
        <v>51</v>
      </c>
      <c r="G1025" s="14">
        <f>(C1025-VLOOKUP(E1025,Riders!$A$2:$C$4001,2,FALSE))/365</f>
        <v>20.043835616438358</v>
      </c>
      <c r="H1025">
        <v>18</v>
      </c>
      <c r="I1025">
        <v>5.6390000000000002</v>
      </c>
      <c r="J1025">
        <v>5.86</v>
      </c>
      <c r="K1025">
        <v>0.22100000000000009</v>
      </c>
      <c r="L1025">
        <v>11.499000000000001</v>
      </c>
      <c r="M1025">
        <v>62.614140360031307</v>
      </c>
    </row>
    <row r="1026" spans="1:13" x14ac:dyDescent="0.3">
      <c r="A1026" s="38" t="s">
        <v>657</v>
      </c>
      <c r="B1026" s="38">
        <v>2024</v>
      </c>
      <c r="C1026" s="9">
        <v>45303</v>
      </c>
      <c r="D1026" s="38" t="s">
        <v>3881</v>
      </c>
      <c r="E1026" t="s">
        <v>60</v>
      </c>
      <c r="F1026" t="s">
        <v>61</v>
      </c>
      <c r="G1026" s="14">
        <f>(C1026-VLOOKUP(E1026,Riders!$A$2:$C$4001,2,FALSE))/365</f>
        <v>35.493150684931507</v>
      </c>
      <c r="H1026">
        <v>19</v>
      </c>
      <c r="I1026">
        <v>5.7270000000000003</v>
      </c>
      <c r="J1026">
        <v>5.952</v>
      </c>
      <c r="K1026">
        <v>0.22499999999999964</v>
      </c>
      <c r="L1026">
        <v>11.679</v>
      </c>
      <c r="M1026">
        <v>61.649113793989208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42" priority="19">
      <formula>$E175="F"</formula>
    </cfRule>
    <cfRule type="expression" dxfId="641" priority="2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40" priority="1532">
      <formula>#REF!="F"</formula>
    </cfRule>
    <cfRule type="expression" dxfId="639" priority="153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38" priority="17">
      <formula>#REF!="F"</formula>
    </cfRule>
    <cfRule type="expression" dxfId="637" priority="18">
      <formula>#REF!="Q"</formula>
    </cfRule>
  </conditionalFormatting>
  <conditionalFormatting sqref="A477:B477 A479:B479 A481:B481 A483:B483 A485:B485 A487:B487 A489:B489 A491:B491 A493:B493 A495:B495 A497:B497">
    <cfRule type="expression" dxfId="636" priority="15">
      <formula>#REF!="F"</formula>
    </cfRule>
    <cfRule type="expression" dxfId="635" priority="1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34" priority="13">
      <formula>#REF!="F"</formula>
    </cfRule>
    <cfRule type="expression" dxfId="633" priority="1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32" priority="11">
      <formula>#REF!="F"</formula>
    </cfRule>
    <cfRule type="expression" dxfId="631" priority="12">
      <formula>#REF!="Q"</formula>
    </cfRule>
  </conditionalFormatting>
  <conditionalFormatting sqref="A942:B1007 D942:D1007">
    <cfRule type="expression" dxfId="630" priority="7">
      <formula>#REF!="F"</formula>
    </cfRule>
    <cfRule type="expression" dxfId="629" priority="8">
      <formula>#REF!="Q"</formula>
    </cfRule>
  </conditionalFormatting>
  <conditionalFormatting sqref="G979:G1007">
    <cfRule type="expression" dxfId="628" priority="4">
      <formula>$E979="F"</formula>
    </cfRule>
    <cfRule type="expression" dxfId="627" priority="5">
      <formula>$E979="R1"</formula>
    </cfRule>
    <cfRule type="expression" dxfId="626" priority="6">
      <formula>$E979="Q"</formula>
    </cfRule>
  </conditionalFormatting>
  <conditionalFormatting sqref="A1008:D1026">
    <cfRule type="expression" dxfId="625" priority="1">
      <formula>$E1008="Q"</formula>
    </cfRule>
    <cfRule type="expression" dxfId="624" priority="2">
      <formula>$E1008="G"</formula>
    </cfRule>
    <cfRule type="expression" dxfId="623" priority="3">
      <formula>$E1008="B"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403"/>
  <sheetViews>
    <sheetView zoomScale="85" zoomScaleNormal="85" workbookViewId="0">
      <pane ySplit="1" topLeftCell="A1401" activePane="bottomLeft" state="frozen"/>
      <selection activeCell="K162" sqref="K162"/>
      <selection pane="bottomLeft" activeCell="A1366" sqref="A1366:S1403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5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77">
        <f>IF(OR(L2="",L2="REL"),"",3.6*200/L2)</f>
        <v>62.964582422387402</v>
      </c>
      <c r="P2" s="77" t="str">
        <f>IF(OR(O2="",O2="REL"),"",3.6*200/O2)</f>
        <v/>
      </c>
      <c r="S2" s="77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5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77">
        <f t="shared" ref="M3:M66" si="0">IF(OR(L3="",L3="REL"),"",3.6*200/L3)</f>
        <v>61.643835616438359</v>
      </c>
      <c r="P3" s="77" t="str">
        <f t="shared" ref="P3:P66" si="1">IF(OR(O3="",O3="REL"),"",3.6*200/O3)</f>
        <v/>
      </c>
      <c r="S3" s="77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5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77">
        <f t="shared" si="0"/>
        <v>62.690465824989118</v>
      </c>
      <c r="P4" s="77" t="str">
        <f t="shared" si="1"/>
        <v/>
      </c>
      <c r="S4" s="77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5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77">
        <f t="shared" si="0"/>
        <v>62.646828504306974</v>
      </c>
      <c r="P5" s="77" t="str">
        <f t="shared" si="1"/>
        <v/>
      </c>
      <c r="S5" s="77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5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77">
        <f t="shared" si="0"/>
        <v>61.898211829436043</v>
      </c>
      <c r="P6" s="77" t="str">
        <f t="shared" si="1"/>
        <v/>
      </c>
      <c r="S6" s="77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5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77">
        <f t="shared" si="0"/>
        <v>61.022120518688027</v>
      </c>
      <c r="P7" s="77" t="str">
        <f t="shared" si="1"/>
        <v/>
      </c>
      <c r="S7" s="77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5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77">
        <f t="shared" si="0"/>
        <v>64.923354373309294</v>
      </c>
      <c r="P8" s="77" t="str">
        <f t="shared" si="1"/>
        <v/>
      </c>
      <c r="S8" s="77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5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77">
        <f t="shared" si="0"/>
        <v>63.570545647183472</v>
      </c>
      <c r="P9" s="77" t="str">
        <f t="shared" si="1"/>
        <v/>
      </c>
      <c r="S9" s="77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5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77">
        <f t="shared" si="0"/>
        <v>63.135741844966681</v>
      </c>
      <c r="P10" s="77" t="str">
        <f t="shared" si="1"/>
        <v/>
      </c>
      <c r="S10" s="77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5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77">
        <f t="shared" si="0"/>
        <v>62.788872416499515</v>
      </c>
      <c r="P11" s="77" t="str">
        <f t="shared" si="1"/>
        <v/>
      </c>
      <c r="S11" s="77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5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77">
        <f t="shared" si="0"/>
        <v>62.679550796552626</v>
      </c>
      <c r="P12" s="77" t="str">
        <f t="shared" si="1"/>
        <v/>
      </c>
      <c r="S12" s="77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5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77">
        <f t="shared" si="0"/>
        <v>61.596372658054584</v>
      </c>
      <c r="P13" s="77" t="str">
        <f t="shared" si="1"/>
        <v/>
      </c>
      <c r="S13" s="77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5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77">
        <f t="shared" si="0"/>
        <v>60.105184072126228</v>
      </c>
      <c r="P14" s="77" t="str">
        <f t="shared" si="1"/>
        <v/>
      </c>
      <c r="S14" s="77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5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77">
        <f t="shared" si="0"/>
        <v>59.800664451827245</v>
      </c>
      <c r="P15" s="77" t="str">
        <f t="shared" si="1"/>
        <v/>
      </c>
      <c r="S15" s="77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5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77">
        <f t="shared" si="0"/>
        <v>63.654849261780569</v>
      </c>
      <c r="P16" s="77" t="str">
        <f t="shared" si="1"/>
        <v/>
      </c>
      <c r="S16" s="77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5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77">
        <f t="shared" si="0"/>
        <v>62.559735858893042</v>
      </c>
      <c r="P17" s="77" t="str">
        <f t="shared" si="1"/>
        <v/>
      </c>
      <c r="S17" s="77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5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77">
        <f t="shared" si="0"/>
        <v>62.679550796552626</v>
      </c>
      <c r="P18" s="77" t="str">
        <f t="shared" si="1"/>
        <v/>
      </c>
      <c r="S18" s="77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5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77">
        <f t="shared" si="0"/>
        <v>60.657118786857616</v>
      </c>
      <c r="P19" s="77" t="str">
        <f t="shared" si="1"/>
        <v/>
      </c>
      <c r="S19" s="77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5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77">
        <f t="shared" si="0"/>
        <v>63.302268331281866</v>
      </c>
      <c r="P20" s="77" t="str">
        <f t="shared" si="1"/>
        <v/>
      </c>
      <c r="S20" s="77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5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77">
        <f t="shared" si="0"/>
        <v>63.141278610891867</v>
      </c>
      <c r="P21" s="77" t="str">
        <f t="shared" si="1"/>
        <v/>
      </c>
      <c r="S21" s="77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5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77">
        <f t="shared" si="0"/>
        <v>64.02845709204091</v>
      </c>
      <c r="P22" s="77" t="str">
        <f t="shared" si="1"/>
        <v/>
      </c>
      <c r="S22" s="77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5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77">
        <f t="shared" si="0"/>
        <v>63.880755922278418</v>
      </c>
      <c r="P23" s="77" t="str">
        <f t="shared" si="1"/>
        <v/>
      </c>
      <c r="S23" s="77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5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77">
        <f t="shared" si="0"/>
        <v>63.163435389069221</v>
      </c>
      <c r="P24" s="77" t="str">
        <f t="shared" si="1"/>
        <v/>
      </c>
      <c r="S24" s="77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5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77">
        <f t="shared" si="0"/>
        <v>62.641378110318428</v>
      </c>
      <c r="P25" s="77" t="str">
        <f t="shared" si="1"/>
        <v/>
      </c>
      <c r="S25" s="77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5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77">
        <f t="shared" si="0"/>
        <v>63.660477453580896</v>
      </c>
      <c r="P26" s="77" t="str">
        <f t="shared" si="1"/>
        <v/>
      </c>
      <c r="S26" s="77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5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77">
        <f t="shared" si="0"/>
        <v>62.380869866574251</v>
      </c>
      <c r="P27" s="77" t="str">
        <f t="shared" si="1"/>
        <v/>
      </c>
      <c r="S27" s="77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5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77">
        <f t="shared" si="0"/>
        <v>63.157894736842103</v>
      </c>
      <c r="P28" s="77" t="str">
        <f t="shared" si="1"/>
        <v/>
      </c>
      <c r="S28" s="77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5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77">
        <f t="shared" si="0"/>
        <v>62.93706293706294</v>
      </c>
      <c r="P29" s="77" t="str">
        <f t="shared" si="1"/>
        <v/>
      </c>
      <c r="S29" s="77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5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77">
        <f t="shared" si="0"/>
        <v>63.424947145877375</v>
      </c>
      <c r="P30" s="77" t="str">
        <f t="shared" si="1"/>
        <v/>
      </c>
      <c r="S30" s="77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5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77">
        <f t="shared" si="0"/>
        <v>62.674094707520894</v>
      </c>
      <c r="P31" s="77" t="str">
        <f t="shared" si="1"/>
        <v/>
      </c>
      <c r="S31" s="77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5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77">
        <f t="shared" si="0"/>
        <v>62.805303558967196</v>
      </c>
      <c r="P32" s="77" t="str">
        <f t="shared" si="1"/>
        <v/>
      </c>
      <c r="S32" s="77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5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77">
        <f t="shared" si="0"/>
        <v>62.777923097044201</v>
      </c>
      <c r="P33" s="77" t="str">
        <f t="shared" si="1"/>
        <v/>
      </c>
      <c r="S33" s="77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5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77">
        <f t="shared" si="0"/>
        <v>63.671736823487798</v>
      </c>
      <c r="P34" s="77" t="str">
        <f t="shared" si="1"/>
        <v/>
      </c>
      <c r="S34" s="77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5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77">
        <f t="shared" si="0"/>
        <v>63.124671225670696</v>
      </c>
      <c r="P35" s="77" t="str">
        <f t="shared" si="1"/>
        <v/>
      </c>
      <c r="S35" s="77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5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77">
        <f t="shared" si="0"/>
        <v>62.854648625054558</v>
      </c>
      <c r="P36" s="77" t="str">
        <f t="shared" si="1"/>
        <v/>
      </c>
      <c r="S36" s="77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5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77">
        <f t="shared" si="0"/>
        <v>62.630480167014611</v>
      </c>
      <c r="P37" s="77" t="str">
        <f t="shared" si="1"/>
        <v/>
      </c>
      <c r="S37" s="77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5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77">
        <f t="shared" si="0"/>
        <v>63.063852150302182</v>
      </c>
      <c r="P38" s="77" t="str">
        <f t="shared" si="1"/>
        <v/>
      </c>
      <c r="S38" s="77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5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77">
        <f t="shared" si="0"/>
        <v>62.821743303376664</v>
      </c>
      <c r="P39" s="77" t="str">
        <f t="shared" si="1"/>
        <v/>
      </c>
      <c r="S39" s="77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5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77">
        <f t="shared" si="0"/>
        <v>63.954521229348025</v>
      </c>
      <c r="P40" s="77" t="str">
        <f t="shared" si="1"/>
        <v/>
      </c>
      <c r="S40" s="77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5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77">
        <f t="shared" si="0"/>
        <v>63.497662933239269</v>
      </c>
      <c r="P41" s="77" t="str">
        <f t="shared" si="1"/>
        <v/>
      </c>
      <c r="S41" s="77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5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77">
        <f t="shared" si="0"/>
        <v>64.039847015921012</v>
      </c>
      <c r="N42" s="52">
        <v>1</v>
      </c>
      <c r="O42" s="3">
        <v>11.465</v>
      </c>
      <c r="P42" s="77">
        <f t="shared" si="1"/>
        <v>62.799825556040126</v>
      </c>
      <c r="S42" s="77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5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77">
        <f t="shared" si="0"/>
        <v>63.497662933239262</v>
      </c>
      <c r="N43" s="52">
        <v>2</v>
      </c>
      <c r="O43" s="3">
        <v>11.827</v>
      </c>
      <c r="P43" s="77">
        <f t="shared" si="1"/>
        <v>60.877652828274286</v>
      </c>
      <c r="S43" s="77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5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77">
        <f t="shared" si="0"/>
        <v>63.285576162432974</v>
      </c>
      <c r="N44" s="52">
        <v>1</v>
      </c>
      <c r="O44" s="3">
        <v>11.462</v>
      </c>
      <c r="P44" s="77">
        <f t="shared" si="1"/>
        <v>62.816262432385273</v>
      </c>
      <c r="S44" s="77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5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77">
        <f t="shared" si="0"/>
        <v>62.543432939541347</v>
      </c>
      <c r="N45" s="52">
        <v>2</v>
      </c>
      <c r="O45" s="3">
        <v>12.074</v>
      </c>
      <c r="P45" s="77">
        <f t="shared" si="1"/>
        <v>59.632267682623819</v>
      </c>
      <c r="S45" s="77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5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77">
        <f t="shared" si="0"/>
        <v>64.279975002231936</v>
      </c>
      <c r="N46" s="52">
        <v>1</v>
      </c>
      <c r="O46" s="3">
        <v>11.538</v>
      </c>
      <c r="P46" s="77">
        <f t="shared" si="1"/>
        <v>62.402496099843994</v>
      </c>
      <c r="S46" s="77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5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77">
        <f t="shared" si="0"/>
        <v>64.234097600142746</v>
      </c>
      <c r="N47" s="52">
        <v>2</v>
      </c>
      <c r="O47" s="3">
        <v>11.655000000000001</v>
      </c>
      <c r="P47" s="77">
        <f t="shared" si="1"/>
        <v>61.776061776061773</v>
      </c>
      <c r="S47" s="77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5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77">
        <f t="shared" si="0"/>
        <v>63.875088715400992</v>
      </c>
      <c r="N48" s="52">
        <v>1</v>
      </c>
      <c r="O48" s="3">
        <v>11.052</v>
      </c>
      <c r="P48" s="77">
        <f t="shared" si="1"/>
        <v>65.146579804560261</v>
      </c>
      <c r="S48" s="77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5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77">
        <f t="shared" si="0"/>
        <v>63.019693654266952</v>
      </c>
      <c r="N49" s="53">
        <v>2</v>
      </c>
      <c r="O49" s="3">
        <v>11.148</v>
      </c>
      <c r="P49" s="77">
        <f t="shared" si="1"/>
        <v>64.585575888051665</v>
      </c>
      <c r="S49" s="77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5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77">
        <f t="shared" si="0"/>
        <v>63.801506424457244</v>
      </c>
      <c r="N50" s="52">
        <v>1</v>
      </c>
      <c r="O50" s="3">
        <v>10.993</v>
      </c>
      <c r="P50" s="77">
        <f t="shared" si="1"/>
        <v>65.496224870372046</v>
      </c>
      <c r="S50" s="77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5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77">
        <f t="shared" si="0"/>
        <v>63.307834344500137</v>
      </c>
      <c r="N51" s="52">
        <v>2</v>
      </c>
      <c r="O51" s="3">
        <v>11.144</v>
      </c>
      <c r="P51" s="77">
        <f t="shared" si="1"/>
        <v>64.608758076094759</v>
      </c>
      <c r="S51" s="77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5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77">
        <f t="shared" si="0"/>
        <v>63.464081092992501</v>
      </c>
      <c r="N52" s="52">
        <v>1</v>
      </c>
      <c r="O52" s="3">
        <v>11.398</v>
      </c>
      <c r="P52" s="77">
        <f t="shared" si="1"/>
        <v>63.168977013511146</v>
      </c>
      <c r="Q52" s="3"/>
      <c r="R52" s="3"/>
      <c r="S52" s="77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5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77">
        <f t="shared" si="0"/>
        <v>63.40260655160268</v>
      </c>
      <c r="N53" s="52">
        <v>2</v>
      </c>
      <c r="O53" s="3">
        <v>11.625999999999999</v>
      </c>
      <c r="P53" s="77">
        <f t="shared" si="1"/>
        <v>61.930156545673491</v>
      </c>
      <c r="Q53" s="3"/>
      <c r="R53" s="3"/>
      <c r="S53" s="77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5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77">
        <f t="shared" si="0"/>
        <v>63.374702931080009</v>
      </c>
      <c r="N54" s="52">
        <v>1</v>
      </c>
      <c r="O54" s="3">
        <v>11.353</v>
      </c>
      <c r="P54" s="77">
        <f t="shared" si="1"/>
        <v>63.419360521448077</v>
      </c>
      <c r="S54" s="77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5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77">
        <f t="shared" si="0"/>
        <v>62.871114215857496</v>
      </c>
      <c r="N55" s="52">
        <v>2</v>
      </c>
      <c r="O55" s="3">
        <v>11.491</v>
      </c>
      <c r="P55" s="77">
        <f t="shared" si="1"/>
        <v>62.657732138195108</v>
      </c>
      <c r="S55" s="77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5">
        <f>(C56-VLOOKUP(G56,Riders!$A$2:$C$2000,2,FALSE))/365</f>
        <v>27.931506849315067</v>
      </c>
      <c r="J56" s="3">
        <v>3</v>
      </c>
      <c r="K56" s="3">
        <v>1</v>
      </c>
      <c r="L56" s="3"/>
      <c r="M56" s="77" t="str">
        <f t="shared" si="0"/>
        <v/>
      </c>
      <c r="N56" s="52">
        <v>1</v>
      </c>
      <c r="O56" s="3">
        <v>11.321999999999999</v>
      </c>
      <c r="P56" s="77">
        <f t="shared" si="1"/>
        <v>63.593004769475364</v>
      </c>
      <c r="S56" s="77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5">
        <f>(C57-VLOOKUP(G57,Riders!$A$2:$C$2000,2,FALSE))/365</f>
        <v>24.019178082191782</v>
      </c>
      <c r="J57" s="3">
        <v>4</v>
      </c>
      <c r="K57" s="3">
        <v>2</v>
      </c>
      <c r="L57" s="3"/>
      <c r="M57" s="77" t="str">
        <f t="shared" si="0"/>
        <v/>
      </c>
      <c r="N57" s="52">
        <v>2</v>
      </c>
      <c r="O57" s="3">
        <v>11.331</v>
      </c>
      <c r="P57" s="77">
        <f t="shared" si="1"/>
        <v>63.542494042891185</v>
      </c>
      <c r="S57" s="77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5">
        <f>(C58-VLOOKUP(G58,Riders!$A$2:$C$2000,2,FALSE))/365</f>
        <v>21.219178082191782</v>
      </c>
      <c r="J58" s="3"/>
      <c r="K58" s="3">
        <v>1</v>
      </c>
      <c r="L58" s="3">
        <v>11.401</v>
      </c>
      <c r="M58" s="77">
        <f t="shared" si="0"/>
        <v>63.152355056573988</v>
      </c>
      <c r="P58" s="77" t="str">
        <f t="shared" si="1"/>
        <v/>
      </c>
      <c r="S58" s="77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5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77">
        <f t="shared" si="0"/>
        <v>61.691371776197414</v>
      </c>
      <c r="P59" s="77" t="str">
        <f t="shared" si="1"/>
        <v/>
      </c>
      <c r="S59" s="77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5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77">
        <f t="shared" si="0"/>
        <v>61.370610296624619</v>
      </c>
      <c r="P60" s="77" t="str">
        <f t="shared" si="1"/>
        <v/>
      </c>
      <c r="S60" s="77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5">
        <f>(C61-VLOOKUP(G61,Riders!$A$2:$C$2000,2,FALSE))/365</f>
        <v>26.347945205479451</v>
      </c>
      <c r="J61" s="3"/>
      <c r="K61" s="3">
        <v>2</v>
      </c>
      <c r="L61" s="3">
        <v>11.863</v>
      </c>
      <c r="M61" s="77">
        <f t="shared" si="0"/>
        <v>60.692910730843799</v>
      </c>
      <c r="P61" s="77" t="str">
        <f t="shared" si="1"/>
        <v/>
      </c>
      <c r="S61" s="77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5">
        <f>(C62-VLOOKUP(G62,Riders!$A$2:$C$2000,2,FALSE))/365</f>
        <v>30.397260273972602</v>
      </c>
      <c r="J62" s="3"/>
      <c r="K62" s="3">
        <v>1</v>
      </c>
      <c r="L62" s="3">
        <v>11.247</v>
      </c>
      <c r="M62" s="77">
        <f t="shared" si="0"/>
        <v>64.017071218991731</v>
      </c>
      <c r="P62" s="77" t="str">
        <f t="shared" si="1"/>
        <v/>
      </c>
      <c r="S62" s="77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5">
        <f>(C63-VLOOKUP(G63,Riders!$A$2:$C$2000,2,FALSE))/365</f>
        <v>20.526027397260275</v>
      </c>
      <c r="J63" s="3"/>
      <c r="K63" s="3">
        <v>2</v>
      </c>
      <c r="L63" s="3" t="s">
        <v>207</v>
      </c>
      <c r="M63" s="77" t="str">
        <f t="shared" si="0"/>
        <v/>
      </c>
      <c r="P63" s="77" t="str">
        <f t="shared" si="1"/>
        <v/>
      </c>
      <c r="S63" s="77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5">
        <f>(C64-VLOOKUP(G64,Riders!$A$2:$C$2000,2,FALSE))/365</f>
        <v>25.852054794520548</v>
      </c>
      <c r="J64" s="3"/>
      <c r="K64" s="3">
        <v>1</v>
      </c>
      <c r="L64" s="3">
        <v>11.574</v>
      </c>
      <c r="M64" s="77">
        <f t="shared" si="0"/>
        <v>62.208398133748055</v>
      </c>
      <c r="P64" s="77" t="str">
        <f t="shared" si="1"/>
        <v/>
      </c>
      <c r="S64" s="77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5">
        <f>(C65-VLOOKUP(G65,Riders!$A$2:$C$2000,2,FALSE))/365</f>
        <v>19.117808219178084</v>
      </c>
      <c r="J65" s="3"/>
      <c r="K65" s="3">
        <v>2</v>
      </c>
      <c r="L65" s="3">
        <v>11.682</v>
      </c>
      <c r="M65" s="77">
        <f t="shared" si="0"/>
        <v>61.633281972265024</v>
      </c>
      <c r="P65" s="77" t="str">
        <f t="shared" si="1"/>
        <v/>
      </c>
      <c r="S65" s="77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5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77">
        <f t="shared" si="0"/>
        <v>61.686086360520903</v>
      </c>
      <c r="P66" s="77" t="str">
        <f t="shared" si="1"/>
        <v/>
      </c>
      <c r="S66" s="77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5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77">
        <f t="shared" ref="M67:M130" si="3">IF(OR(L67="",L67="REL"),"",3.6*200/L67)</f>
        <v>61.370610296624612</v>
      </c>
      <c r="P67" s="77" t="str">
        <f t="shared" ref="P67:P130" si="4">IF(OR(O67="",O67="REL"),"",3.6*200/O67)</f>
        <v/>
      </c>
      <c r="S67" s="77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5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77">
        <f t="shared" si="3"/>
        <v>61.791967044284249</v>
      </c>
      <c r="P68" s="77" t="str">
        <f t="shared" si="4"/>
        <v/>
      </c>
      <c r="S68" s="77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5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77">
        <f t="shared" si="3"/>
        <v>61.622731941116058</v>
      </c>
      <c r="P69" s="77" t="str">
        <f t="shared" si="4"/>
        <v/>
      </c>
      <c r="S69" s="77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5">
        <f>(C70-VLOOKUP(G70,Riders!$A$2:$C$2000,2,FALSE))/365</f>
        <v>20.893150684931506</v>
      </c>
      <c r="J70" s="3"/>
      <c r="K70" s="3">
        <v>1</v>
      </c>
      <c r="L70" s="3">
        <v>11.529</v>
      </c>
      <c r="M70" s="77">
        <f t="shared" si="3"/>
        <v>62.451209992193597</v>
      </c>
      <c r="P70" s="77" t="str">
        <f t="shared" si="4"/>
        <v/>
      </c>
      <c r="S70" s="77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5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77">
        <f t="shared" si="3"/>
        <v>61.151690164769839</v>
      </c>
      <c r="P71" s="77" t="str">
        <f t="shared" si="4"/>
        <v/>
      </c>
      <c r="S71" s="77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5">
        <f>(C72-VLOOKUP(G72,Riders!$A$2:$C$2000,2,FALSE))/365</f>
        <v>23.32054794520548</v>
      </c>
      <c r="J72" s="3"/>
      <c r="K72" s="3">
        <v>1</v>
      </c>
      <c r="L72" s="3">
        <v>11.57</v>
      </c>
      <c r="M72" s="77">
        <f t="shared" si="3"/>
        <v>62.22990492653414</v>
      </c>
      <c r="P72" s="77" t="str">
        <f t="shared" si="4"/>
        <v/>
      </c>
      <c r="S72" s="77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5">
        <f>(C73-VLOOKUP(G73,Riders!$A$2:$C$2000,2,FALSE))/365</f>
        <v>26.032876712328768</v>
      </c>
      <c r="J73" s="3"/>
      <c r="K73" s="3">
        <v>2</v>
      </c>
      <c r="L73" s="3">
        <v>11.715</v>
      </c>
      <c r="M73" s="77">
        <f t="shared" si="3"/>
        <v>61.459667093469911</v>
      </c>
      <c r="P73" s="77" t="str">
        <f t="shared" si="4"/>
        <v/>
      </c>
      <c r="S73" s="77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5">
        <f>(C74-VLOOKUP(G74,Riders!$A$2:$C$2000,2,FALSE))/365</f>
        <v>35.991780821917807</v>
      </c>
      <c r="J74" s="3"/>
      <c r="K74" s="3">
        <v>1</v>
      </c>
      <c r="L74" s="3">
        <v>11.615</v>
      </c>
      <c r="M74" s="77">
        <f t="shared" si="3"/>
        <v>61.988807576409812</v>
      </c>
      <c r="P74" s="77" t="str">
        <f t="shared" si="4"/>
        <v/>
      </c>
      <c r="S74" s="77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5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77">
        <f t="shared" si="3"/>
        <v>61.776061776061781</v>
      </c>
      <c r="P75" s="77" t="str">
        <f t="shared" si="4"/>
        <v/>
      </c>
      <c r="S75" s="77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5">
        <f>(C76-VLOOKUP(G76,Riders!$A$2:$C$2000,2,FALSE))/365</f>
        <v>27.846575342465755</v>
      </c>
      <c r="J76" s="3"/>
      <c r="K76" s="3">
        <v>1</v>
      </c>
      <c r="L76" s="3">
        <v>11.606</v>
      </c>
      <c r="M76" s="77">
        <f t="shared" si="3"/>
        <v>62.036877477166982</v>
      </c>
      <c r="P76" s="77" t="str">
        <f t="shared" si="4"/>
        <v/>
      </c>
      <c r="S76" s="77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5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77">
        <f t="shared" si="3"/>
        <v>61.001440311785146</v>
      </c>
      <c r="P77" s="77" t="str">
        <f t="shared" si="4"/>
        <v/>
      </c>
      <c r="S77" s="77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5">
        <f>(C78-VLOOKUP(G78,Riders!$A$2:$C$2000,2,FALSE))/365</f>
        <v>26.476712328767125</v>
      </c>
      <c r="J78" s="3"/>
      <c r="K78" s="3">
        <v>1</v>
      </c>
      <c r="L78" s="3">
        <v>11.629</v>
      </c>
      <c r="M78" s="77">
        <f t="shared" si="3"/>
        <v>61.914180067073694</v>
      </c>
      <c r="P78" s="77" t="str">
        <f t="shared" si="4"/>
        <v/>
      </c>
      <c r="S78" s="77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5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77">
        <f t="shared" si="3"/>
        <v>61.738981306808441</v>
      </c>
      <c r="P79" s="77" t="str">
        <f t="shared" si="4"/>
        <v/>
      </c>
      <c r="S79" s="77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5">
        <f>(C80-VLOOKUP(G80,Riders!$A$2:$C$2000,2,FALSE))/365</f>
        <v>27.55890410958904</v>
      </c>
      <c r="J80" s="3"/>
      <c r="K80" s="3">
        <v>1</v>
      </c>
      <c r="L80" s="3">
        <v>11.45</v>
      </c>
      <c r="M80" s="77">
        <f t="shared" si="3"/>
        <v>62.882096069869</v>
      </c>
      <c r="P80" s="77" t="str">
        <f t="shared" si="4"/>
        <v/>
      </c>
      <c r="S80" s="77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5">
        <f>(C81-VLOOKUP(G81,Riders!$A$2:$C$2000,2,FALSE))/365</f>
        <v>24.8</v>
      </c>
      <c r="J81" s="3"/>
      <c r="K81" s="3">
        <v>2</v>
      </c>
      <c r="L81" s="3">
        <v>11.516999999999999</v>
      </c>
      <c r="M81" s="77">
        <f t="shared" si="3"/>
        <v>62.516280281323262</v>
      </c>
      <c r="P81" s="77" t="str">
        <f t="shared" si="4"/>
        <v/>
      </c>
      <c r="S81" s="77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5">
        <f>(C82-VLOOKUP(G82,Riders!$A$2:$C$2000,2,FALSE))/365</f>
        <v>28.027397260273972</v>
      </c>
      <c r="J82" s="3"/>
      <c r="K82" s="3">
        <v>1</v>
      </c>
      <c r="L82" s="3">
        <v>11.257</v>
      </c>
      <c r="M82" s="77">
        <f t="shared" si="3"/>
        <v>63.960202540641383</v>
      </c>
      <c r="P82" s="77" t="str">
        <f t="shared" si="4"/>
        <v/>
      </c>
      <c r="S82" s="77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5">
        <f>(C83-VLOOKUP(G83,Riders!$A$2:$C$2000,2,FALSE))/365</f>
        <v>27.55890410958904</v>
      </c>
      <c r="J83" s="3"/>
      <c r="K83" s="3">
        <v>2</v>
      </c>
      <c r="L83" s="3">
        <v>11.430999999999999</v>
      </c>
      <c r="M83" s="77">
        <f t="shared" si="3"/>
        <v>62.986615344239354</v>
      </c>
      <c r="P83" s="77" t="str">
        <f t="shared" si="4"/>
        <v/>
      </c>
      <c r="S83" s="77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5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77">
        <f t="shared" si="3"/>
        <v>63.391442155309029</v>
      </c>
      <c r="P84" s="77" t="str">
        <f t="shared" si="4"/>
        <v/>
      </c>
      <c r="S84" s="77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5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77">
        <f t="shared" si="3"/>
        <v>62.920562789478275</v>
      </c>
      <c r="P85" s="77" t="str">
        <f t="shared" si="4"/>
        <v/>
      </c>
      <c r="S85" s="77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5">
        <f>(C86-VLOOKUP(G86,Riders!$A$2:$C$2000,2,FALSE))/365</f>
        <v>31.331506849315069</v>
      </c>
      <c r="J86" s="3"/>
      <c r="K86" s="3">
        <v>1</v>
      </c>
      <c r="L86" s="3">
        <v>11.429</v>
      </c>
      <c r="M86" s="77">
        <f t="shared" si="3"/>
        <v>62.997637588590429</v>
      </c>
      <c r="P86" s="77" t="str">
        <f t="shared" si="4"/>
        <v/>
      </c>
      <c r="S86" s="77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5">
        <f>(C87-VLOOKUP(G87,Riders!$A$2:$C$2000,2,FALSE))/365</f>
        <v>27.846575342465755</v>
      </c>
      <c r="J87" s="3"/>
      <c r="K87" s="3">
        <v>2</v>
      </c>
      <c r="L87" s="3">
        <v>11.436</v>
      </c>
      <c r="M87" s="77">
        <f t="shared" si="3"/>
        <v>62.959076600209862</v>
      </c>
      <c r="P87" s="77" t="str">
        <f t="shared" si="4"/>
        <v/>
      </c>
      <c r="S87" s="77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5">
        <f>(C88-VLOOKUP(G88,Riders!$A$2:$C$2000,2,FALSE))/365</f>
        <v>24.115068493150684</v>
      </c>
      <c r="J88" s="3"/>
      <c r="K88" s="3">
        <v>1</v>
      </c>
      <c r="L88" s="3">
        <v>11.21</v>
      </c>
      <c r="M88" s="77">
        <f t="shared" si="3"/>
        <v>64.228367528991967</v>
      </c>
      <c r="P88" s="77" t="str">
        <f t="shared" si="4"/>
        <v/>
      </c>
      <c r="S88" s="77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5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77">
        <f t="shared" si="3"/>
        <v>63.397023861935367</v>
      </c>
      <c r="P89" s="77" t="str">
        <f t="shared" si="4"/>
        <v/>
      </c>
      <c r="S89" s="77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5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77">
        <f t="shared" si="3"/>
        <v>63.196699727903095</v>
      </c>
      <c r="P90" s="77" t="str">
        <f t="shared" si="4"/>
        <v/>
      </c>
      <c r="S90" s="77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5">
        <f>(C91-VLOOKUP(G91,Riders!$A$2:$C$2000,2,FALSE))/365</f>
        <v>23.32054794520548</v>
      </c>
      <c r="J91" s="3"/>
      <c r="K91" s="3">
        <v>2</v>
      </c>
      <c r="L91" s="3">
        <v>11.493</v>
      </c>
      <c r="M91" s="77">
        <f t="shared" si="3"/>
        <v>62.646828504306967</v>
      </c>
      <c r="P91" s="77" t="str">
        <f t="shared" si="4"/>
        <v/>
      </c>
      <c r="S91" s="77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5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77">
        <f t="shared" si="3"/>
        <v>63.559322033898312</v>
      </c>
      <c r="P92" s="77" t="str">
        <f t="shared" si="4"/>
        <v/>
      </c>
      <c r="S92" s="77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5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77">
        <f t="shared" si="3"/>
        <v>61.717812446425519</v>
      </c>
      <c r="P93" s="77" t="str">
        <f t="shared" si="4"/>
        <v/>
      </c>
      <c r="S93" s="77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5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77">
        <f t="shared" si="3"/>
        <v>61.250531688643129</v>
      </c>
      <c r="N94" s="3"/>
      <c r="O94" s="3"/>
      <c r="P94" s="77" t="str">
        <f t="shared" si="4"/>
        <v/>
      </c>
      <c r="S94" s="77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5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77">
        <f t="shared" si="3"/>
        <v>61.11535523300229</v>
      </c>
      <c r="N95" s="3"/>
      <c r="O95" s="3"/>
      <c r="P95" s="77" t="str">
        <f t="shared" si="4"/>
        <v/>
      </c>
      <c r="S95" s="77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5">
        <f>(C96-VLOOKUP(G96,Riders!$A$2:$C$2000,2,FALSE))/365</f>
        <v>25.852054794520548</v>
      </c>
      <c r="J96" s="3"/>
      <c r="K96" s="3">
        <v>1</v>
      </c>
      <c r="L96" s="3">
        <v>11.512</v>
      </c>
      <c r="M96" s="77">
        <f t="shared" si="3"/>
        <v>62.543432939541347</v>
      </c>
      <c r="N96" s="3"/>
      <c r="O96" s="3"/>
      <c r="P96" s="77" t="str">
        <f t="shared" si="4"/>
        <v/>
      </c>
      <c r="S96" s="77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5">
        <f>(C97-VLOOKUP(G97,Riders!$A$2:$C$2000,2,FALSE))/365</f>
        <v>22.742465753424657</v>
      </c>
      <c r="J97" s="3"/>
      <c r="K97" s="3">
        <v>2</v>
      </c>
      <c r="L97" s="3">
        <v>11.522</v>
      </c>
      <c r="M97" s="77">
        <f t="shared" si="3"/>
        <v>62.489151189029684</v>
      </c>
      <c r="N97" s="3"/>
      <c r="O97" s="3"/>
      <c r="P97" s="77" t="str">
        <f t="shared" si="4"/>
        <v/>
      </c>
      <c r="S97" s="77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5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77">
        <f t="shared" si="3"/>
        <v>63.570545647183472</v>
      </c>
      <c r="N98" s="3">
        <v>1</v>
      </c>
      <c r="O98" s="3">
        <v>11.321999999999999</v>
      </c>
      <c r="P98" s="77">
        <f t="shared" si="4"/>
        <v>63.593004769475364</v>
      </c>
      <c r="S98" s="77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5">
        <f>(C99-VLOOKUP(G99,Riders!$A$2:$C$2000,2,FALSE))/365</f>
        <v>25.852054794520548</v>
      </c>
      <c r="J99" s="3"/>
      <c r="K99" s="3">
        <v>2</v>
      </c>
      <c r="L99" s="3">
        <v>11.48</v>
      </c>
      <c r="M99" s="77">
        <f t="shared" si="3"/>
        <v>62.717770034843205</v>
      </c>
      <c r="N99" s="3">
        <v>2</v>
      </c>
      <c r="O99" s="3">
        <v>11.501999999999999</v>
      </c>
      <c r="P99" s="77">
        <f t="shared" si="4"/>
        <v>62.597809076682324</v>
      </c>
      <c r="S99" s="77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5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77">
        <f t="shared" si="3"/>
        <v>61.707233459033255</v>
      </c>
      <c r="N100" s="3">
        <v>1</v>
      </c>
      <c r="O100" s="3">
        <v>11.215999999999999</v>
      </c>
      <c r="P100" s="77">
        <f t="shared" si="4"/>
        <v>64.194008559201151</v>
      </c>
      <c r="S100" s="77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5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77">
        <f t="shared" si="3"/>
        <v>60.326770004189363</v>
      </c>
      <c r="N101" s="3">
        <v>2</v>
      </c>
      <c r="O101" s="3">
        <v>11.657</v>
      </c>
      <c r="P101" s="77">
        <f t="shared" si="4"/>
        <v>61.765462812044262</v>
      </c>
      <c r="S101" s="77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5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77">
        <f t="shared" si="3"/>
        <v>63.503263362145006</v>
      </c>
      <c r="N102" s="3">
        <v>1</v>
      </c>
      <c r="O102" s="3">
        <v>11.238</v>
      </c>
      <c r="P102" s="77">
        <f t="shared" si="4"/>
        <v>64.068339562199682</v>
      </c>
      <c r="S102" s="77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5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77">
        <f t="shared" si="3"/>
        <v>63.058328954282715</v>
      </c>
      <c r="N103" s="3">
        <v>2</v>
      </c>
      <c r="O103" s="3">
        <v>11.398</v>
      </c>
      <c r="P103" s="77">
        <f t="shared" si="4"/>
        <v>63.168977013511146</v>
      </c>
      <c r="S103" s="77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5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77">
        <f t="shared" si="3"/>
        <v>62.440378111178561</v>
      </c>
      <c r="N104" s="3">
        <v>1</v>
      </c>
      <c r="O104" s="3">
        <v>11.515000000000001</v>
      </c>
      <c r="P104" s="77">
        <f t="shared" si="4"/>
        <v>62.527138514980457</v>
      </c>
      <c r="S104" s="77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5">
        <f>(C105-VLOOKUP(G105,Riders!$A$2:$C$2000,2,FALSE))/365</f>
        <v>21.219178082191782</v>
      </c>
      <c r="J105" s="3"/>
      <c r="K105" s="3">
        <v>2</v>
      </c>
      <c r="L105" s="3">
        <v>11.679</v>
      </c>
      <c r="M105" s="77">
        <f t="shared" si="3"/>
        <v>61.649113793989208</v>
      </c>
      <c r="N105" s="3">
        <v>2</v>
      </c>
      <c r="O105" s="3">
        <v>11.556000000000001</v>
      </c>
      <c r="P105" s="77">
        <f t="shared" si="4"/>
        <v>62.305295950155759</v>
      </c>
      <c r="S105" s="77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5">
        <f>(C106-VLOOKUP(G106,Riders!$A$2:$C$2000,2,FALSE))/365</f>
        <v>28.027397260273972</v>
      </c>
      <c r="J106" s="3"/>
      <c r="K106" s="3">
        <v>1</v>
      </c>
      <c r="L106" s="3">
        <v>11.327</v>
      </c>
      <c r="M106" s="77">
        <f t="shared" si="3"/>
        <v>63.56493334510462</v>
      </c>
      <c r="N106" s="3">
        <v>1</v>
      </c>
      <c r="O106" s="3">
        <v>12.18</v>
      </c>
      <c r="P106" s="77">
        <f t="shared" si="4"/>
        <v>59.11330049261084</v>
      </c>
      <c r="Q106" s="3"/>
      <c r="R106" s="3"/>
      <c r="S106" s="77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5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77">
        <f t="shared" si="3"/>
        <v>63.397023861935374</v>
      </c>
      <c r="N107" s="3">
        <v>2</v>
      </c>
      <c r="O107" s="3">
        <v>13.827999999999999</v>
      </c>
      <c r="P107" s="77">
        <f t="shared" si="4"/>
        <v>52.068267283772059</v>
      </c>
      <c r="Q107" s="3"/>
      <c r="R107" s="3"/>
      <c r="S107" s="77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5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77">
        <f t="shared" si="3"/>
        <v>63.520070577856202</v>
      </c>
      <c r="N108" s="3">
        <v>1</v>
      </c>
      <c r="O108" s="3">
        <v>11.292999999999999</v>
      </c>
      <c r="P108" s="77">
        <f t="shared" si="4"/>
        <v>63.756309218099709</v>
      </c>
      <c r="Q108">
        <v>1</v>
      </c>
      <c r="R108">
        <v>11.711</v>
      </c>
      <c r="S108" s="77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5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77">
        <f t="shared" si="3"/>
        <v>63.683000176897231</v>
      </c>
      <c r="N109" s="3">
        <v>2</v>
      </c>
      <c r="O109" s="3">
        <v>11.311999999999999</v>
      </c>
      <c r="P109" s="77">
        <f t="shared" si="4"/>
        <v>63.649222065063654</v>
      </c>
      <c r="Q109">
        <v>2</v>
      </c>
      <c r="R109">
        <v>11.738</v>
      </c>
      <c r="S109" s="77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5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77">
        <f t="shared" si="3"/>
        <v>63.09148264984227</v>
      </c>
      <c r="N110">
        <v>1</v>
      </c>
      <c r="O110">
        <v>11.38</v>
      </c>
      <c r="P110" s="77">
        <f t="shared" si="4"/>
        <v>63.268892794376093</v>
      </c>
      <c r="S110" s="77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5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77">
        <f t="shared" si="3"/>
        <v>62.701384655577804</v>
      </c>
      <c r="N111">
        <v>2</v>
      </c>
      <c r="O111">
        <v>11.562000000000001</v>
      </c>
      <c r="P111" s="77">
        <f t="shared" si="4"/>
        <v>62.27296315516346</v>
      </c>
      <c r="S111" s="77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5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77">
        <f t="shared" si="3"/>
        <v>11.534025374855824</v>
      </c>
      <c r="N112">
        <v>2</v>
      </c>
      <c r="O112">
        <v>11.384</v>
      </c>
      <c r="P112" s="77">
        <f t="shared" si="4"/>
        <v>63.246661981728742</v>
      </c>
      <c r="Q112">
        <v>1</v>
      </c>
      <c r="R112">
        <v>11.416</v>
      </c>
      <c r="S112" s="77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5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77">
        <f t="shared" si="3"/>
        <v>11.479957906821008</v>
      </c>
      <c r="N113">
        <v>1</v>
      </c>
      <c r="O113">
        <v>11.369</v>
      </c>
      <c r="P113" s="77">
        <f t="shared" si="4"/>
        <v>63.330108188934823</v>
      </c>
      <c r="Q113">
        <v>2</v>
      </c>
      <c r="R113">
        <v>11.449</v>
      </c>
      <c r="S113" s="77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5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77">
        <f t="shared" si="3"/>
        <v>63.931806073521571</v>
      </c>
      <c r="P114" s="77" t="str">
        <f t="shared" si="4"/>
        <v/>
      </c>
      <c r="S114" s="77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5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77">
        <f t="shared" si="3"/>
        <v>62.997637588590429</v>
      </c>
      <c r="P115" s="77" t="str">
        <f t="shared" si="4"/>
        <v/>
      </c>
      <c r="S115" s="77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5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77">
        <f t="shared" si="3"/>
        <v>62.079668908432481</v>
      </c>
      <c r="P116" s="77" t="str">
        <f t="shared" si="4"/>
        <v/>
      </c>
      <c r="S116" s="77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5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77">
        <f t="shared" si="3"/>
        <v>59.855349571867983</v>
      </c>
      <c r="P117" s="77" t="str">
        <f t="shared" si="4"/>
        <v/>
      </c>
      <c r="S117" s="77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5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77">
        <f t="shared" si="3"/>
        <v>62.138603607491156</v>
      </c>
      <c r="P118" s="77" t="str">
        <f t="shared" si="4"/>
        <v/>
      </c>
      <c r="S118" s="77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5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77">
        <f t="shared" si="3"/>
        <v>61.749571183533448</v>
      </c>
      <c r="P119" s="77" t="str">
        <f t="shared" si="4"/>
        <v/>
      </c>
      <c r="S119" s="77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5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77">
        <f t="shared" si="3"/>
        <v>63.174519610423793</v>
      </c>
      <c r="P120" s="77" t="str">
        <f t="shared" si="4"/>
        <v/>
      </c>
      <c r="S120" s="77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5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77">
        <f t="shared" si="3"/>
        <v>62.849162011173185</v>
      </c>
      <c r="P121" s="77" t="str">
        <f t="shared" si="4"/>
        <v/>
      </c>
      <c r="S121" s="77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5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77">
        <f t="shared" si="3"/>
        <v>61.919504643962846</v>
      </c>
      <c r="P122" s="77" t="str">
        <f t="shared" si="4"/>
        <v/>
      </c>
      <c r="S122" s="77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5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77">
        <f t="shared" si="3"/>
        <v>61.659672861180098</v>
      </c>
      <c r="P123" s="77" t="str">
        <f t="shared" si="4"/>
        <v/>
      </c>
      <c r="S123" s="77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5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77">
        <f t="shared" si="3"/>
        <v>63.124671225670696</v>
      </c>
      <c r="P124" s="77" t="str">
        <f t="shared" si="4"/>
        <v/>
      </c>
      <c r="S124" s="77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5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77">
        <f t="shared" si="3"/>
        <v>58.703628210354665</v>
      </c>
      <c r="P125" s="77" t="str">
        <f t="shared" si="4"/>
        <v/>
      </c>
      <c r="S125" s="77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5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77">
        <f t="shared" si="3"/>
        <v>62.5</v>
      </c>
      <c r="P126" s="77" t="str">
        <f t="shared" si="4"/>
        <v/>
      </c>
      <c r="S126" s="77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5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77">
        <f t="shared" si="3"/>
        <v>61.696658097686374</v>
      </c>
      <c r="P127" s="77" t="str">
        <f t="shared" si="4"/>
        <v/>
      </c>
      <c r="S127" s="77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5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77">
        <f t="shared" si="3"/>
        <v>62.772449869224062</v>
      </c>
      <c r="P128" s="77" t="str">
        <f t="shared" si="4"/>
        <v/>
      </c>
      <c r="S128" s="77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5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77">
        <f t="shared" si="3"/>
        <v>60.970446269794216</v>
      </c>
      <c r="P129" s="77" t="str">
        <f t="shared" si="4"/>
        <v/>
      </c>
      <c r="S129" s="77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5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77">
        <f t="shared" si="3"/>
        <v>62.26757761826515</v>
      </c>
      <c r="P130" s="77" t="str">
        <f t="shared" si="4"/>
        <v/>
      </c>
      <c r="S130" s="77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5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77">
        <f t="shared" ref="M131:M194" si="6">IF(OR(L131="",L131="REL"),"",3.6*200/L131)</f>
        <v>61.813186813186803</v>
      </c>
      <c r="P131" s="77" t="str">
        <f t="shared" ref="P131:P194" si="7">IF(OR(O131="",O131="REL"),"",3.6*200/O131)</f>
        <v/>
      </c>
      <c r="S131" s="77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5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77">
        <f t="shared" si="6"/>
        <v>62.14933103150625</v>
      </c>
      <c r="P132" s="77" t="str">
        <f t="shared" si="7"/>
        <v/>
      </c>
      <c r="S132" s="77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5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77">
        <f t="shared" si="6"/>
        <v>60.626473560121248</v>
      </c>
      <c r="P133" s="77" t="str">
        <f t="shared" si="7"/>
        <v/>
      </c>
      <c r="S133" s="77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5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77">
        <f t="shared" si="6"/>
        <v>62.489151189029684</v>
      </c>
      <c r="P134" s="77" t="str">
        <f t="shared" si="7"/>
        <v/>
      </c>
      <c r="S134" s="77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5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77">
        <f t="shared" si="6"/>
        <v>61.999483337638857</v>
      </c>
      <c r="P135" s="77" t="str">
        <f t="shared" si="7"/>
        <v/>
      </c>
      <c r="S135" s="77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5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77">
        <f t="shared" si="6"/>
        <v>62.085021988445291</v>
      </c>
      <c r="P136" s="77" t="str">
        <f t="shared" si="7"/>
        <v/>
      </c>
      <c r="S136" s="77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5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77">
        <f t="shared" si="6"/>
        <v>61.882251826385904</v>
      </c>
      <c r="P137" s="77" t="str">
        <f t="shared" si="7"/>
        <v/>
      </c>
      <c r="S137" s="77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5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77">
        <f t="shared" si="6"/>
        <v>61.407249466950958</v>
      </c>
      <c r="P138" s="77" t="str">
        <f t="shared" si="7"/>
        <v/>
      </c>
      <c r="S138" s="77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5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77">
        <f t="shared" si="6"/>
        <v>60.733867566427662</v>
      </c>
      <c r="P139" s="77" t="str">
        <f t="shared" si="7"/>
        <v/>
      </c>
      <c r="S139" s="77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5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77">
        <f t="shared" si="6"/>
        <v>61.712522499357163</v>
      </c>
      <c r="P140" s="77" t="str">
        <f t="shared" si="7"/>
        <v/>
      </c>
      <c r="S140" s="77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5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77">
        <f t="shared" si="6"/>
        <v>61.146496815286625</v>
      </c>
      <c r="P141" s="77" t="str">
        <f t="shared" si="7"/>
        <v/>
      </c>
      <c r="S141" s="77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5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77">
        <f t="shared" si="6"/>
        <v>62.278349623734968</v>
      </c>
      <c r="P142" s="77" t="str">
        <f t="shared" si="7"/>
        <v/>
      </c>
      <c r="S142" s="77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5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77" t="str">
        <f t="shared" si="6"/>
        <v/>
      </c>
      <c r="P143" s="77" t="str">
        <f t="shared" si="7"/>
        <v/>
      </c>
      <c r="S143" s="77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5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77">
        <f t="shared" si="6"/>
        <v>63.18560772268539</v>
      </c>
      <c r="P144" s="77" t="str">
        <f t="shared" si="7"/>
        <v/>
      </c>
      <c r="S144" s="77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5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77">
        <f t="shared" si="6"/>
        <v>63.168977013511146</v>
      </c>
      <c r="P145" s="77" t="str">
        <f t="shared" si="7"/>
        <v/>
      </c>
      <c r="S145" s="77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5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77">
        <f t="shared" si="6"/>
        <v>63.313401336616252</v>
      </c>
      <c r="P146" s="77" t="str">
        <f t="shared" si="7"/>
        <v/>
      </c>
      <c r="S146" s="77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5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77">
        <f t="shared" si="6"/>
        <v>61.924830136750664</v>
      </c>
      <c r="P147" s="77" t="str">
        <f t="shared" si="7"/>
        <v/>
      </c>
      <c r="S147" s="77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5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77">
        <f t="shared" si="6"/>
        <v>63.559322033898312</v>
      </c>
      <c r="N148" s="3"/>
      <c r="O148" s="3"/>
      <c r="P148" s="77" t="str">
        <f t="shared" si="7"/>
        <v/>
      </c>
      <c r="S148" s="77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5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77">
        <f t="shared" si="6"/>
        <v>62.149331031506264</v>
      </c>
      <c r="N149" s="3"/>
      <c r="O149" s="3"/>
      <c r="P149" s="77" t="str">
        <f t="shared" si="7"/>
        <v/>
      </c>
      <c r="S149" s="77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5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77">
        <f t="shared" si="6"/>
        <v>63.469675599435831</v>
      </c>
      <c r="N150" s="3"/>
      <c r="O150" s="3"/>
      <c r="P150" s="77" t="str">
        <f t="shared" si="7"/>
        <v/>
      </c>
      <c r="S150" s="77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5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77">
        <f t="shared" si="6"/>
        <v>62.816262432385273</v>
      </c>
      <c r="N151" s="3"/>
      <c r="O151" s="3"/>
      <c r="P151" s="77" t="str">
        <f t="shared" si="7"/>
        <v/>
      </c>
      <c r="S151" s="77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5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77">
        <f t="shared" si="6"/>
        <v>62.348458607551088</v>
      </c>
      <c r="N152" s="3"/>
      <c r="O152" s="3"/>
      <c r="P152" s="77" t="str">
        <f t="shared" si="7"/>
        <v/>
      </c>
      <c r="S152" s="77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5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77">
        <f t="shared" si="6"/>
        <v>62.294514621906906</v>
      </c>
      <c r="N153" s="3"/>
      <c r="O153" s="3"/>
      <c r="P153" s="77" t="str">
        <f t="shared" si="7"/>
        <v/>
      </c>
      <c r="S153" s="77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5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77">
        <f t="shared" si="6"/>
        <v>63.531280331774461</v>
      </c>
      <c r="N154" s="3">
        <v>1</v>
      </c>
      <c r="O154" s="3">
        <v>11.239000000000001</v>
      </c>
      <c r="P154" s="77">
        <f t="shared" si="7"/>
        <v>64.062639024824264</v>
      </c>
      <c r="S154" s="77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5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77">
        <f t="shared" si="6"/>
        <v>62.516280281323262</v>
      </c>
      <c r="N155" s="3">
        <v>2</v>
      </c>
      <c r="O155" s="3">
        <v>11.66</v>
      </c>
      <c r="P155" s="77">
        <f t="shared" si="7"/>
        <v>61.749571183533448</v>
      </c>
      <c r="S155" s="77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5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77">
        <f t="shared" si="6"/>
        <v>64.400715563506267</v>
      </c>
      <c r="N156" s="3">
        <v>1</v>
      </c>
      <c r="O156" s="3">
        <v>11.564</v>
      </c>
      <c r="P156" s="77">
        <f t="shared" si="7"/>
        <v>62.262193012798342</v>
      </c>
      <c r="S156" s="77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5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77">
        <f t="shared" si="6"/>
        <v>64.279975002231936</v>
      </c>
      <c r="N157" s="3">
        <v>2</v>
      </c>
      <c r="O157" s="3">
        <v>11.564</v>
      </c>
      <c r="P157" s="77">
        <f t="shared" si="7"/>
        <v>62.262193012798342</v>
      </c>
      <c r="S157" s="77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5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77">
        <f t="shared" si="6"/>
        <v>62.068965517241381</v>
      </c>
      <c r="N158" s="3">
        <v>1</v>
      </c>
      <c r="O158" s="3">
        <v>11.333</v>
      </c>
      <c r="P158" s="77">
        <f t="shared" si="7"/>
        <v>63.531280331774461</v>
      </c>
      <c r="S158" s="77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5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77">
        <f t="shared" si="6"/>
        <v>60.560181680545043</v>
      </c>
      <c r="N159" s="3">
        <v>2</v>
      </c>
      <c r="O159" s="3">
        <v>11.457000000000001</v>
      </c>
      <c r="P159" s="77">
        <f t="shared" si="7"/>
        <v>62.843676355066769</v>
      </c>
      <c r="S159" s="77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5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77">
        <f t="shared" si="6"/>
        <v>64.660978895374939</v>
      </c>
      <c r="N160" s="3">
        <v>1</v>
      </c>
      <c r="O160" s="3">
        <v>11.125999999999999</v>
      </c>
      <c r="P160" s="77">
        <f t="shared" si="7"/>
        <v>64.713284199173117</v>
      </c>
      <c r="S160" s="77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5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77">
        <f t="shared" si="6"/>
        <v>64.389196923627253</v>
      </c>
      <c r="N161" s="3">
        <v>2</v>
      </c>
      <c r="O161" s="3">
        <v>11.369</v>
      </c>
      <c r="P161" s="77">
        <f t="shared" si="7"/>
        <v>63.330108188934823</v>
      </c>
      <c r="S161" s="77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5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77">
        <f t="shared" si="6"/>
        <v>63.948840927258189</v>
      </c>
      <c r="N162" s="3">
        <v>1</v>
      </c>
      <c r="O162" s="3">
        <v>11.239000000000001</v>
      </c>
      <c r="P162" s="77">
        <f t="shared" si="7"/>
        <v>64.062639024824264</v>
      </c>
      <c r="S162" s="77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5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77">
        <f t="shared" si="6"/>
        <v>63.699902680704234</v>
      </c>
      <c r="N163" s="3">
        <v>2</v>
      </c>
      <c r="O163" s="3">
        <v>11.947000000000001</v>
      </c>
      <c r="P163" s="77">
        <f t="shared" si="7"/>
        <v>60.266175608939477</v>
      </c>
      <c r="S163" s="77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5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77">
        <f t="shared" si="6"/>
        <v>63.977252532432914</v>
      </c>
      <c r="N164">
        <v>1</v>
      </c>
      <c r="O164">
        <v>11.272</v>
      </c>
      <c r="P164" s="77">
        <f t="shared" si="7"/>
        <v>63.875088715400992</v>
      </c>
      <c r="S164" s="77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5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77">
        <f t="shared" si="6"/>
        <v>62.959076600209862</v>
      </c>
      <c r="N165">
        <v>2</v>
      </c>
      <c r="O165">
        <v>11.515000000000001</v>
      </c>
      <c r="P165" s="77">
        <f t="shared" si="7"/>
        <v>62.527138514980457</v>
      </c>
      <c r="S165" s="77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5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77">
        <f t="shared" si="6"/>
        <v>64.216910453085987</v>
      </c>
      <c r="N166">
        <v>1</v>
      </c>
      <c r="O166">
        <v>11.196</v>
      </c>
      <c r="P166" s="77">
        <f t="shared" si="7"/>
        <v>64.308681672025727</v>
      </c>
      <c r="S166" s="77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5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77">
        <f t="shared" si="6"/>
        <v>64.039847015921012</v>
      </c>
      <c r="N167">
        <v>2</v>
      </c>
      <c r="O167">
        <v>11.272</v>
      </c>
      <c r="P167" s="77">
        <f t="shared" si="7"/>
        <v>63.875088715400992</v>
      </c>
      <c r="S167" s="77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5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77">
        <f t="shared" si="6"/>
        <v>62.893081761006286</v>
      </c>
      <c r="N168">
        <v>1</v>
      </c>
      <c r="O168">
        <v>11.336</v>
      </c>
      <c r="P168" s="77">
        <f t="shared" si="7"/>
        <v>63.51446718419195</v>
      </c>
      <c r="S168" s="77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5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77">
        <f t="shared" si="6"/>
        <v>62.849162011173185</v>
      </c>
      <c r="N169">
        <v>2</v>
      </c>
      <c r="O169">
        <v>11.343999999999999</v>
      </c>
      <c r="P169" s="77">
        <f t="shared" si="7"/>
        <v>63.469675599435831</v>
      </c>
      <c r="S169" s="77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5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77">
        <f t="shared" si="6"/>
        <v>60.070081762055729</v>
      </c>
      <c r="P170" s="77" t="str">
        <f t="shared" si="7"/>
        <v/>
      </c>
      <c r="S170" s="77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5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77">
        <f t="shared" si="6"/>
        <v>58.722779544898451</v>
      </c>
      <c r="P171" s="77" t="str">
        <f t="shared" si="7"/>
        <v/>
      </c>
      <c r="S171" s="77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5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77">
        <f t="shared" si="6"/>
        <v>60.560181680545043</v>
      </c>
      <c r="P172" s="77" t="str">
        <f t="shared" si="7"/>
        <v/>
      </c>
      <c r="S172" s="77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5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77">
        <f t="shared" si="6"/>
        <v>58.379956215032841</v>
      </c>
      <c r="P173" s="77" t="str">
        <f t="shared" si="7"/>
        <v/>
      </c>
      <c r="S173" s="77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5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77">
        <f t="shared" si="6"/>
        <v>62.068965517241381</v>
      </c>
      <c r="P174" s="77" t="str">
        <f t="shared" si="7"/>
        <v/>
      </c>
      <c r="S174" s="77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5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77">
        <f t="shared" si="6"/>
        <v>61.344466217943257</v>
      </c>
      <c r="P175" s="77" t="str">
        <f t="shared" si="7"/>
        <v/>
      </c>
      <c r="S175" s="77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5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77">
        <f t="shared" si="6"/>
        <v>62.494575123687177</v>
      </c>
      <c r="P176" s="77" t="str">
        <f t="shared" si="7"/>
        <v/>
      </c>
      <c r="S176" s="77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5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77">
        <f t="shared" si="6"/>
        <v>62.283737024221452</v>
      </c>
      <c r="P177" s="77" t="str">
        <f t="shared" si="7"/>
        <v/>
      </c>
      <c r="S177" s="77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5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77">
        <f t="shared" si="6"/>
        <v>63.152355056573988</v>
      </c>
      <c r="P178" s="77" t="str">
        <f t="shared" si="7"/>
        <v/>
      </c>
      <c r="S178" s="77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5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77">
        <f t="shared" si="6"/>
        <v>62.020845895425964</v>
      </c>
      <c r="P179" s="77" t="str">
        <f t="shared" si="7"/>
        <v/>
      </c>
      <c r="S179" s="77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5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77">
        <f t="shared" si="6"/>
        <v>61.053167133045029</v>
      </c>
      <c r="P180" s="77" t="str">
        <f t="shared" si="7"/>
        <v/>
      </c>
      <c r="S180" s="77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5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77">
        <f t="shared" si="6"/>
        <v>59.181325004109823</v>
      </c>
      <c r="P181" s="77" t="str">
        <f t="shared" si="7"/>
        <v/>
      </c>
      <c r="S181" s="77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5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77">
        <f t="shared" si="6"/>
        <v>63.801506424457244</v>
      </c>
      <c r="P182" s="77" t="str">
        <f t="shared" si="7"/>
        <v/>
      </c>
      <c r="S182" s="77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5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77">
        <f t="shared" si="6"/>
        <v>59.489382797653477</v>
      </c>
      <c r="P183" s="77" t="str">
        <f t="shared" si="7"/>
        <v/>
      </c>
      <c r="S183" s="77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5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77">
        <f t="shared" si="6"/>
        <v>60.483870967741936</v>
      </c>
      <c r="P184" s="77" t="str">
        <f t="shared" si="7"/>
        <v/>
      </c>
      <c r="S184" s="77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5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77">
        <f t="shared" si="6"/>
        <v>60.392551585304474</v>
      </c>
      <c r="P185" s="77" t="str">
        <f t="shared" si="7"/>
        <v/>
      </c>
      <c r="S185" s="77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5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77">
        <f t="shared" si="6"/>
        <v>62.88758843567124</v>
      </c>
      <c r="P186" s="77" t="str">
        <f t="shared" si="7"/>
        <v/>
      </c>
      <c r="S186" s="77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5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77">
        <f t="shared" si="6"/>
        <v>58.708414872798436</v>
      </c>
      <c r="P187" s="77" t="str">
        <f t="shared" si="7"/>
        <v/>
      </c>
      <c r="S187" s="77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5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77">
        <f t="shared" si="6"/>
        <v>62.9040712912808</v>
      </c>
      <c r="P188" s="77" t="str">
        <f t="shared" si="7"/>
        <v/>
      </c>
      <c r="S188" s="77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5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77">
        <f t="shared" si="6"/>
        <v>62.44579358196011</v>
      </c>
      <c r="P189" s="77" t="str">
        <f t="shared" si="7"/>
        <v/>
      </c>
      <c r="S189" s="77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5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77">
        <f t="shared" si="6"/>
        <v>63.503263362145006</v>
      </c>
      <c r="P190" s="77" t="str">
        <f t="shared" si="7"/>
        <v/>
      </c>
      <c r="S190" s="77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5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77">
        <f t="shared" si="6"/>
        <v>63.085954613160439</v>
      </c>
      <c r="P191" s="77" t="str">
        <f t="shared" si="7"/>
        <v/>
      </c>
      <c r="S191" s="77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5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77">
        <f t="shared" si="6"/>
        <v>61.90885640584694</v>
      </c>
      <c r="P192" s="77" t="str">
        <f t="shared" si="7"/>
        <v/>
      </c>
      <c r="S192" s="77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5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77">
        <f t="shared" si="6"/>
        <v>61.370610296624612</v>
      </c>
      <c r="P193" s="77" t="str">
        <f t="shared" si="7"/>
        <v/>
      </c>
      <c r="S193" s="77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5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77">
        <f t="shared" si="6"/>
        <v>63.525674960296456</v>
      </c>
      <c r="P194" s="77" t="str">
        <f t="shared" si="7"/>
        <v/>
      </c>
      <c r="S194" s="77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5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77">
        <f t="shared" ref="M195:M258" si="9">IF(OR(L195="",L195="REL"),"",3.6*200/L195)</f>
        <v>62.22990492653414</v>
      </c>
      <c r="P195" s="77" t="str">
        <f t="shared" ref="P195:P201" si="10">IF(OR(O195="",O195="REL"),"",3.6*200/O195)</f>
        <v/>
      </c>
      <c r="S195" s="77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5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77">
        <f t="shared" si="9"/>
        <v>63.56493334510462</v>
      </c>
      <c r="P196" s="77" t="str">
        <f t="shared" si="10"/>
        <v/>
      </c>
      <c r="S196" s="77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5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77">
        <f t="shared" si="9"/>
        <v>63.486465038356407</v>
      </c>
      <c r="P197" s="77" t="str">
        <f t="shared" si="10"/>
        <v/>
      </c>
      <c r="S197" s="77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5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77">
        <f t="shared" si="9"/>
        <v>62.47288503253796</v>
      </c>
      <c r="P198" s="77" t="str">
        <f t="shared" si="10"/>
        <v/>
      </c>
      <c r="S198" s="77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5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77">
        <f t="shared" si="9"/>
        <v>62.22990492653414</v>
      </c>
      <c r="P199" s="77" t="str">
        <f t="shared" si="10"/>
        <v/>
      </c>
      <c r="S199" s="77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5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77">
        <f t="shared" si="9"/>
        <v>62.467464862051017</v>
      </c>
      <c r="P200" s="77" t="str">
        <f t="shared" si="10"/>
        <v/>
      </c>
      <c r="S200" s="77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5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77">
        <f t="shared" si="9"/>
        <v>62.208398133748055</v>
      </c>
      <c r="P201" s="77" t="str">
        <f t="shared" si="10"/>
        <v/>
      </c>
      <c r="S201" s="77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5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77">
        <f t="shared" si="9"/>
        <v>64.274236743438678</v>
      </c>
      <c r="N202">
        <v>1</v>
      </c>
      <c r="O202">
        <v>11.276999999999999</v>
      </c>
      <c r="P202" s="77">
        <f>IF(OR(O202="",O202="REL"),"",3.6*200/O202)</f>
        <v>63.846767757382288</v>
      </c>
      <c r="S202" s="77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5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77">
        <f t="shared" si="9"/>
        <v>62.240663900414937</v>
      </c>
      <c r="N203">
        <v>2</v>
      </c>
      <c r="O203">
        <v>11.843999999999999</v>
      </c>
      <c r="P203" s="77">
        <f t="shared" ref="P203:P217" si="12">IF(OR(O203="",O203="REL"),"",3.6*200/O203)</f>
        <v>60.790273556231007</v>
      </c>
      <c r="S203" s="77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5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77">
        <f t="shared" si="9"/>
        <v>63.380281690140848</v>
      </c>
      <c r="N204">
        <v>1</v>
      </c>
      <c r="O204">
        <v>11.657999999999999</v>
      </c>
      <c r="P204" s="77">
        <f t="shared" si="12"/>
        <v>61.760164693772516</v>
      </c>
      <c r="S204" s="77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5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77">
        <f t="shared" si="9"/>
        <v>62.766977595676053</v>
      </c>
      <c r="N205">
        <v>2</v>
      </c>
      <c r="O205">
        <v>11.728</v>
      </c>
      <c r="P205" s="77">
        <f t="shared" si="12"/>
        <v>61.391541609822646</v>
      </c>
      <c r="S205" s="77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5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77">
        <f t="shared" si="9"/>
        <v>64.257028112449802</v>
      </c>
      <c r="N206">
        <v>1</v>
      </c>
      <c r="O206">
        <v>11.483000000000001</v>
      </c>
      <c r="P206" s="77">
        <f t="shared" si="12"/>
        <v>62.701384655577804</v>
      </c>
      <c r="S206" s="77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5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77">
        <f t="shared" si="9"/>
        <v>63.835446404823124</v>
      </c>
      <c r="N207">
        <v>2</v>
      </c>
      <c r="O207">
        <v>11.531000000000001</v>
      </c>
      <c r="P207" s="77">
        <f t="shared" si="12"/>
        <v>62.440378111178561</v>
      </c>
      <c r="S207" s="77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5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77">
        <f t="shared" si="9"/>
        <v>62.706845497300122</v>
      </c>
      <c r="N208">
        <v>1</v>
      </c>
      <c r="O208">
        <v>11.411</v>
      </c>
      <c r="P208" s="77">
        <f t="shared" si="12"/>
        <v>63.097011655420211</v>
      </c>
      <c r="S208" s="77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5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77">
        <f t="shared" si="9"/>
        <v>62.462045631994449</v>
      </c>
      <c r="N209">
        <v>2</v>
      </c>
      <c r="O209">
        <v>11.618</v>
      </c>
      <c r="P209" s="77">
        <f t="shared" si="12"/>
        <v>61.97280082630401</v>
      </c>
      <c r="S209" s="77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5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77">
        <f t="shared" si="9"/>
        <v>65.158371040723978</v>
      </c>
      <c r="N210">
        <v>1</v>
      </c>
      <c r="O210">
        <v>11.063000000000001</v>
      </c>
      <c r="P210" s="77">
        <f t="shared" si="12"/>
        <v>65.081804212238993</v>
      </c>
      <c r="S210" s="77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5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77">
        <f t="shared" si="9"/>
        <v>63.846767757382274</v>
      </c>
      <c r="N211">
        <v>2</v>
      </c>
      <c r="O211">
        <v>11.278</v>
      </c>
      <c r="P211" s="77">
        <f t="shared" si="12"/>
        <v>63.841106579180703</v>
      </c>
      <c r="S211" s="77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5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77">
        <f t="shared" si="9"/>
        <v>64.051240992794234</v>
      </c>
      <c r="N212">
        <v>1</v>
      </c>
      <c r="O212">
        <v>11.343</v>
      </c>
      <c r="P212" s="77">
        <f t="shared" si="12"/>
        <v>63.475271092303622</v>
      </c>
      <c r="S212" s="77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5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77">
        <f t="shared" si="9"/>
        <v>63.570545647183472</v>
      </c>
      <c r="N213">
        <v>2</v>
      </c>
      <c r="O213">
        <v>11.404999999999999</v>
      </c>
      <c r="P213" s="77">
        <f t="shared" si="12"/>
        <v>63.130206049978085</v>
      </c>
      <c r="S213" s="77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5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77">
        <f t="shared" si="9"/>
        <v>64.239828693790145</v>
      </c>
      <c r="N214">
        <v>1</v>
      </c>
      <c r="O214">
        <v>11.141999999999999</v>
      </c>
      <c r="P214" s="77">
        <f t="shared" si="12"/>
        <v>64.620355411954762</v>
      </c>
      <c r="S214" s="77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5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77">
        <f t="shared" si="9"/>
        <v>62.970089207626373</v>
      </c>
      <c r="N215">
        <v>2</v>
      </c>
      <c r="O215">
        <v>11.292999999999999</v>
      </c>
      <c r="P215" s="77">
        <f t="shared" si="12"/>
        <v>63.756309218099709</v>
      </c>
      <c r="S215" s="77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5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77">
        <f t="shared" si="9"/>
        <v>62.630480167014611</v>
      </c>
      <c r="N216">
        <v>1</v>
      </c>
      <c r="O216">
        <v>11.576000000000001</v>
      </c>
      <c r="P216" s="77">
        <f t="shared" si="12"/>
        <v>62.197650310988251</v>
      </c>
      <c r="Q216">
        <v>1</v>
      </c>
      <c r="R216">
        <v>11.497999999999999</v>
      </c>
      <c r="S216" s="77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5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77">
        <f t="shared" si="9"/>
        <v>62.750566498169775</v>
      </c>
      <c r="N217">
        <v>2</v>
      </c>
      <c r="O217">
        <v>11.622</v>
      </c>
      <c r="P217" s="77">
        <f t="shared" si="12"/>
        <v>61.951471347444503</v>
      </c>
      <c r="Q217">
        <v>2</v>
      </c>
      <c r="R217">
        <v>11.537999999999998</v>
      </c>
      <c r="S217" s="77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5">
        <f>(C218-VLOOKUP(G218,Riders!$A$2:$C$2000,2,FALSE))/365</f>
        <v>25.989041095890411</v>
      </c>
      <c r="J218" s="3"/>
      <c r="K218" s="3">
        <v>1</v>
      </c>
      <c r="L218" s="3">
        <v>11.494</v>
      </c>
      <c r="M218" s="77">
        <f t="shared" si="9"/>
        <v>62.641378110318428</v>
      </c>
      <c r="P218" s="77" t="str">
        <f>IF(OR(O218="",O218="REL"),"",3.6*200/O218)</f>
        <v/>
      </c>
      <c r="S218" s="77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5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77">
        <f t="shared" si="9"/>
        <v>61.7231033004715</v>
      </c>
      <c r="P219" s="77" t="str">
        <f t="shared" ref="P219:P257" si="13">IF(OR(O219="",O219="REL"),"",3.6*200/O219)</f>
        <v/>
      </c>
      <c r="S219" s="77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5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77">
        <f t="shared" si="9"/>
        <v>61.281811217975992</v>
      </c>
      <c r="P220" s="77" t="str">
        <f t="shared" si="13"/>
        <v/>
      </c>
      <c r="S220" s="77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5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77">
        <f t="shared" si="9"/>
        <v>57.757099310123529</v>
      </c>
      <c r="P221" s="77" t="str">
        <f t="shared" si="13"/>
        <v/>
      </c>
      <c r="S221" s="77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5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77">
        <f t="shared" si="9"/>
        <v>61.686086360520903</v>
      </c>
      <c r="P222" s="77" t="str">
        <f t="shared" si="13"/>
        <v/>
      </c>
      <c r="S222" s="77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5">
        <f>(C223-VLOOKUP(G223,Riders!$A$2:$C$2000,2,FALSE))/365</f>
        <v>21.764383561643836</v>
      </c>
      <c r="J223" s="3"/>
      <c r="K223" s="3">
        <v>2</v>
      </c>
      <c r="L223" s="3">
        <v>11.692</v>
      </c>
      <c r="M223" s="77">
        <f t="shared" si="9"/>
        <v>61.580567909681832</v>
      </c>
      <c r="P223" s="77" t="str">
        <f t="shared" si="13"/>
        <v/>
      </c>
      <c r="S223" s="77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5">
        <f>(C224-VLOOKUP(G224,Riders!$A$2:$C$2000,2,FALSE))/365</f>
        <v>25</v>
      </c>
      <c r="J224" s="3"/>
      <c r="K224" s="3">
        <v>1</v>
      </c>
      <c r="L224" s="3">
        <v>11.919</v>
      </c>
      <c r="M224" s="77">
        <f t="shared" si="9"/>
        <v>60.407752328215452</v>
      </c>
      <c r="P224" s="77" t="str">
        <f t="shared" si="13"/>
        <v/>
      </c>
      <c r="S224" s="77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5">
        <f>(C225-VLOOKUP(G225,Riders!$A$2:$C$2000,2,FALSE))/365</f>
        <v>26.5013698630137</v>
      </c>
      <c r="J225" s="3"/>
      <c r="K225" s="3">
        <v>2</v>
      </c>
      <c r="L225" s="3">
        <v>12.32</v>
      </c>
      <c r="M225" s="77">
        <f t="shared" si="9"/>
        <v>58.441558441558442</v>
      </c>
      <c r="P225" s="77" t="str">
        <f t="shared" si="13"/>
        <v/>
      </c>
      <c r="S225" s="77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5">
        <f>(C226-VLOOKUP(G226,Riders!$A$2:$C$2000,2,FALSE))/365</f>
        <v>28.536986301369861</v>
      </c>
      <c r="J226" s="3"/>
      <c r="K226" s="3">
        <v>1</v>
      </c>
      <c r="L226" s="3">
        <v>11.387</v>
      </c>
      <c r="M226" s="77">
        <f t="shared" si="9"/>
        <v>63.229999121805562</v>
      </c>
      <c r="P226" s="77" t="str">
        <f t="shared" si="13"/>
        <v/>
      </c>
      <c r="S226" s="77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5">
        <f>(C227-VLOOKUP(G227,Riders!$A$2:$C$2000,2,FALSE))/365</f>
        <v>24.460273972602739</v>
      </c>
      <c r="J227" s="3"/>
      <c r="K227" s="3">
        <v>2</v>
      </c>
      <c r="L227" s="3">
        <v>11.433</v>
      </c>
      <c r="M227" s="77">
        <f t="shared" si="9"/>
        <v>62.97559695617948</v>
      </c>
      <c r="P227" s="77" t="str">
        <f t="shared" si="13"/>
        <v/>
      </c>
      <c r="S227" s="77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5">
        <f>(C228-VLOOKUP(G228,Riders!$A$2:$C$2000,2,FALSE))/365</f>
        <v>25.183561643835617</v>
      </c>
      <c r="J228" s="3"/>
      <c r="K228" s="3">
        <v>1</v>
      </c>
      <c r="L228" s="3">
        <v>12.03</v>
      </c>
      <c r="M228" s="77">
        <f t="shared" si="9"/>
        <v>59.850374064837908</v>
      </c>
      <c r="P228" s="77" t="str">
        <f t="shared" si="13"/>
        <v/>
      </c>
      <c r="S228" s="77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5">
        <f>(C229-VLOOKUP(G229,Riders!$A$2:$C$2000,2,FALSE))/365</f>
        <v>22.306849315068494</v>
      </c>
      <c r="J229" s="3"/>
      <c r="K229" s="3">
        <v>2</v>
      </c>
      <c r="L229" s="3">
        <v>12.039</v>
      </c>
      <c r="M229" s="77">
        <f t="shared" si="9"/>
        <v>59.805631696984804</v>
      </c>
      <c r="P229" s="77" t="str">
        <f t="shared" si="13"/>
        <v/>
      </c>
      <c r="S229" s="77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5">
        <f>(C230-VLOOKUP(G230,Riders!$A$2:$C$2000,2,FALSE))/365</f>
        <v>26.408219178082192</v>
      </c>
      <c r="J230" s="3"/>
      <c r="K230" s="3">
        <v>1</v>
      </c>
      <c r="L230" s="3">
        <v>11.769</v>
      </c>
      <c r="M230" s="77">
        <f t="shared" si="9"/>
        <v>61.177670150395102</v>
      </c>
      <c r="P230" s="77" t="str">
        <f t="shared" si="13"/>
        <v/>
      </c>
      <c r="S230" s="77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5">
        <f>(C231-VLOOKUP(G231,Riders!$A$2:$C$2000,2,FALSE))/365</f>
        <v>30.550684931506851</v>
      </c>
      <c r="J231" s="3"/>
      <c r="K231" s="3">
        <v>2</v>
      </c>
      <c r="L231" s="3">
        <v>11.81</v>
      </c>
      <c r="M231" s="77">
        <f t="shared" si="9"/>
        <v>60.96528365791702</v>
      </c>
      <c r="P231" s="77" t="str">
        <f t="shared" si="13"/>
        <v/>
      </c>
      <c r="S231" s="77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5">
        <f>(C232-VLOOKUP(G232,Riders!$A$2:$C$2000,2,FALSE))/365</f>
        <v>36.145205479452052</v>
      </c>
      <c r="J232" s="3"/>
      <c r="K232" s="3">
        <v>1</v>
      </c>
      <c r="L232" s="3">
        <v>12.012</v>
      </c>
      <c r="M232" s="77">
        <f t="shared" si="9"/>
        <v>59.940059940059939</v>
      </c>
      <c r="P232" s="77" t="str">
        <f t="shared" si="13"/>
        <v/>
      </c>
      <c r="S232" s="77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5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77">
        <f t="shared" si="9"/>
        <v>59.528730880529139</v>
      </c>
      <c r="P233" s="77" t="str">
        <f t="shared" si="13"/>
        <v/>
      </c>
      <c r="S233" s="77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5">
        <f>(C234-VLOOKUP(G234,Riders!$A$2:$C$2000,2,FALSE))/365</f>
        <v>20.775342465753425</v>
      </c>
      <c r="J234" s="3"/>
      <c r="K234" s="3">
        <v>1</v>
      </c>
      <c r="L234" s="3">
        <v>11.487</v>
      </c>
      <c r="M234" s="77">
        <f t="shared" si="9"/>
        <v>62.679550796552626</v>
      </c>
      <c r="P234" s="77" t="str">
        <f t="shared" si="13"/>
        <v/>
      </c>
      <c r="S234" s="77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5">
        <f>(C235-VLOOKUP(G235,Riders!$A$2:$C$2000,2,FALSE))/365</f>
        <v>21.87945205479452</v>
      </c>
      <c r="J235" s="3"/>
      <c r="K235" s="3">
        <v>2</v>
      </c>
      <c r="L235" s="3">
        <v>12.105</v>
      </c>
      <c r="M235" s="77">
        <f t="shared" si="9"/>
        <v>59.479553903345725</v>
      </c>
      <c r="P235" s="77" t="str">
        <f t="shared" si="13"/>
        <v/>
      </c>
      <c r="S235" s="77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5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77">
        <f t="shared" si="9"/>
        <v>61.860984620671886</v>
      </c>
      <c r="P236" s="77" t="str">
        <f t="shared" si="13"/>
        <v/>
      </c>
      <c r="S236" s="77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5">
        <f>(C237-VLOOKUP(G237,Riders!$A$2:$C$2000,2,FALSE))/365</f>
        <v>22.895890410958906</v>
      </c>
      <c r="J237" s="3"/>
      <c r="K237" s="3">
        <v>2</v>
      </c>
      <c r="L237" s="3">
        <v>11.68</v>
      </c>
      <c r="M237" s="77">
        <f t="shared" si="9"/>
        <v>61.643835616438359</v>
      </c>
      <c r="P237" s="77" t="str">
        <f t="shared" si="13"/>
        <v/>
      </c>
      <c r="S237" s="77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5">
        <f>(C238-VLOOKUP(G238,Riders!$A$2:$C$2000,2,FALSE))/365</f>
        <v>24.953424657534246</v>
      </c>
      <c r="J238" s="3"/>
      <c r="K238" s="3">
        <v>1</v>
      </c>
      <c r="L238" s="3">
        <v>11.791</v>
      </c>
      <c r="M238" s="77">
        <f t="shared" si="9"/>
        <v>61.063523026036805</v>
      </c>
      <c r="P238" s="77" t="str">
        <f t="shared" si="13"/>
        <v/>
      </c>
      <c r="S238" s="77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5">
        <f>(C239-VLOOKUP(G239,Riders!$A$2:$C$2000,2,FALSE))/365</f>
        <v>28.816438356164383</v>
      </c>
      <c r="J239" s="3"/>
      <c r="K239" s="3">
        <v>2</v>
      </c>
      <c r="L239" s="3">
        <v>11.943</v>
      </c>
      <c r="M239" s="77">
        <f t="shared" si="9"/>
        <v>60.286360211002261</v>
      </c>
      <c r="P239" s="77" t="str">
        <f t="shared" si="13"/>
        <v/>
      </c>
      <c r="S239" s="77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5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77">
        <f t="shared" si="9"/>
        <v>61.136112762163542</v>
      </c>
      <c r="P240" s="77" t="str">
        <f t="shared" si="13"/>
        <v/>
      </c>
      <c r="S240" s="77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5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77">
        <f t="shared" si="9"/>
        <v>60.815947292845685</v>
      </c>
      <c r="P241" s="77" t="str">
        <f t="shared" si="13"/>
        <v/>
      </c>
      <c r="S241" s="77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5">
        <f>(C242-VLOOKUP(G242,Riders!$A$2:$C$2000,2,FALSE))/365</f>
        <v>31.731506849315068</v>
      </c>
      <c r="J242" s="3"/>
      <c r="K242" s="3">
        <v>1</v>
      </c>
      <c r="L242" s="3">
        <v>11.712</v>
      </c>
      <c r="M242" s="77">
        <f t="shared" si="9"/>
        <v>61.475409836065573</v>
      </c>
      <c r="P242" s="77" t="str">
        <f t="shared" si="13"/>
        <v/>
      </c>
      <c r="S242" s="77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5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77">
        <f t="shared" si="9"/>
        <v>60.185572180891086</v>
      </c>
      <c r="P243" s="77" t="str">
        <f t="shared" si="13"/>
        <v/>
      </c>
      <c r="S243" s="77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5">
        <f>(C244-VLOOKUP(G244,Riders!$A$2:$C$2000,2,FALSE))/365</f>
        <v>22.778082191780822</v>
      </c>
      <c r="J244" s="3"/>
      <c r="K244" s="3">
        <v>1</v>
      </c>
      <c r="L244" s="3">
        <v>11.661</v>
      </c>
      <c r="M244" s="77">
        <f t="shared" si="9"/>
        <v>61.744275791098538</v>
      </c>
      <c r="P244" s="77" t="str">
        <f t="shared" si="13"/>
        <v/>
      </c>
      <c r="S244" s="77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5">
        <f>(C245-VLOOKUP(G245,Riders!$A$2:$C$2000,2,FALSE))/365</f>
        <v>24.953424657534246</v>
      </c>
      <c r="J245" s="3"/>
      <c r="K245" s="3">
        <v>2</v>
      </c>
      <c r="L245" s="3">
        <v>11.728</v>
      </c>
      <c r="M245" s="77">
        <f t="shared" si="9"/>
        <v>61.391541609822646</v>
      </c>
      <c r="P245" s="77" t="str">
        <f t="shared" si="13"/>
        <v/>
      </c>
      <c r="S245" s="77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5">
        <f>(C246-VLOOKUP(G246,Riders!$A$2:$C$2000,2,FALSE))/365</f>
        <v>26.63013698630137</v>
      </c>
      <c r="J246" s="3"/>
      <c r="K246" s="3">
        <v>1</v>
      </c>
      <c r="L246" s="3">
        <v>11.661</v>
      </c>
      <c r="M246" s="77">
        <f t="shared" si="9"/>
        <v>61.744275791098538</v>
      </c>
      <c r="P246" s="77" t="str">
        <f t="shared" si="13"/>
        <v/>
      </c>
      <c r="S246" s="77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5">
        <f>(C247-VLOOKUP(G247,Riders!$A$2:$C$2000,2,FALSE))/365</f>
        <v>28</v>
      </c>
      <c r="J247" s="3"/>
      <c r="K247" s="3">
        <v>2</v>
      </c>
      <c r="L247" s="3" t="s">
        <v>207</v>
      </c>
      <c r="M247" s="77" t="str">
        <f t="shared" si="9"/>
        <v/>
      </c>
      <c r="P247" s="77" t="str">
        <f t="shared" si="13"/>
        <v/>
      </c>
      <c r="S247" s="77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5">
        <f>(C248-VLOOKUP(G248,Riders!$A$2:$C$2000,2,FALSE))/365</f>
        <v>20.775342465753425</v>
      </c>
      <c r="J248" s="3"/>
      <c r="K248" s="3">
        <v>1</v>
      </c>
      <c r="L248" s="3">
        <v>11.339</v>
      </c>
      <c r="M248" s="77">
        <f t="shared" si="9"/>
        <v>63.497662933239262</v>
      </c>
      <c r="P248" s="77" t="str">
        <f t="shared" si="13"/>
        <v/>
      </c>
      <c r="S248" s="77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5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77">
        <f t="shared" si="9"/>
        <v>63.09148264984227</v>
      </c>
      <c r="P249" s="77" t="str">
        <f t="shared" si="13"/>
        <v/>
      </c>
      <c r="S249" s="77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5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77">
        <f t="shared" si="9"/>
        <v>61.198470038249042</v>
      </c>
      <c r="N250" s="3"/>
      <c r="O250" s="3"/>
      <c r="P250" s="77" t="str">
        <f t="shared" si="13"/>
        <v/>
      </c>
      <c r="S250" s="77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5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77">
        <f t="shared" si="9"/>
        <v>58.598518759664685</v>
      </c>
      <c r="N251" s="3"/>
      <c r="O251" s="3"/>
      <c r="P251" s="77" t="str">
        <f t="shared" si="13"/>
        <v/>
      </c>
      <c r="S251" s="77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5">
        <f>(C252-VLOOKUP(G252,Riders!$A$2:$C$2000,2,FALSE))/365</f>
        <v>27.027397260273972</v>
      </c>
      <c r="J252" s="3"/>
      <c r="K252" s="3">
        <v>1</v>
      </c>
      <c r="L252" s="3">
        <v>11.554</v>
      </c>
      <c r="M252" s="77">
        <f t="shared" si="9"/>
        <v>62.316081010905314</v>
      </c>
      <c r="N252" s="3"/>
      <c r="O252" s="3"/>
      <c r="P252" s="77" t="str">
        <f t="shared" si="13"/>
        <v/>
      </c>
      <c r="S252" s="77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5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77">
        <f t="shared" si="9"/>
        <v>61.892890913779759</v>
      </c>
      <c r="N253" s="3"/>
      <c r="O253" s="3"/>
      <c r="P253" s="77" t="str">
        <f t="shared" si="13"/>
        <v/>
      </c>
      <c r="S253" s="77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5">
        <f>(C254-VLOOKUP(G254,Riders!$A$2:$C$2000,2,FALSE))/365</f>
        <v>25.183561643835617</v>
      </c>
      <c r="J254" s="3"/>
      <c r="K254" s="3">
        <v>1</v>
      </c>
      <c r="L254" s="3">
        <v>11.571</v>
      </c>
      <c r="M254" s="77">
        <f t="shared" si="9"/>
        <v>62.2245268343272</v>
      </c>
      <c r="N254" s="3"/>
      <c r="O254" s="3"/>
      <c r="P254" s="77" t="str">
        <f t="shared" si="13"/>
        <v/>
      </c>
      <c r="S254" s="77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5">
        <f>(C255-VLOOKUP(G255,Riders!$A$2:$C$2000,2,FALSE))/365</f>
        <v>26.005479452054793</v>
      </c>
      <c r="J255" s="3"/>
      <c r="K255" s="3">
        <v>2</v>
      </c>
      <c r="L255" s="3">
        <v>11.631</v>
      </c>
      <c r="M255" s="77">
        <f t="shared" si="9"/>
        <v>61.903533660046428</v>
      </c>
      <c r="N255" s="3"/>
      <c r="O255" s="3"/>
      <c r="P255" s="77" t="str">
        <f t="shared" si="13"/>
        <v/>
      </c>
      <c r="S255" s="77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5">
        <f>(C256-VLOOKUP(G256,Riders!$A$2:$C$2000,2,FALSE))/365</f>
        <v>25</v>
      </c>
      <c r="J256" s="3"/>
      <c r="K256" s="3">
        <v>1</v>
      </c>
      <c r="L256" s="3">
        <v>11.579000000000001</v>
      </c>
      <c r="M256" s="77">
        <f t="shared" si="9"/>
        <v>62.181535538474819</v>
      </c>
      <c r="N256" s="3"/>
      <c r="O256" s="3"/>
      <c r="P256" s="77" t="str">
        <f t="shared" si="13"/>
        <v/>
      </c>
      <c r="S256" s="77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5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77">
        <f t="shared" si="9"/>
        <v>61.38630744308977</v>
      </c>
      <c r="N257" s="3"/>
      <c r="O257" s="3"/>
      <c r="P257" s="77" t="str">
        <f t="shared" si="13"/>
        <v/>
      </c>
      <c r="S257" s="77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5">
        <f>(C258-VLOOKUP(G258,Riders!$A$2:$C$2000,2,FALSE))/365</f>
        <v>31.731506849315068</v>
      </c>
      <c r="J258" s="3"/>
      <c r="K258" s="3">
        <v>1</v>
      </c>
      <c r="L258" s="3">
        <v>11.26</v>
      </c>
      <c r="M258" s="77">
        <f t="shared" si="9"/>
        <v>63.943161634103021</v>
      </c>
      <c r="N258" s="3">
        <v>1</v>
      </c>
      <c r="O258" s="3">
        <v>11.839</v>
      </c>
      <c r="P258" s="77">
        <f>IF(OR(O258="",O258="REL"),"",3.6*200/O258)</f>
        <v>60.815947292845678</v>
      </c>
      <c r="S258" s="77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5">
        <f>(C259-VLOOKUP(G259,Riders!$A$2:$C$2000,2,FALSE))/365</f>
        <v>25</v>
      </c>
      <c r="J259" s="3"/>
      <c r="K259" s="3">
        <v>2</v>
      </c>
      <c r="L259" s="3">
        <v>11.513</v>
      </c>
      <c r="M259" s="77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77">
        <f t="shared" ref="P259:P273" si="15">IF(OR(O259="",O259="REL"),"",3.6*200/O259)</f>
        <v>59.420648675414704</v>
      </c>
      <c r="S259" s="77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5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77">
        <f t="shared" si="14"/>
        <v>61.839732027827878</v>
      </c>
      <c r="N260" s="3">
        <v>1</v>
      </c>
      <c r="O260" s="3">
        <v>11.347</v>
      </c>
      <c r="P260" s="77">
        <f t="shared" si="15"/>
        <v>63.452895038336123</v>
      </c>
      <c r="S260" s="77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5">
        <f>(C261-VLOOKUP(G261,Riders!$A$2:$C$2000,2,FALSE))/365</f>
        <v>25.183561643835617</v>
      </c>
      <c r="J261" s="3"/>
      <c r="K261" s="3">
        <v>2</v>
      </c>
      <c r="L261" s="3">
        <v>11.756</v>
      </c>
      <c r="M261" s="77">
        <f t="shared" si="14"/>
        <v>61.245321537938075</v>
      </c>
      <c r="N261" s="3">
        <v>2</v>
      </c>
      <c r="O261" s="3">
        <v>11.481</v>
      </c>
      <c r="P261" s="77">
        <f t="shared" si="15"/>
        <v>62.712307290305723</v>
      </c>
      <c r="S261" s="77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5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77">
        <f t="shared" si="14"/>
        <v>61.707233459033255</v>
      </c>
      <c r="N262" s="3">
        <v>1</v>
      </c>
      <c r="O262" s="3">
        <v>11.805</v>
      </c>
      <c r="P262" s="77">
        <f t="shared" si="15"/>
        <v>60.991105463786532</v>
      </c>
      <c r="S262" s="77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5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77">
        <f t="shared" si="14"/>
        <v>61.433447098976117</v>
      </c>
      <c r="N263" s="3">
        <v>2</v>
      </c>
      <c r="O263" s="3">
        <v>12.03</v>
      </c>
      <c r="P263" s="77">
        <f t="shared" si="15"/>
        <v>59.850374064837908</v>
      </c>
      <c r="S263" s="77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5">
        <f>(C264-VLOOKUP(G264,Riders!$A$2:$C$2000,2,FALSE))/365</f>
        <v>36.145205479452052</v>
      </c>
      <c r="J264" s="3"/>
      <c r="K264" s="3">
        <v>2</v>
      </c>
      <c r="L264" s="3">
        <v>11.615</v>
      </c>
      <c r="M264" s="77">
        <f t="shared" si="14"/>
        <v>61.988807576409812</v>
      </c>
      <c r="N264" s="3">
        <v>1</v>
      </c>
      <c r="O264" s="3">
        <v>11.56</v>
      </c>
      <c r="P264" s="77">
        <f t="shared" si="15"/>
        <v>62.283737024221452</v>
      </c>
      <c r="Q264">
        <v>1</v>
      </c>
      <c r="R264">
        <v>12.039</v>
      </c>
      <c r="S264" s="77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5">
        <f>(C265-VLOOKUP(G265,Riders!$A$2:$C$2000,2,FALSE))/365</f>
        <v>20.775342465753425</v>
      </c>
      <c r="J265" s="3"/>
      <c r="K265" s="3">
        <v>1</v>
      </c>
      <c r="L265" s="3">
        <v>11.419</v>
      </c>
      <c r="M265" s="77">
        <f t="shared" si="14"/>
        <v>63.052806725632713</v>
      </c>
      <c r="N265" s="3">
        <v>2</v>
      </c>
      <c r="O265" s="3">
        <v>11.614000000000001</v>
      </c>
      <c r="P265" s="77">
        <f t="shared" si="15"/>
        <v>61.994144997416903</v>
      </c>
      <c r="Q265">
        <v>2</v>
      </c>
      <c r="R265">
        <v>12.142999999999999</v>
      </c>
      <c r="S265" s="77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39" t="s">
        <v>203</v>
      </c>
      <c r="F266">
        <v>1</v>
      </c>
      <c r="G266" t="s">
        <v>79</v>
      </c>
      <c r="H266" t="s">
        <v>65</v>
      </c>
      <c r="I266" s="65">
        <f>(C266-VLOOKUP(G266,Riders!$A$2:$C$2000,2,FALSE))/365</f>
        <v>31.731506849315068</v>
      </c>
      <c r="K266" s="43">
        <v>1</v>
      </c>
      <c r="L266">
        <v>11.816000000000001</v>
      </c>
      <c r="M266" s="77">
        <f t="shared" si="14"/>
        <v>60.934326337169935</v>
      </c>
      <c r="N266">
        <v>1</v>
      </c>
      <c r="O266">
        <v>11.726000000000001</v>
      </c>
      <c r="P266" s="77">
        <f t="shared" si="15"/>
        <v>61.402012621524811</v>
      </c>
      <c r="S266" s="77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39" t="s">
        <v>203</v>
      </c>
      <c r="F267">
        <v>1</v>
      </c>
      <c r="G267" t="s">
        <v>655</v>
      </c>
      <c r="H267" t="s">
        <v>120</v>
      </c>
      <c r="I267" s="65">
        <f>(C267-VLOOKUP(G267,Riders!$A$2:$C$2000,2,FALSE))/365</f>
        <v>36.145205479452052</v>
      </c>
      <c r="K267" s="43">
        <v>2</v>
      </c>
      <c r="L267">
        <v>11.964</v>
      </c>
      <c r="M267" s="77">
        <f t="shared" si="14"/>
        <v>60.180541624874621</v>
      </c>
      <c r="N267">
        <v>2</v>
      </c>
      <c r="O267">
        <v>11.97</v>
      </c>
      <c r="P267" s="77">
        <f t="shared" si="15"/>
        <v>60.150375939849624</v>
      </c>
      <c r="S267" s="77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39" t="s">
        <v>203</v>
      </c>
      <c r="F268">
        <v>2</v>
      </c>
      <c r="G268" t="s">
        <v>174</v>
      </c>
      <c r="H268" t="s">
        <v>156</v>
      </c>
      <c r="I268" s="65">
        <f>(C268-VLOOKUP(G268,Riders!$A$2:$C$2000,2,FALSE))/365</f>
        <v>27.027397260273972</v>
      </c>
      <c r="K268" s="43">
        <v>2</v>
      </c>
      <c r="L268">
        <v>11.526</v>
      </c>
      <c r="M268" s="77">
        <f t="shared" si="14"/>
        <v>62.467464862051017</v>
      </c>
      <c r="N268">
        <v>1</v>
      </c>
      <c r="O268">
        <v>11.407</v>
      </c>
      <c r="P268" s="77">
        <f t="shared" si="15"/>
        <v>63.11913737178925</v>
      </c>
      <c r="Q268">
        <v>1</v>
      </c>
      <c r="R268">
        <v>11.742000000000001</v>
      </c>
      <c r="S268" s="77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39" t="s">
        <v>203</v>
      </c>
      <c r="F269">
        <v>2</v>
      </c>
      <c r="G269" t="s">
        <v>30</v>
      </c>
      <c r="H269" t="s">
        <v>31</v>
      </c>
      <c r="I269" s="65">
        <f>(C269-VLOOKUP(G269,Riders!$A$2:$C$2000,2,FALSE))/365</f>
        <v>22.778082191780822</v>
      </c>
      <c r="K269" s="43">
        <v>1</v>
      </c>
      <c r="L269">
        <v>11.523</v>
      </c>
      <c r="M269" s="77">
        <f t="shared" si="14"/>
        <v>62.483728195782348</v>
      </c>
      <c r="N269">
        <v>2</v>
      </c>
      <c r="O269">
        <v>11.428000000000001</v>
      </c>
      <c r="P269" s="77">
        <f t="shared" si="15"/>
        <v>63.003150157507868</v>
      </c>
      <c r="Q269">
        <v>2</v>
      </c>
      <c r="R269">
        <v>11.795000000000002</v>
      </c>
      <c r="S269" s="77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39" t="s">
        <v>204</v>
      </c>
      <c r="F270" t="s">
        <v>205</v>
      </c>
      <c r="G270" t="s">
        <v>79</v>
      </c>
      <c r="H270" t="s">
        <v>65</v>
      </c>
      <c r="I270" s="65">
        <f>(C270-VLOOKUP(G270,Riders!$A$2:$C$2000,2,FALSE))/365</f>
        <v>31.731506849315068</v>
      </c>
      <c r="K270" s="43">
        <v>1</v>
      </c>
      <c r="L270">
        <v>11.545</v>
      </c>
      <c r="M270" s="77">
        <f t="shared" si="14"/>
        <v>62.364660025985273</v>
      </c>
      <c r="N270">
        <v>1</v>
      </c>
      <c r="O270">
        <v>11.792999999999999</v>
      </c>
      <c r="P270" s="77">
        <f t="shared" si="15"/>
        <v>61.053167133045029</v>
      </c>
      <c r="S270" s="77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39" t="s">
        <v>204</v>
      </c>
      <c r="F271" t="s">
        <v>205</v>
      </c>
      <c r="G271" t="s">
        <v>174</v>
      </c>
      <c r="H271" t="s">
        <v>156</v>
      </c>
      <c r="I271" s="65">
        <f>(C271-VLOOKUP(G271,Riders!$A$2:$C$2000,2,FALSE))/365</f>
        <v>27.027397260273972</v>
      </c>
      <c r="K271" s="43">
        <v>2</v>
      </c>
      <c r="L271">
        <v>12.022</v>
      </c>
      <c r="M271" s="77">
        <f t="shared" si="14"/>
        <v>59.890201297621026</v>
      </c>
      <c r="N271">
        <v>2</v>
      </c>
      <c r="O271">
        <v>13.026</v>
      </c>
      <c r="P271" s="77">
        <f t="shared" si="15"/>
        <v>55.274067250115152</v>
      </c>
      <c r="S271" s="77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39" t="s">
        <v>204</v>
      </c>
      <c r="F272" t="s">
        <v>206</v>
      </c>
      <c r="G272" t="s">
        <v>655</v>
      </c>
      <c r="H272" t="s">
        <v>120</v>
      </c>
      <c r="I272" s="65">
        <f>(C272-VLOOKUP(G272,Riders!$A$2:$C$2000,2,FALSE))/365</f>
        <v>36.145205479452052</v>
      </c>
      <c r="K272" s="43">
        <v>1</v>
      </c>
      <c r="L272">
        <v>11.44</v>
      </c>
      <c r="M272" s="77">
        <f t="shared" si="14"/>
        <v>62.93706293706294</v>
      </c>
      <c r="N272">
        <v>1</v>
      </c>
      <c r="O272">
        <v>11.452999999999999</v>
      </c>
      <c r="P272" s="77">
        <f t="shared" si="15"/>
        <v>62.865624727145729</v>
      </c>
      <c r="S272" s="77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39" t="s">
        <v>204</v>
      </c>
      <c r="F273" t="s">
        <v>206</v>
      </c>
      <c r="G273" t="s">
        <v>30</v>
      </c>
      <c r="H273" t="s">
        <v>31</v>
      </c>
      <c r="I273" s="65">
        <f>(C273-VLOOKUP(G273,Riders!$A$2:$C$2000,2,FALSE))/365</f>
        <v>22.778082191780822</v>
      </c>
      <c r="K273" s="43">
        <v>2</v>
      </c>
      <c r="L273">
        <v>11.468999999999999</v>
      </c>
      <c r="M273" s="77">
        <f t="shared" si="14"/>
        <v>62.777923097044209</v>
      </c>
      <c r="N273">
        <v>2</v>
      </c>
      <c r="O273">
        <v>11.66</v>
      </c>
      <c r="P273" s="77">
        <f t="shared" si="15"/>
        <v>61.749571183533448</v>
      </c>
      <c r="S273" s="77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39" t="s">
        <v>200</v>
      </c>
      <c r="F274">
        <v>1</v>
      </c>
      <c r="G274" t="s">
        <v>111</v>
      </c>
      <c r="H274" t="s">
        <v>118</v>
      </c>
      <c r="I274" s="65">
        <f>(C274-VLOOKUP(G274,Riders!$A$2:$C$2000,2,FALSE))/365</f>
        <v>24.358904109589041</v>
      </c>
      <c r="J274">
        <v>9</v>
      </c>
      <c r="K274" s="43">
        <v>1</v>
      </c>
      <c r="L274">
        <v>12.292</v>
      </c>
      <c r="M274" s="77">
        <f t="shared" si="14"/>
        <v>58.574682720468601</v>
      </c>
      <c r="P274" s="77" t="str">
        <f>IF(OR(O274="",O274="REL"),"",3.6*200/O274)</f>
        <v/>
      </c>
      <c r="S274" s="77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39" t="s">
        <v>200</v>
      </c>
      <c r="F275">
        <v>1</v>
      </c>
      <c r="G275" t="s">
        <v>163</v>
      </c>
      <c r="H275" t="s">
        <v>118</v>
      </c>
      <c r="I275" s="65" t="e">
        <f>(C275-VLOOKUP(G275,Riders!$A$2:$C$2000,2,FALSE))/365</f>
        <v>#N/A</v>
      </c>
      <c r="J275">
        <v>28</v>
      </c>
      <c r="K275" s="43">
        <v>2</v>
      </c>
      <c r="L275">
        <v>12.298</v>
      </c>
      <c r="M275" s="77">
        <f t="shared" si="14"/>
        <v>58.546105057732966</v>
      </c>
      <c r="P275" s="77" t="str">
        <f t="shared" ref="P275:P313" si="17">IF(OR(O275="",O275="REL"),"",3.6*200/O275)</f>
        <v/>
      </c>
      <c r="S275" s="77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39" t="s">
        <v>200</v>
      </c>
      <c r="F276">
        <v>2</v>
      </c>
      <c r="G276" t="s">
        <v>136</v>
      </c>
      <c r="H276" t="s">
        <v>36</v>
      </c>
      <c r="I276" s="65">
        <f>(C276-VLOOKUP(G276,Riders!$A$2:$C$2000,2,FALSE))/365</f>
        <v>31.12876712328767</v>
      </c>
      <c r="J276">
        <v>10</v>
      </c>
      <c r="K276" s="43">
        <v>1</v>
      </c>
      <c r="L276">
        <v>11.722</v>
      </c>
      <c r="M276" s="77">
        <f t="shared" si="14"/>
        <v>61.422965364272308</v>
      </c>
      <c r="P276" s="77" t="str">
        <f t="shared" si="17"/>
        <v/>
      </c>
      <c r="S276" s="77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39" t="s">
        <v>200</v>
      </c>
      <c r="F277">
        <v>2</v>
      </c>
      <c r="G277" t="s">
        <v>98</v>
      </c>
      <c r="H277" t="s">
        <v>67</v>
      </c>
      <c r="I277" s="65">
        <f>(C277-VLOOKUP(G277,Riders!$A$2:$C$2000,2,FALSE))/365</f>
        <v>27.580821917808219</v>
      </c>
      <c r="J277">
        <v>27</v>
      </c>
      <c r="K277" s="43">
        <v>2</v>
      </c>
      <c r="L277">
        <v>11.888</v>
      </c>
      <c r="M277" s="77">
        <f t="shared" si="14"/>
        <v>60.565275908479137</v>
      </c>
      <c r="P277" s="77" t="str">
        <f t="shared" si="17"/>
        <v/>
      </c>
      <c r="S277" s="77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39" t="s">
        <v>200</v>
      </c>
      <c r="F278">
        <v>3</v>
      </c>
      <c r="G278" t="s">
        <v>23</v>
      </c>
      <c r="H278" t="s">
        <v>15</v>
      </c>
      <c r="I278" s="65">
        <f>(C278-VLOOKUP(G278,Riders!$A$2:$C$2000,2,FALSE))/365</f>
        <v>21.463013698630139</v>
      </c>
      <c r="J278">
        <v>11</v>
      </c>
      <c r="K278" s="43">
        <v>1</v>
      </c>
      <c r="L278">
        <v>11.347</v>
      </c>
      <c r="M278" s="77">
        <f t="shared" si="14"/>
        <v>63.452895038336123</v>
      </c>
      <c r="P278" s="77" t="str">
        <f t="shared" si="17"/>
        <v/>
      </c>
      <c r="S278" s="77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39" t="s">
        <v>200</v>
      </c>
      <c r="F279">
        <v>3</v>
      </c>
      <c r="G279" t="s">
        <v>50</v>
      </c>
      <c r="H279" t="s">
        <v>51</v>
      </c>
      <c r="I279" s="65">
        <f>(C279-VLOOKUP(G279,Riders!$A$2:$C$2000,2,FALSE))/365</f>
        <v>22.397260273972602</v>
      </c>
      <c r="J279">
        <v>26</v>
      </c>
      <c r="K279" s="43">
        <v>2</v>
      </c>
      <c r="L279">
        <v>11.891</v>
      </c>
      <c r="M279" s="77">
        <f t="shared" si="14"/>
        <v>60.549995795139182</v>
      </c>
      <c r="P279" s="77" t="str">
        <f t="shared" si="17"/>
        <v/>
      </c>
      <c r="S279" s="77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39" t="s">
        <v>200</v>
      </c>
      <c r="F280">
        <v>4</v>
      </c>
      <c r="G280" t="s">
        <v>30</v>
      </c>
      <c r="H280" t="s">
        <v>31</v>
      </c>
      <c r="I280" s="65">
        <f>(C280-VLOOKUP(G280,Riders!$A$2:$C$2000,2,FALSE))/365</f>
        <v>22.86849315068493</v>
      </c>
      <c r="J280">
        <v>5</v>
      </c>
      <c r="K280" s="43">
        <v>1</v>
      </c>
      <c r="L280">
        <v>11.704000000000001</v>
      </c>
      <c r="M280" s="77">
        <f t="shared" si="14"/>
        <v>61.517429938482564</v>
      </c>
      <c r="P280" s="77" t="str">
        <f t="shared" si="17"/>
        <v/>
      </c>
      <c r="S280" s="77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39" t="s">
        <v>200</v>
      </c>
      <c r="F281">
        <v>4</v>
      </c>
      <c r="G281" t="s">
        <v>20</v>
      </c>
      <c r="H281" t="s">
        <v>21</v>
      </c>
      <c r="I281" s="65">
        <f>(C281-VLOOKUP(G281,Riders!$A$2:$C$2000,2,FALSE))/365</f>
        <v>23.564383561643837</v>
      </c>
      <c r="J281">
        <v>25</v>
      </c>
      <c r="K281" s="43">
        <v>2</v>
      </c>
      <c r="L281">
        <v>11.781000000000001</v>
      </c>
      <c r="M281" s="77">
        <f t="shared" si="14"/>
        <v>61.11535523300229</v>
      </c>
      <c r="P281" s="77" t="str">
        <f t="shared" si="17"/>
        <v/>
      </c>
      <c r="S281" s="77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39" t="s">
        <v>200</v>
      </c>
      <c r="F282">
        <v>5</v>
      </c>
      <c r="G282" t="s">
        <v>135</v>
      </c>
      <c r="H282" t="s">
        <v>29</v>
      </c>
      <c r="I282" s="65">
        <f>(C282-VLOOKUP(G282,Riders!$A$2:$C$2000,2,FALSE))/365</f>
        <v>29.306849315068494</v>
      </c>
      <c r="J282">
        <v>12</v>
      </c>
      <c r="K282" s="43">
        <v>1</v>
      </c>
      <c r="L282">
        <v>11.577999999999999</v>
      </c>
      <c r="M282" s="77">
        <f t="shared" si="14"/>
        <v>62.186906201416484</v>
      </c>
      <c r="P282" s="77" t="str">
        <f t="shared" si="17"/>
        <v/>
      </c>
      <c r="S282" s="77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39" t="s">
        <v>200</v>
      </c>
      <c r="F283">
        <v>5</v>
      </c>
      <c r="G283" t="s">
        <v>96</v>
      </c>
      <c r="H283" t="s">
        <v>40</v>
      </c>
      <c r="I283" s="65">
        <f>(C283-VLOOKUP(G283,Riders!$A$2:$C$2000,2,FALSE))/365</f>
        <v>25.12876712328767</v>
      </c>
      <c r="J283">
        <v>24</v>
      </c>
      <c r="K283" s="43">
        <v>2</v>
      </c>
      <c r="L283">
        <v>12.136999999999999</v>
      </c>
      <c r="M283" s="77">
        <f t="shared" si="14"/>
        <v>59.322732141385849</v>
      </c>
      <c r="P283" s="77" t="str">
        <f t="shared" si="17"/>
        <v/>
      </c>
      <c r="S283" s="77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39" t="s">
        <v>200</v>
      </c>
      <c r="F284">
        <v>6</v>
      </c>
      <c r="G284" t="s">
        <v>109</v>
      </c>
      <c r="H284" t="s">
        <v>118</v>
      </c>
      <c r="I284" s="65">
        <f>(C284-VLOOKUP(G284,Riders!$A$2:$C$2000,2,FALSE))/365</f>
        <v>26.079452054794519</v>
      </c>
      <c r="J284">
        <v>6</v>
      </c>
      <c r="K284" s="43">
        <v>1</v>
      </c>
      <c r="L284">
        <v>11.536</v>
      </c>
      <c r="M284" s="77">
        <f t="shared" si="14"/>
        <v>62.413314840499311</v>
      </c>
      <c r="P284" s="77" t="str">
        <f t="shared" si="17"/>
        <v/>
      </c>
      <c r="S284" s="77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39" t="s">
        <v>200</v>
      </c>
      <c r="F285">
        <v>6</v>
      </c>
      <c r="G285" t="s">
        <v>137</v>
      </c>
      <c r="H285" t="s">
        <v>29</v>
      </c>
      <c r="I285" s="65">
        <f>(C285-VLOOKUP(G285,Riders!$A$2:$C$2000,2,FALSE))/365</f>
        <v>21.780821917808218</v>
      </c>
      <c r="J285">
        <v>23</v>
      </c>
      <c r="K285" s="43">
        <v>2</v>
      </c>
      <c r="L285">
        <v>11.84</v>
      </c>
      <c r="M285" s="77">
        <f t="shared" si="14"/>
        <v>60.810810810810814</v>
      </c>
      <c r="P285" s="77" t="str">
        <f t="shared" si="17"/>
        <v/>
      </c>
      <c r="S285" s="77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39" t="s">
        <v>200</v>
      </c>
      <c r="F286" s="43">
        <v>7</v>
      </c>
      <c r="G286" t="s">
        <v>73</v>
      </c>
      <c r="H286" t="s">
        <v>19</v>
      </c>
      <c r="I286" s="65">
        <f>(C286-VLOOKUP(G286,Riders!$A$2:$C$2000,2,FALSE))/365</f>
        <v>31.575342465753426</v>
      </c>
      <c r="J286">
        <v>7</v>
      </c>
      <c r="K286" s="43">
        <v>1</v>
      </c>
      <c r="L286">
        <v>11.488</v>
      </c>
      <c r="M286" s="77">
        <f t="shared" si="14"/>
        <v>62.674094707520894</v>
      </c>
      <c r="P286" s="77" t="str">
        <f t="shared" si="17"/>
        <v/>
      </c>
      <c r="S286" s="77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39" t="s">
        <v>200</v>
      </c>
      <c r="F287" s="43">
        <v>7</v>
      </c>
      <c r="G287" t="s">
        <v>174</v>
      </c>
      <c r="H287" t="s">
        <v>156</v>
      </c>
      <c r="I287" s="65">
        <f>(C287-VLOOKUP(G287,Riders!$A$2:$C$2000,2,FALSE))/365</f>
        <v>27.117808219178084</v>
      </c>
      <c r="J287">
        <v>22</v>
      </c>
      <c r="K287" s="43">
        <v>2</v>
      </c>
      <c r="L287">
        <v>11.536999999999999</v>
      </c>
      <c r="M287" s="77">
        <f t="shared" si="14"/>
        <v>62.407905001300172</v>
      </c>
      <c r="P287" s="77" t="str">
        <f t="shared" si="17"/>
        <v/>
      </c>
      <c r="S287" s="77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39" t="s">
        <v>200</v>
      </c>
      <c r="F288" s="43">
        <v>8</v>
      </c>
      <c r="G288" t="s">
        <v>139</v>
      </c>
      <c r="H288" t="s">
        <v>61</v>
      </c>
      <c r="I288" s="65">
        <f>(C288-VLOOKUP(G288,Riders!$A$2:$C$2000,2,FALSE))/365</f>
        <v>26.720547945205478</v>
      </c>
      <c r="J288">
        <v>8</v>
      </c>
      <c r="K288" s="43">
        <v>1</v>
      </c>
      <c r="L288">
        <v>11.507</v>
      </c>
      <c r="M288" s="77">
        <f t="shared" si="14"/>
        <v>62.57060919440341</v>
      </c>
      <c r="P288" s="77" t="str">
        <f t="shared" si="17"/>
        <v/>
      </c>
      <c r="S288" s="77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39" t="s">
        <v>200</v>
      </c>
      <c r="F289" s="18">
        <v>8</v>
      </c>
      <c r="G289" t="s">
        <v>26</v>
      </c>
      <c r="H289" t="s">
        <v>27</v>
      </c>
      <c r="I289" s="65">
        <f>(C289-VLOOKUP(G289,Riders!$A$2:$C$2000,2,FALSE))/365</f>
        <v>20.769863013698629</v>
      </c>
      <c r="J289">
        <v>17</v>
      </c>
      <c r="K289" s="43">
        <v>2</v>
      </c>
      <c r="L289">
        <v>11.565</v>
      </c>
      <c r="M289" s="77">
        <f t="shared" si="14"/>
        <v>62.256809338521407</v>
      </c>
      <c r="P289" s="77" t="str">
        <f t="shared" si="17"/>
        <v/>
      </c>
      <c r="S289" s="77" t="str">
        <f t="shared" si="16"/>
        <v/>
      </c>
    </row>
    <row r="290" spans="1:19" x14ac:dyDescent="0.3">
      <c r="A290" s="38" t="s">
        <v>173</v>
      </c>
      <c r="B290" s="38">
        <v>2019</v>
      </c>
      <c r="C290" s="68">
        <v>43524</v>
      </c>
      <c r="D290" s="38" t="s">
        <v>13</v>
      </c>
      <c r="E290" s="39" t="s">
        <v>200</v>
      </c>
      <c r="F290">
        <v>9</v>
      </c>
      <c r="G290" t="s">
        <v>133</v>
      </c>
      <c r="H290" t="s">
        <v>25</v>
      </c>
      <c r="I290" s="65">
        <f>(C290-VLOOKUP(G290,Riders!$A$2:$C$2000,2,FALSE))/365</f>
        <v>26.095890410958905</v>
      </c>
      <c r="J290">
        <v>13</v>
      </c>
      <c r="K290" s="43">
        <v>1</v>
      </c>
      <c r="L290">
        <v>11.617000000000001</v>
      </c>
      <c r="M290" s="77">
        <f t="shared" si="14"/>
        <v>61.97813549109064</v>
      </c>
      <c r="P290" s="77" t="str">
        <f t="shared" si="17"/>
        <v/>
      </c>
      <c r="S290" s="77" t="str">
        <f t="shared" si="16"/>
        <v/>
      </c>
    </row>
    <row r="291" spans="1:19" x14ac:dyDescent="0.3">
      <c r="A291" s="38" t="s">
        <v>173</v>
      </c>
      <c r="B291" s="4">
        <v>2019</v>
      </c>
      <c r="C291" s="68">
        <v>43524</v>
      </c>
      <c r="D291" s="38" t="s">
        <v>13</v>
      </c>
      <c r="E291" s="39" t="s">
        <v>200</v>
      </c>
      <c r="F291">
        <v>9</v>
      </c>
      <c r="G291" t="s">
        <v>121</v>
      </c>
      <c r="H291" t="s">
        <v>120</v>
      </c>
      <c r="I291" s="65">
        <f>(C291-VLOOKUP(G291,Riders!$A$2:$C$2000,2,FALSE))/365</f>
        <v>22.986301369863014</v>
      </c>
      <c r="J291">
        <v>21</v>
      </c>
      <c r="K291" s="43">
        <v>2</v>
      </c>
      <c r="L291">
        <v>11.714</v>
      </c>
      <c r="M291" s="77">
        <f t="shared" si="14"/>
        <v>61.464913778384833</v>
      </c>
      <c r="P291" s="77" t="str">
        <f t="shared" si="17"/>
        <v/>
      </c>
      <c r="S291" s="77" t="str">
        <f t="shared" si="16"/>
        <v/>
      </c>
    </row>
    <row r="292" spans="1:19" x14ac:dyDescent="0.3">
      <c r="A292" s="38" t="s">
        <v>173</v>
      </c>
      <c r="B292" s="38">
        <v>2019</v>
      </c>
      <c r="C292" s="68">
        <v>43524</v>
      </c>
      <c r="D292" s="38" t="s">
        <v>13</v>
      </c>
      <c r="E292" s="39" t="s">
        <v>200</v>
      </c>
      <c r="F292">
        <v>10</v>
      </c>
      <c r="G292" t="s">
        <v>655</v>
      </c>
      <c r="H292" t="s">
        <v>120</v>
      </c>
      <c r="I292" s="65">
        <f>(C292-VLOOKUP(G292,Riders!$A$2:$C$2000,2,FALSE))/365</f>
        <v>36.235616438356168</v>
      </c>
      <c r="J292">
        <v>14</v>
      </c>
      <c r="K292" s="43">
        <v>1</v>
      </c>
      <c r="L292">
        <v>11.279</v>
      </c>
      <c r="M292" s="77">
        <f t="shared" si="14"/>
        <v>63.835446404823124</v>
      </c>
      <c r="P292" s="77" t="str">
        <f t="shared" si="17"/>
        <v/>
      </c>
      <c r="S292" s="77" t="str">
        <f t="shared" si="16"/>
        <v/>
      </c>
    </row>
    <row r="293" spans="1:19" x14ac:dyDescent="0.3">
      <c r="A293" s="38" t="s">
        <v>173</v>
      </c>
      <c r="B293" s="4">
        <v>2019</v>
      </c>
      <c r="C293" s="68">
        <v>43524</v>
      </c>
      <c r="D293" s="38" t="s">
        <v>13</v>
      </c>
      <c r="E293" s="39" t="s">
        <v>200</v>
      </c>
      <c r="F293">
        <v>10</v>
      </c>
      <c r="G293" t="s">
        <v>154</v>
      </c>
      <c r="H293" t="s">
        <v>38</v>
      </c>
      <c r="I293" s="65">
        <f>(C293-VLOOKUP(G293,Riders!$A$2:$C$2000,2,FALSE))/365</f>
        <v>28.241095890410961</v>
      </c>
      <c r="J293">
        <v>20</v>
      </c>
      <c r="K293" s="43">
        <v>2</v>
      </c>
      <c r="L293">
        <v>11.334999999999999</v>
      </c>
      <c r="M293" s="77">
        <f t="shared" si="14"/>
        <v>63.520070577856202</v>
      </c>
      <c r="P293" s="77" t="str">
        <f t="shared" si="17"/>
        <v/>
      </c>
      <c r="S293" s="77" t="str">
        <f t="shared" si="16"/>
        <v/>
      </c>
    </row>
    <row r="294" spans="1:19" x14ac:dyDescent="0.3">
      <c r="A294" s="38" t="s">
        <v>173</v>
      </c>
      <c r="B294" s="38">
        <v>2019</v>
      </c>
      <c r="C294" s="68">
        <v>43524</v>
      </c>
      <c r="D294" s="38" t="s">
        <v>13</v>
      </c>
      <c r="E294" s="39" t="s">
        <v>200</v>
      </c>
      <c r="F294">
        <v>11</v>
      </c>
      <c r="G294" t="s">
        <v>43</v>
      </c>
      <c r="H294" t="s">
        <v>44</v>
      </c>
      <c r="I294" s="65">
        <f>(C294-VLOOKUP(G294,Riders!$A$2:$C$2000,2,FALSE))/365</f>
        <v>26.276712328767122</v>
      </c>
      <c r="J294">
        <v>15</v>
      </c>
      <c r="K294" s="43">
        <v>1</v>
      </c>
      <c r="L294">
        <v>11.641</v>
      </c>
      <c r="M294" s="77">
        <f t="shared" si="14"/>
        <v>61.850356498582599</v>
      </c>
      <c r="P294" s="77" t="str">
        <f t="shared" si="17"/>
        <v/>
      </c>
      <c r="S294" s="77" t="str">
        <f t="shared" si="16"/>
        <v/>
      </c>
    </row>
    <row r="295" spans="1:19" x14ac:dyDescent="0.3">
      <c r="A295" s="38" t="s">
        <v>173</v>
      </c>
      <c r="B295" s="4">
        <v>2019</v>
      </c>
      <c r="C295" s="68">
        <v>43524</v>
      </c>
      <c r="D295" s="38" t="s">
        <v>13</v>
      </c>
      <c r="E295" s="39" t="s">
        <v>200</v>
      </c>
      <c r="F295">
        <v>11</v>
      </c>
      <c r="G295" t="s">
        <v>18</v>
      </c>
      <c r="H295" t="s">
        <v>19</v>
      </c>
      <c r="I295" s="65">
        <f>(C295-VLOOKUP(G295,Riders!$A$2:$C$2000,2,FALSE))/365</f>
        <v>20.767123287671232</v>
      </c>
      <c r="J295">
        <v>19</v>
      </c>
      <c r="K295" s="43">
        <v>2</v>
      </c>
      <c r="L295">
        <v>11.75</v>
      </c>
      <c r="M295" s="77">
        <f t="shared" si="14"/>
        <v>61.276595744680854</v>
      </c>
      <c r="P295" s="77" t="str">
        <f t="shared" si="17"/>
        <v/>
      </c>
      <c r="S295" s="77" t="str">
        <f t="shared" si="16"/>
        <v/>
      </c>
    </row>
    <row r="296" spans="1:19" x14ac:dyDescent="0.3">
      <c r="A296" s="38" t="s">
        <v>173</v>
      </c>
      <c r="B296" s="38">
        <v>2019</v>
      </c>
      <c r="C296" s="68">
        <v>43524</v>
      </c>
      <c r="D296" s="38" t="s">
        <v>13</v>
      </c>
      <c r="E296" s="39" t="s">
        <v>200</v>
      </c>
      <c r="F296">
        <v>12</v>
      </c>
      <c r="G296" t="s">
        <v>82</v>
      </c>
      <c r="H296" t="s">
        <v>67</v>
      </c>
      <c r="I296" s="65">
        <f>(C296-VLOOKUP(G296,Riders!$A$2:$C$2000,2,FALSE))/365</f>
        <v>26.4986301369863</v>
      </c>
      <c r="J296">
        <v>16</v>
      </c>
      <c r="K296" s="43">
        <v>1</v>
      </c>
      <c r="L296">
        <v>11.491</v>
      </c>
      <c r="M296" s="77">
        <f t="shared" si="14"/>
        <v>62.657732138195108</v>
      </c>
      <c r="P296" s="77" t="str">
        <f t="shared" si="17"/>
        <v/>
      </c>
      <c r="S296" s="77" t="str">
        <f t="shared" si="16"/>
        <v/>
      </c>
    </row>
    <row r="297" spans="1:19" x14ac:dyDescent="0.3">
      <c r="A297" s="38" t="s">
        <v>173</v>
      </c>
      <c r="B297" s="4">
        <v>2019</v>
      </c>
      <c r="C297" s="68">
        <v>43524</v>
      </c>
      <c r="D297" s="38" t="s">
        <v>13</v>
      </c>
      <c r="E297" s="39" t="s">
        <v>200</v>
      </c>
      <c r="F297">
        <v>12</v>
      </c>
      <c r="G297" t="s">
        <v>129</v>
      </c>
      <c r="H297" t="s">
        <v>65</v>
      </c>
      <c r="I297" s="65">
        <f>(C297-VLOOKUP(G297,Riders!$A$2:$C$2000,2,FALSE))/365</f>
        <v>28.627397260273973</v>
      </c>
      <c r="J297">
        <v>18</v>
      </c>
      <c r="K297" s="43">
        <v>2</v>
      </c>
      <c r="L297">
        <v>11.510999999999999</v>
      </c>
      <c r="M297" s="77">
        <f t="shared" si="14"/>
        <v>62.548866301798284</v>
      </c>
      <c r="P297" s="77" t="str">
        <f t="shared" si="17"/>
        <v/>
      </c>
      <c r="S297" s="77" t="str">
        <f t="shared" si="16"/>
        <v/>
      </c>
    </row>
    <row r="298" spans="1:19" x14ac:dyDescent="0.3">
      <c r="A298" s="38" t="s">
        <v>173</v>
      </c>
      <c r="B298" s="38">
        <v>2019</v>
      </c>
      <c r="C298" s="68">
        <v>43524</v>
      </c>
      <c r="D298" s="38" t="s">
        <v>13</v>
      </c>
      <c r="E298" s="39" t="s">
        <v>201</v>
      </c>
      <c r="F298">
        <v>1</v>
      </c>
      <c r="G298" t="s">
        <v>132</v>
      </c>
      <c r="H298" t="s">
        <v>36</v>
      </c>
      <c r="I298" s="65">
        <f>(C298-VLOOKUP(G298,Riders!$A$2:$C$2000,2,FALSE))/365</f>
        <v>28.271232876712329</v>
      </c>
      <c r="J298">
        <v>2</v>
      </c>
      <c r="K298" s="43">
        <v>1</v>
      </c>
      <c r="L298">
        <v>11.397</v>
      </c>
      <c r="M298" s="77">
        <f t="shared" si="14"/>
        <v>63.174519610423793</v>
      </c>
      <c r="P298" s="77" t="str">
        <f t="shared" si="17"/>
        <v/>
      </c>
      <c r="S298" s="77" t="str">
        <f t="shared" si="16"/>
        <v/>
      </c>
    </row>
    <row r="299" spans="1:19" x14ac:dyDescent="0.3">
      <c r="A299" s="38" t="s">
        <v>173</v>
      </c>
      <c r="B299" s="4">
        <v>2019</v>
      </c>
      <c r="C299" s="68">
        <v>43524</v>
      </c>
      <c r="D299" s="38" t="s">
        <v>13</v>
      </c>
      <c r="E299" s="39" t="s">
        <v>201</v>
      </c>
      <c r="F299">
        <v>1</v>
      </c>
      <c r="G299" t="s">
        <v>82</v>
      </c>
      <c r="H299" t="s">
        <v>67</v>
      </c>
      <c r="I299" s="65">
        <f>(C299-VLOOKUP(G299,Riders!$A$2:$C$2000,2,FALSE))/365</f>
        <v>26.4986301369863</v>
      </c>
      <c r="J299">
        <v>16</v>
      </c>
      <c r="K299" s="43">
        <v>2</v>
      </c>
      <c r="L299">
        <v>11.576000000000001</v>
      </c>
      <c r="M299" s="77">
        <f t="shared" si="14"/>
        <v>62.197650310988251</v>
      </c>
      <c r="P299" s="77" t="str">
        <f t="shared" si="17"/>
        <v/>
      </c>
      <c r="S299" s="77" t="str">
        <f t="shared" si="16"/>
        <v/>
      </c>
    </row>
    <row r="300" spans="1:19" x14ac:dyDescent="0.3">
      <c r="A300" s="38" t="s">
        <v>173</v>
      </c>
      <c r="B300" s="38">
        <v>2019</v>
      </c>
      <c r="C300" s="68">
        <v>43524</v>
      </c>
      <c r="D300" s="38" t="s">
        <v>13</v>
      </c>
      <c r="E300" s="39" t="s">
        <v>201</v>
      </c>
      <c r="F300">
        <v>2</v>
      </c>
      <c r="G300" t="s">
        <v>79</v>
      </c>
      <c r="H300" t="s">
        <v>65</v>
      </c>
      <c r="I300" s="65">
        <f>(C300-VLOOKUP(G300,Riders!$A$2:$C$2000,2,FALSE))/365</f>
        <v>31.82191780821918</v>
      </c>
      <c r="J300">
        <v>1</v>
      </c>
      <c r="K300" s="43">
        <v>1</v>
      </c>
      <c r="L300">
        <v>11.297000000000001</v>
      </c>
      <c r="M300" s="77">
        <f t="shared" si="14"/>
        <v>63.733734619810569</v>
      </c>
      <c r="P300" s="77" t="str">
        <f t="shared" si="17"/>
        <v/>
      </c>
      <c r="S300" s="77" t="str">
        <f t="shared" si="16"/>
        <v/>
      </c>
    </row>
    <row r="301" spans="1:19" x14ac:dyDescent="0.3">
      <c r="A301" s="38" t="s">
        <v>173</v>
      </c>
      <c r="B301" s="4">
        <v>2019</v>
      </c>
      <c r="C301" s="68">
        <v>43524</v>
      </c>
      <c r="D301" s="38" t="s">
        <v>13</v>
      </c>
      <c r="E301" s="39" t="s">
        <v>201</v>
      </c>
      <c r="F301">
        <v>2</v>
      </c>
      <c r="G301" t="s">
        <v>43</v>
      </c>
      <c r="H301" t="s">
        <v>44</v>
      </c>
      <c r="I301" s="65">
        <f>(C301-VLOOKUP(G301,Riders!$A$2:$C$2000,2,FALSE))/365</f>
        <v>26.276712328767122</v>
      </c>
      <c r="J301">
        <v>15</v>
      </c>
      <c r="K301" s="43">
        <v>2</v>
      </c>
      <c r="L301">
        <v>11.518000000000001</v>
      </c>
      <c r="M301" s="77">
        <f t="shared" si="14"/>
        <v>62.510852578572667</v>
      </c>
      <c r="P301" s="77" t="str">
        <f t="shared" si="17"/>
        <v/>
      </c>
      <c r="S301" s="77" t="str">
        <f t="shared" si="16"/>
        <v/>
      </c>
    </row>
    <row r="302" spans="1:19" x14ac:dyDescent="0.3">
      <c r="A302" s="38" t="s">
        <v>173</v>
      </c>
      <c r="B302" s="38">
        <v>2019</v>
      </c>
      <c r="C302" s="68">
        <v>43524</v>
      </c>
      <c r="D302" s="38" t="s">
        <v>13</v>
      </c>
      <c r="E302" s="39" t="s">
        <v>201</v>
      </c>
      <c r="F302">
        <v>3</v>
      </c>
      <c r="G302" t="s">
        <v>16</v>
      </c>
      <c r="H302" t="s">
        <v>17</v>
      </c>
      <c r="I302" s="65">
        <f>(C302-VLOOKUP(G302,Riders!$A$2:$C$2000,2,FALSE))/365</f>
        <v>19.854794520547944</v>
      </c>
      <c r="J302">
        <v>3</v>
      </c>
      <c r="K302" s="43">
        <v>1</v>
      </c>
      <c r="L302">
        <v>11.7</v>
      </c>
      <c r="M302" s="77">
        <f t="shared" si="14"/>
        <v>61.53846153846154</v>
      </c>
      <c r="P302" s="77" t="str">
        <f t="shared" si="17"/>
        <v/>
      </c>
      <c r="S302" s="77" t="str">
        <f t="shared" si="16"/>
        <v/>
      </c>
    </row>
    <row r="303" spans="1:19" x14ac:dyDescent="0.3">
      <c r="A303" s="38" t="s">
        <v>173</v>
      </c>
      <c r="B303" s="4">
        <v>2019</v>
      </c>
      <c r="C303" s="68">
        <v>43524</v>
      </c>
      <c r="D303" s="38" t="s">
        <v>13</v>
      </c>
      <c r="E303" s="39" t="s">
        <v>201</v>
      </c>
      <c r="F303">
        <v>3</v>
      </c>
      <c r="G303" t="s">
        <v>655</v>
      </c>
      <c r="H303" t="s">
        <v>120</v>
      </c>
      <c r="I303" s="65">
        <f>(C303-VLOOKUP(G303,Riders!$A$2:$C$2000,2,FALSE))/365</f>
        <v>36.235616438356168</v>
      </c>
      <c r="J303">
        <v>14</v>
      </c>
      <c r="K303" s="43">
        <v>2</v>
      </c>
      <c r="L303">
        <v>11.926</v>
      </c>
      <c r="M303" s="77">
        <f t="shared" si="14"/>
        <v>60.372295824249541</v>
      </c>
      <c r="P303" s="77" t="str">
        <f t="shared" si="17"/>
        <v/>
      </c>
      <c r="S303" s="77" t="str">
        <f t="shared" si="16"/>
        <v/>
      </c>
    </row>
    <row r="304" spans="1:19" x14ac:dyDescent="0.3">
      <c r="A304" s="38" t="s">
        <v>173</v>
      </c>
      <c r="B304" s="38">
        <v>2019</v>
      </c>
      <c r="C304" s="68">
        <v>43524</v>
      </c>
      <c r="D304" s="38" t="s">
        <v>13</v>
      </c>
      <c r="E304" s="39" t="s">
        <v>201</v>
      </c>
      <c r="F304">
        <v>4</v>
      </c>
      <c r="G304" t="s">
        <v>14</v>
      </c>
      <c r="H304" t="s">
        <v>15</v>
      </c>
      <c r="I304" s="65">
        <f>(C304-VLOOKUP(G304,Riders!$A$2:$C$2000,2,FALSE))/365</f>
        <v>19.156164383561645</v>
      </c>
      <c r="J304">
        <v>4</v>
      </c>
      <c r="K304" s="43">
        <v>1</v>
      </c>
      <c r="L304">
        <v>11.311</v>
      </c>
      <c r="M304" s="77">
        <f t="shared" si="14"/>
        <v>63.654849261780569</v>
      </c>
      <c r="P304" s="77" t="str">
        <f t="shared" si="17"/>
        <v/>
      </c>
      <c r="S304" s="77" t="str">
        <f t="shared" si="16"/>
        <v/>
      </c>
    </row>
    <row r="305" spans="1:19" x14ac:dyDescent="0.3">
      <c r="A305" s="38" t="s">
        <v>173</v>
      </c>
      <c r="B305" s="4">
        <v>2019</v>
      </c>
      <c r="C305" s="68">
        <v>43524</v>
      </c>
      <c r="D305" s="38" t="s">
        <v>13</v>
      </c>
      <c r="E305" s="39" t="s">
        <v>201</v>
      </c>
      <c r="F305">
        <v>4</v>
      </c>
      <c r="G305" t="s">
        <v>133</v>
      </c>
      <c r="H305" t="s">
        <v>25</v>
      </c>
      <c r="I305" s="65">
        <f>(C305-VLOOKUP(G305,Riders!$A$2:$C$2000,2,FALSE))/365</f>
        <v>26.095890410958905</v>
      </c>
      <c r="J305">
        <v>13</v>
      </c>
      <c r="K305" s="43">
        <v>2</v>
      </c>
      <c r="L305">
        <v>11.443999999999999</v>
      </c>
      <c r="M305" s="77">
        <f t="shared" si="14"/>
        <v>62.915064662705355</v>
      </c>
      <c r="P305" s="77" t="str">
        <f t="shared" si="17"/>
        <v/>
      </c>
      <c r="S305" s="77" t="str">
        <f t="shared" si="16"/>
        <v/>
      </c>
    </row>
    <row r="306" spans="1:19" x14ac:dyDescent="0.3">
      <c r="A306" s="38" t="s">
        <v>173</v>
      </c>
      <c r="B306" s="38">
        <v>2019</v>
      </c>
      <c r="C306" s="68">
        <v>43524</v>
      </c>
      <c r="D306" s="38" t="s">
        <v>13</v>
      </c>
      <c r="E306" s="39" t="s">
        <v>201</v>
      </c>
      <c r="F306">
        <v>5</v>
      </c>
      <c r="G306" t="s">
        <v>139</v>
      </c>
      <c r="H306" t="s">
        <v>61</v>
      </c>
      <c r="I306" s="65">
        <f>(C306-VLOOKUP(G306,Riders!$A$2:$C$2000,2,FALSE))/365</f>
        <v>26.720547945205478</v>
      </c>
      <c r="J306">
        <v>8</v>
      </c>
      <c r="K306" s="43">
        <v>1</v>
      </c>
      <c r="L306">
        <v>11.551</v>
      </c>
      <c r="M306" s="77">
        <f t="shared" si="14"/>
        <v>62.332265604709548</v>
      </c>
      <c r="P306" s="77" t="str">
        <f t="shared" si="17"/>
        <v/>
      </c>
      <c r="S306" s="77" t="str">
        <f t="shared" si="16"/>
        <v/>
      </c>
    </row>
    <row r="307" spans="1:19" x14ac:dyDescent="0.3">
      <c r="A307" s="38" t="s">
        <v>173</v>
      </c>
      <c r="B307" s="4">
        <v>2019</v>
      </c>
      <c r="C307" s="68">
        <v>43524</v>
      </c>
      <c r="D307" s="38" t="s">
        <v>13</v>
      </c>
      <c r="E307" s="39" t="s">
        <v>201</v>
      </c>
      <c r="F307">
        <v>5</v>
      </c>
      <c r="G307" t="s">
        <v>111</v>
      </c>
      <c r="H307" t="s">
        <v>118</v>
      </c>
      <c r="I307" s="65">
        <f>(C307-VLOOKUP(G307,Riders!$A$2:$C$2000,2,FALSE))/365</f>
        <v>24.358904109589041</v>
      </c>
      <c r="J307">
        <v>9</v>
      </c>
      <c r="K307" s="43">
        <v>2</v>
      </c>
      <c r="L307" t="s">
        <v>207</v>
      </c>
      <c r="M307" s="77" t="str">
        <f t="shared" si="14"/>
        <v/>
      </c>
      <c r="P307" s="77" t="str">
        <f t="shared" si="17"/>
        <v/>
      </c>
      <c r="S307" s="77" t="str">
        <f t="shared" si="16"/>
        <v/>
      </c>
    </row>
    <row r="308" spans="1:19" x14ac:dyDescent="0.3">
      <c r="A308" s="38" t="s">
        <v>173</v>
      </c>
      <c r="B308" s="38">
        <v>2019</v>
      </c>
      <c r="C308" s="68">
        <v>43524</v>
      </c>
      <c r="D308" s="38" t="s">
        <v>13</v>
      </c>
      <c r="E308" s="39" t="s">
        <v>201</v>
      </c>
      <c r="F308">
        <v>6</v>
      </c>
      <c r="G308" t="s">
        <v>73</v>
      </c>
      <c r="H308" t="s">
        <v>19</v>
      </c>
      <c r="I308" s="65">
        <f>(C308-VLOOKUP(G308,Riders!$A$2:$C$2000,2,FALSE))/365</f>
        <v>31.575342465753426</v>
      </c>
      <c r="J308">
        <v>7</v>
      </c>
      <c r="K308" s="43">
        <v>1</v>
      </c>
      <c r="L308">
        <v>11.372</v>
      </c>
      <c r="M308" s="77">
        <f t="shared" si="14"/>
        <v>63.313401336616252</v>
      </c>
      <c r="P308" s="77" t="str">
        <f t="shared" si="17"/>
        <v/>
      </c>
      <c r="S308" s="77" t="str">
        <f t="shared" si="16"/>
        <v/>
      </c>
    </row>
    <row r="309" spans="1:19" x14ac:dyDescent="0.3">
      <c r="A309" s="38" t="s">
        <v>173</v>
      </c>
      <c r="B309" s="4">
        <v>2019</v>
      </c>
      <c r="C309" s="68">
        <v>43524</v>
      </c>
      <c r="D309" s="38" t="s">
        <v>13</v>
      </c>
      <c r="E309" s="39" t="s">
        <v>201</v>
      </c>
      <c r="F309">
        <v>6</v>
      </c>
      <c r="G309" t="s">
        <v>136</v>
      </c>
      <c r="H309" t="s">
        <v>36</v>
      </c>
      <c r="I309" s="65">
        <f>(C309-VLOOKUP(G309,Riders!$A$2:$C$2000,2,FALSE))/365</f>
        <v>31.12876712328767</v>
      </c>
      <c r="J309">
        <v>10</v>
      </c>
      <c r="K309" s="43">
        <v>2</v>
      </c>
      <c r="L309">
        <v>11.420999999999999</v>
      </c>
      <c r="M309" s="77">
        <f t="shared" si="14"/>
        <v>63.04176516942475</v>
      </c>
      <c r="P309" s="77" t="str">
        <f t="shared" si="17"/>
        <v/>
      </c>
      <c r="S309" s="77" t="str">
        <f t="shared" si="16"/>
        <v/>
      </c>
    </row>
    <row r="310" spans="1:19" x14ac:dyDescent="0.3">
      <c r="A310" s="38" t="s">
        <v>173</v>
      </c>
      <c r="B310" s="38">
        <v>2019</v>
      </c>
      <c r="C310" s="68">
        <v>43524</v>
      </c>
      <c r="D310" s="38" t="s">
        <v>13</v>
      </c>
      <c r="E310" s="39" t="s">
        <v>201</v>
      </c>
      <c r="F310">
        <v>7</v>
      </c>
      <c r="G310" t="s">
        <v>109</v>
      </c>
      <c r="H310" t="s">
        <v>118</v>
      </c>
      <c r="I310" s="65">
        <f>(C310-VLOOKUP(G310,Riders!$A$2:$C$2000,2,FALSE))/365</f>
        <v>26.079452054794519</v>
      </c>
      <c r="J310">
        <v>6</v>
      </c>
      <c r="K310" s="43">
        <v>1</v>
      </c>
      <c r="L310">
        <v>11.387</v>
      </c>
      <c r="M310" s="77">
        <f t="shared" si="14"/>
        <v>63.229999121805562</v>
      </c>
      <c r="P310" s="77" t="str">
        <f t="shared" si="17"/>
        <v/>
      </c>
      <c r="S310" s="77" t="str">
        <f t="shared" si="16"/>
        <v/>
      </c>
    </row>
    <row r="311" spans="1:19" x14ac:dyDescent="0.3">
      <c r="A311" s="38" t="s">
        <v>173</v>
      </c>
      <c r="B311" s="4">
        <v>2019</v>
      </c>
      <c r="C311" s="68">
        <v>43524</v>
      </c>
      <c r="D311" s="38" t="s">
        <v>13</v>
      </c>
      <c r="E311" s="39" t="s">
        <v>201</v>
      </c>
      <c r="F311">
        <v>7</v>
      </c>
      <c r="G311" t="s">
        <v>23</v>
      </c>
      <c r="H311" t="s">
        <v>15</v>
      </c>
      <c r="I311" s="65">
        <f>(C311-VLOOKUP(G311,Riders!$A$2:$C$2000,2,FALSE))/365</f>
        <v>21.463013698630139</v>
      </c>
      <c r="J311">
        <v>11</v>
      </c>
      <c r="K311" s="43">
        <v>2</v>
      </c>
      <c r="L311">
        <v>11.4</v>
      </c>
      <c r="M311" s="77">
        <f t="shared" si="14"/>
        <v>63.157894736842103</v>
      </c>
      <c r="P311" s="77" t="str">
        <f t="shared" si="17"/>
        <v/>
      </c>
      <c r="S311" s="77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39" t="s">
        <v>201</v>
      </c>
      <c r="F312">
        <v>8</v>
      </c>
      <c r="G312" t="s">
        <v>30</v>
      </c>
      <c r="H312" t="s">
        <v>31</v>
      </c>
      <c r="I312" s="65">
        <f>(C312-VLOOKUP(G312,Riders!$A$2:$C$2000,2,FALSE))/365</f>
        <v>22.86849315068493</v>
      </c>
      <c r="J312">
        <v>5</v>
      </c>
      <c r="K312" s="43">
        <v>1</v>
      </c>
      <c r="L312">
        <v>11.225</v>
      </c>
      <c r="M312" s="77">
        <f t="shared" si="14"/>
        <v>64.142538975501111</v>
      </c>
      <c r="P312" s="77" t="str">
        <f t="shared" si="17"/>
        <v/>
      </c>
      <c r="S312" s="77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39" t="s">
        <v>201</v>
      </c>
      <c r="F313">
        <v>8</v>
      </c>
      <c r="G313" t="s">
        <v>135</v>
      </c>
      <c r="H313" t="s">
        <v>29</v>
      </c>
      <c r="I313" s="65">
        <f>(C313-VLOOKUP(G313,Riders!$A$2:$C$2000,2,FALSE))/365</f>
        <v>29.306849315068494</v>
      </c>
      <c r="J313">
        <v>12</v>
      </c>
      <c r="K313" s="43">
        <v>2</v>
      </c>
      <c r="L313">
        <v>11.305</v>
      </c>
      <c r="M313" s="77">
        <f t="shared" si="14"/>
        <v>63.688633348076074</v>
      </c>
      <c r="P313" s="77" t="str">
        <f t="shared" si="17"/>
        <v/>
      </c>
      <c r="S313" s="77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39" t="s">
        <v>202</v>
      </c>
      <c r="F314">
        <v>1</v>
      </c>
      <c r="G314" t="s">
        <v>132</v>
      </c>
      <c r="H314" t="s">
        <v>36</v>
      </c>
      <c r="I314" s="65">
        <f>(C314-VLOOKUP(G314,Riders!$A$2:$C$2000,2,FALSE))/365</f>
        <v>28.271232876712329</v>
      </c>
      <c r="J314">
        <v>2</v>
      </c>
      <c r="K314" s="43">
        <v>1</v>
      </c>
      <c r="L314">
        <v>10.895</v>
      </c>
      <c r="M314" s="77">
        <f t="shared" si="14"/>
        <v>66.085360256998626</v>
      </c>
      <c r="N314">
        <v>1</v>
      </c>
      <c r="O314">
        <v>11.355</v>
      </c>
      <c r="P314" s="77">
        <f>IF(OR(O314="",O314="REL"),"",3.6*200/O314)</f>
        <v>63.408190224570674</v>
      </c>
      <c r="S314" s="77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39" t="s">
        <v>202</v>
      </c>
      <c r="F315">
        <v>1</v>
      </c>
      <c r="G315" t="s">
        <v>30</v>
      </c>
      <c r="H315" t="s">
        <v>31</v>
      </c>
      <c r="I315" s="65">
        <f>(C315-VLOOKUP(G315,Riders!$A$2:$C$2000,2,FALSE))/365</f>
        <v>22.86849315068493</v>
      </c>
      <c r="J315">
        <v>5</v>
      </c>
      <c r="K315" s="43">
        <v>2</v>
      </c>
      <c r="L315">
        <v>10.977</v>
      </c>
      <c r="M315" s="77">
        <f t="shared" si="14"/>
        <v>65.591691719048924</v>
      </c>
      <c r="N315">
        <v>2</v>
      </c>
      <c r="O315">
        <v>11.395</v>
      </c>
      <c r="P315" s="77">
        <f t="shared" ref="P315:P378" si="18">IF(OR(O315="",O315="REL"),"",3.6*200/O315)</f>
        <v>63.18560772268539</v>
      </c>
      <c r="S315" s="77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39" t="s">
        <v>202</v>
      </c>
      <c r="F316">
        <v>2</v>
      </c>
      <c r="G316" t="s">
        <v>79</v>
      </c>
      <c r="H316" t="s">
        <v>65</v>
      </c>
      <c r="I316" s="65">
        <f>(C316-VLOOKUP(G316,Riders!$A$2:$C$2000,2,FALSE))/365</f>
        <v>31.82191780821918</v>
      </c>
      <c r="J316">
        <v>1</v>
      </c>
      <c r="K316" s="43">
        <v>1</v>
      </c>
      <c r="L316">
        <v>11.282999999999999</v>
      </c>
      <c r="M316" s="77">
        <f t="shared" si="14"/>
        <v>63.81281574049455</v>
      </c>
      <c r="N316">
        <v>1</v>
      </c>
      <c r="O316">
        <v>11.237</v>
      </c>
      <c r="P316" s="77">
        <f t="shared" si="18"/>
        <v>64.074041114176381</v>
      </c>
      <c r="S316" s="77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39" t="s">
        <v>202</v>
      </c>
      <c r="F317">
        <v>2</v>
      </c>
      <c r="G317" t="s">
        <v>109</v>
      </c>
      <c r="H317" t="s">
        <v>118</v>
      </c>
      <c r="I317" s="65">
        <f>(C317-VLOOKUP(G317,Riders!$A$2:$C$2000,2,FALSE))/365</f>
        <v>26.079452054794519</v>
      </c>
      <c r="J317">
        <v>6</v>
      </c>
      <c r="K317" s="43">
        <v>2</v>
      </c>
      <c r="L317">
        <v>11.466999999999999</v>
      </c>
      <c r="M317" s="77">
        <f t="shared" si="14"/>
        <v>62.78887241649953</v>
      </c>
      <c r="N317">
        <v>2</v>
      </c>
      <c r="O317">
        <v>11.641999999999999</v>
      </c>
      <c r="P317" s="77">
        <f t="shared" si="18"/>
        <v>61.845043806906034</v>
      </c>
      <c r="S317" s="77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39" t="s">
        <v>202</v>
      </c>
      <c r="F318">
        <v>3</v>
      </c>
      <c r="G318" t="s">
        <v>16</v>
      </c>
      <c r="H318" t="s">
        <v>17</v>
      </c>
      <c r="I318" s="65">
        <f>(C318-VLOOKUP(G318,Riders!$A$2:$C$2000,2,FALSE))/365</f>
        <v>19.854794520547944</v>
      </c>
      <c r="J318">
        <v>3</v>
      </c>
      <c r="K318" s="43">
        <v>1</v>
      </c>
      <c r="L318">
        <v>11.336</v>
      </c>
      <c r="M318" s="77">
        <f t="shared" si="14"/>
        <v>63.51446718419195</v>
      </c>
      <c r="N318">
        <v>1</v>
      </c>
      <c r="O318">
        <v>11.132999999999999</v>
      </c>
      <c r="P318" s="77">
        <f t="shared" si="18"/>
        <v>64.672594987873893</v>
      </c>
      <c r="S318" s="77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39" t="s">
        <v>202</v>
      </c>
      <c r="F319">
        <v>3</v>
      </c>
      <c r="G319" t="s">
        <v>73</v>
      </c>
      <c r="H319" t="s">
        <v>19</v>
      </c>
      <c r="I319" s="65">
        <f>(C319-VLOOKUP(G319,Riders!$A$2:$C$2000,2,FALSE))/365</f>
        <v>31.575342465753426</v>
      </c>
      <c r="J319">
        <v>7</v>
      </c>
      <c r="K319" s="43">
        <v>2</v>
      </c>
      <c r="L319">
        <v>11.347</v>
      </c>
      <c r="M319" s="77">
        <f t="shared" si="14"/>
        <v>63.452895038336123</v>
      </c>
      <c r="N319">
        <v>2</v>
      </c>
      <c r="O319">
        <v>11.478</v>
      </c>
      <c r="P319" s="77">
        <f t="shared" si="18"/>
        <v>62.728698379508629</v>
      </c>
      <c r="S319" s="77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39" t="s">
        <v>202</v>
      </c>
      <c r="F320">
        <v>4</v>
      </c>
      <c r="G320" t="s">
        <v>14</v>
      </c>
      <c r="H320" t="s">
        <v>15</v>
      </c>
      <c r="I320" s="65">
        <f>(C320-VLOOKUP(G320,Riders!$A$2:$C$2000,2,FALSE))/365</f>
        <v>19.156164383561645</v>
      </c>
      <c r="J320">
        <v>4</v>
      </c>
      <c r="K320" s="43">
        <v>1</v>
      </c>
      <c r="L320">
        <v>11.455</v>
      </c>
      <c r="M320" s="77">
        <f t="shared" si="14"/>
        <v>62.854648625054558</v>
      </c>
      <c r="N320">
        <v>1</v>
      </c>
      <c r="O320">
        <v>11.493</v>
      </c>
      <c r="P320" s="77">
        <f t="shared" si="18"/>
        <v>62.646828504306967</v>
      </c>
      <c r="S320" s="77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39" t="s">
        <v>202</v>
      </c>
      <c r="F321">
        <v>4</v>
      </c>
      <c r="G321" t="s">
        <v>139</v>
      </c>
      <c r="H321" t="s">
        <v>61</v>
      </c>
      <c r="I321" s="65">
        <f>(C321-VLOOKUP(G321,Riders!$A$2:$C$2000,2,FALSE))/365</f>
        <v>26.720547945205478</v>
      </c>
      <c r="J321">
        <v>8</v>
      </c>
      <c r="K321" s="43">
        <v>2</v>
      </c>
      <c r="L321">
        <v>11.519</v>
      </c>
      <c r="M321" s="77">
        <f t="shared" si="14"/>
        <v>62.505425818213389</v>
      </c>
      <c r="N321">
        <v>2</v>
      </c>
      <c r="O321">
        <v>11.539</v>
      </c>
      <c r="P321" s="77">
        <f t="shared" si="18"/>
        <v>62.397088135886996</v>
      </c>
      <c r="S321" s="77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39" t="s">
        <v>203</v>
      </c>
      <c r="F322">
        <v>1</v>
      </c>
      <c r="G322" t="s">
        <v>132</v>
      </c>
      <c r="H322" t="s">
        <v>36</v>
      </c>
      <c r="I322" s="65">
        <f>(C322-VLOOKUP(G322,Riders!$A$2:$C$2000,2,FALSE))/365</f>
        <v>28.273972602739725</v>
      </c>
      <c r="J322">
        <v>2</v>
      </c>
      <c r="K322" s="43">
        <v>1</v>
      </c>
      <c r="L322">
        <v>11.324999999999999</v>
      </c>
      <c r="M322" s="77">
        <f t="shared" si="14"/>
        <v>63.576158940397356</v>
      </c>
      <c r="N322">
        <v>1</v>
      </c>
      <c r="O322">
        <v>11.132999999999999</v>
      </c>
      <c r="P322" s="77">
        <f t="shared" si="18"/>
        <v>64.672594987873893</v>
      </c>
      <c r="S322" s="77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39" t="s">
        <v>203</v>
      </c>
      <c r="F323">
        <v>1</v>
      </c>
      <c r="G323" t="s">
        <v>14</v>
      </c>
      <c r="H323" t="s">
        <v>15</v>
      </c>
      <c r="I323" s="65">
        <f>(C323-VLOOKUP(G323,Riders!$A$2:$C$2000,2,FALSE))/365</f>
        <v>19.158904109589042</v>
      </c>
      <c r="J323">
        <v>4</v>
      </c>
      <c r="K323" s="43">
        <v>2</v>
      </c>
      <c r="L323">
        <v>11.481</v>
      </c>
      <c r="M323" s="77">
        <f t="shared" ref="M323:M386" si="19">IF(OR(L323="",L323="REL"),"",3.6*200/L323)</f>
        <v>62.712307290305723</v>
      </c>
      <c r="N323">
        <v>2</v>
      </c>
      <c r="O323">
        <v>11.286999999999999</v>
      </c>
      <c r="P323" s="77">
        <f t="shared" si="18"/>
        <v>63.790201116328525</v>
      </c>
      <c r="S323" s="77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39" t="s">
        <v>203</v>
      </c>
      <c r="F324">
        <v>2</v>
      </c>
      <c r="G324" t="s">
        <v>79</v>
      </c>
      <c r="H324" t="s">
        <v>65</v>
      </c>
      <c r="I324" s="65">
        <f>(C324-VLOOKUP(G324,Riders!$A$2:$C$2000,2,FALSE))/365</f>
        <v>31.824657534246576</v>
      </c>
      <c r="J324">
        <v>1</v>
      </c>
      <c r="K324" s="43">
        <v>1</v>
      </c>
      <c r="L324">
        <v>11.177</v>
      </c>
      <c r="M324" s="77">
        <f t="shared" si="19"/>
        <v>64.418001252572253</v>
      </c>
      <c r="N324">
        <v>1</v>
      </c>
      <c r="O324">
        <v>11.215999999999999</v>
      </c>
      <c r="P324" s="77">
        <f t="shared" si="18"/>
        <v>64.194008559201151</v>
      </c>
      <c r="S324" s="77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39" t="s">
        <v>203</v>
      </c>
      <c r="F325">
        <v>2</v>
      </c>
      <c r="G325" t="s">
        <v>16</v>
      </c>
      <c r="H325" t="s">
        <v>17</v>
      </c>
      <c r="I325" s="65">
        <f>(C325-VLOOKUP(G325,Riders!$A$2:$C$2000,2,FALSE))/365</f>
        <v>19.857534246575341</v>
      </c>
      <c r="J325">
        <v>3</v>
      </c>
      <c r="K325" s="43">
        <v>2</v>
      </c>
      <c r="L325">
        <v>11.224</v>
      </c>
      <c r="M325" s="77">
        <f t="shared" si="19"/>
        <v>64.148253741981463</v>
      </c>
      <c r="N325">
        <v>2</v>
      </c>
      <c r="O325">
        <v>11.267999999999999</v>
      </c>
      <c r="P325" s="77">
        <f t="shared" si="18"/>
        <v>63.89776357827477</v>
      </c>
      <c r="S325" s="77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39" t="s">
        <v>204</v>
      </c>
      <c r="F326" t="s">
        <v>205</v>
      </c>
      <c r="G326" t="s">
        <v>79</v>
      </c>
      <c r="H326" t="s">
        <v>65</v>
      </c>
      <c r="I326" s="65">
        <f>(C326-VLOOKUP(G326,Riders!$A$2:$C$2000,2,FALSE))/365</f>
        <v>31.824657534246576</v>
      </c>
      <c r="J326">
        <v>1</v>
      </c>
      <c r="K326" s="43">
        <v>1</v>
      </c>
      <c r="L326">
        <v>11.276</v>
      </c>
      <c r="M326" s="77">
        <f t="shared" si="19"/>
        <v>63.852429939694929</v>
      </c>
      <c r="N326">
        <v>1</v>
      </c>
      <c r="O326">
        <v>11.112</v>
      </c>
      <c r="P326" s="77">
        <f t="shared" si="18"/>
        <v>64.794816414686821</v>
      </c>
      <c r="S326" s="77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39" t="s">
        <v>204</v>
      </c>
      <c r="F327" t="s">
        <v>205</v>
      </c>
      <c r="G327" t="s">
        <v>132</v>
      </c>
      <c r="H327" t="s">
        <v>36</v>
      </c>
      <c r="I327" s="65">
        <f>(C327-VLOOKUP(G327,Riders!$A$2:$C$2000,2,FALSE))/365</f>
        <v>28.273972602739725</v>
      </c>
      <c r="J327">
        <v>2</v>
      </c>
      <c r="K327" s="43">
        <v>2</v>
      </c>
      <c r="L327">
        <v>11.33</v>
      </c>
      <c r="M327" s="77">
        <f t="shared" si="19"/>
        <v>63.548102383053838</v>
      </c>
      <c r="N327">
        <v>2</v>
      </c>
      <c r="O327">
        <v>11.247</v>
      </c>
      <c r="P327" s="77">
        <f t="shared" si="18"/>
        <v>64.017071218991731</v>
      </c>
      <c r="S327" s="77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39" t="s">
        <v>204</v>
      </c>
      <c r="F328" t="s">
        <v>206</v>
      </c>
      <c r="G328" t="s">
        <v>16</v>
      </c>
      <c r="H328" t="s">
        <v>17</v>
      </c>
      <c r="I328" s="65">
        <f>(C328-VLOOKUP(G328,Riders!$A$2:$C$2000,2,FALSE))/365</f>
        <v>19.857534246575341</v>
      </c>
      <c r="J328">
        <v>3</v>
      </c>
      <c r="K328" s="43">
        <v>1</v>
      </c>
      <c r="L328">
        <v>11.349</v>
      </c>
      <c r="M328" s="77">
        <f t="shared" si="19"/>
        <v>63.441712926249011</v>
      </c>
      <c r="N328">
        <v>1</v>
      </c>
      <c r="O328">
        <v>11.167999999999999</v>
      </c>
      <c r="P328" s="77">
        <f t="shared" si="18"/>
        <v>64.469914040114617</v>
      </c>
      <c r="S328" s="77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39" t="s">
        <v>204</v>
      </c>
      <c r="F329" t="s">
        <v>206</v>
      </c>
      <c r="G329" t="s">
        <v>14</v>
      </c>
      <c r="H329" t="s">
        <v>15</v>
      </c>
      <c r="I329" s="65">
        <f>(C329-VLOOKUP(G329,Riders!$A$2:$C$2000,2,FALSE))/365</f>
        <v>19.158904109589042</v>
      </c>
      <c r="J329">
        <v>4</v>
      </c>
      <c r="K329" s="43">
        <v>2</v>
      </c>
      <c r="L329">
        <v>11.44</v>
      </c>
      <c r="M329" s="77">
        <f t="shared" si="19"/>
        <v>62.93706293706294</v>
      </c>
      <c r="N329">
        <v>2</v>
      </c>
      <c r="O329">
        <v>11.331999999999999</v>
      </c>
      <c r="P329" s="77">
        <f t="shared" si="18"/>
        <v>63.536886692552073</v>
      </c>
      <c r="S329" s="77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39" t="s">
        <v>200</v>
      </c>
      <c r="F330">
        <v>1</v>
      </c>
      <c r="G330" t="s">
        <v>133</v>
      </c>
      <c r="H330" t="s">
        <v>25</v>
      </c>
      <c r="I330" s="65">
        <f>(C330-VLOOKUP(G330,Riders!$A$2:$C$2000,2,FALSE))/365</f>
        <v>26.772602739726029</v>
      </c>
      <c r="J330">
        <v>5</v>
      </c>
      <c r="K330" s="43">
        <v>1</v>
      </c>
      <c r="L330">
        <v>11.677</v>
      </c>
      <c r="M330" s="77">
        <f t="shared" si="19"/>
        <v>61.659672861180098</v>
      </c>
      <c r="P330" s="77" t="str">
        <f t="shared" si="18"/>
        <v/>
      </c>
      <c r="S330" s="77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39" t="s">
        <v>200</v>
      </c>
      <c r="F331">
        <v>1</v>
      </c>
      <c r="G331" t="s">
        <v>147</v>
      </c>
      <c r="H331" t="s">
        <v>31</v>
      </c>
      <c r="I331" s="65">
        <f>(C331-VLOOKUP(G331,Riders!$A$2:$C$2000,2,FALSE))/365</f>
        <v>31.317808219178083</v>
      </c>
      <c r="J331">
        <v>28</v>
      </c>
      <c r="K331" s="43">
        <v>2</v>
      </c>
      <c r="L331">
        <v>11.796999999999999</v>
      </c>
      <c r="M331" s="77">
        <f t="shared" si="19"/>
        <v>61.032465881156234</v>
      </c>
      <c r="P331" s="77" t="str">
        <f t="shared" si="18"/>
        <v/>
      </c>
      <c r="S331" s="77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39" t="s">
        <v>200</v>
      </c>
      <c r="F332">
        <v>2</v>
      </c>
      <c r="G332" t="s">
        <v>22</v>
      </c>
      <c r="H332" t="s">
        <v>169</v>
      </c>
      <c r="I332" s="65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77">
        <f t="shared" si="19"/>
        <v>64.297195927844257</v>
      </c>
      <c r="P332" s="77" t="str">
        <f t="shared" si="18"/>
        <v/>
      </c>
      <c r="S332" s="77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39" t="s">
        <v>200</v>
      </c>
      <c r="F333">
        <v>2</v>
      </c>
      <c r="G333" t="s">
        <v>146</v>
      </c>
      <c r="H333" t="s">
        <v>56</v>
      </c>
      <c r="I333" s="65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77">
        <f t="shared" si="19"/>
        <v>63.4864650383564</v>
      </c>
      <c r="P333" s="77" t="str">
        <f t="shared" si="18"/>
        <v/>
      </c>
      <c r="S333" s="77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39" t="s">
        <v>200</v>
      </c>
      <c r="F334">
        <v>3</v>
      </c>
      <c r="G334" t="s">
        <v>16</v>
      </c>
      <c r="H334" t="s">
        <v>17</v>
      </c>
      <c r="I334" s="65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77">
        <f t="shared" si="19"/>
        <v>61.459667093469911</v>
      </c>
      <c r="P334" s="77" t="str">
        <f t="shared" si="18"/>
        <v/>
      </c>
      <c r="S334" s="77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39" t="s">
        <v>200</v>
      </c>
      <c r="F335">
        <v>3</v>
      </c>
      <c r="G335" t="s">
        <v>116</v>
      </c>
      <c r="H335" t="s">
        <v>21</v>
      </c>
      <c r="I335" s="65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77">
        <f t="shared" si="19"/>
        <v>59.751037344398334</v>
      </c>
      <c r="P335" s="77" t="str">
        <f t="shared" si="18"/>
        <v/>
      </c>
      <c r="S335" s="77" t="str">
        <f t="shared" si="20"/>
        <v/>
      </c>
    </row>
    <row r="336" spans="1:19" x14ac:dyDescent="0.3">
      <c r="A336" s="67" t="s">
        <v>170</v>
      </c>
      <c r="B336" s="67">
        <v>2019</v>
      </c>
      <c r="C336" s="9">
        <v>43771</v>
      </c>
      <c r="D336" s="67" t="s">
        <v>72</v>
      </c>
      <c r="E336" s="39" t="s">
        <v>200</v>
      </c>
      <c r="F336">
        <v>4</v>
      </c>
      <c r="G336" t="s">
        <v>30</v>
      </c>
      <c r="H336" t="s">
        <v>31</v>
      </c>
      <c r="I336" s="65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77">
        <f t="shared" si="19"/>
        <v>61.802575107296136</v>
      </c>
      <c r="P336" s="77" t="str">
        <f t="shared" si="18"/>
        <v/>
      </c>
      <c r="S336" s="77" t="str">
        <f t="shared" si="20"/>
        <v/>
      </c>
    </row>
    <row r="337" spans="1:19" x14ac:dyDescent="0.3">
      <c r="A337" s="67" t="s">
        <v>170</v>
      </c>
      <c r="B337" s="67">
        <v>2019</v>
      </c>
      <c r="C337" s="9">
        <v>43771</v>
      </c>
      <c r="D337" s="67" t="s">
        <v>72</v>
      </c>
      <c r="E337" s="39" t="s">
        <v>200</v>
      </c>
      <c r="F337">
        <v>4</v>
      </c>
      <c r="G337" t="s">
        <v>144</v>
      </c>
      <c r="H337" t="s">
        <v>145</v>
      </c>
      <c r="I337" s="65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77">
        <f t="shared" si="19"/>
        <v>61.099796334012218</v>
      </c>
      <c r="P337" s="77" t="str">
        <f t="shared" si="18"/>
        <v/>
      </c>
      <c r="S337" s="77" t="str">
        <f t="shared" si="20"/>
        <v/>
      </c>
    </row>
    <row r="338" spans="1:19" x14ac:dyDescent="0.3">
      <c r="A338" s="67" t="s">
        <v>170</v>
      </c>
      <c r="B338" s="67">
        <v>2019</v>
      </c>
      <c r="C338" s="9">
        <v>43771</v>
      </c>
      <c r="D338" s="67" t="s">
        <v>72</v>
      </c>
      <c r="E338" s="39" t="s">
        <v>200</v>
      </c>
      <c r="F338">
        <v>5</v>
      </c>
      <c r="G338" t="s">
        <v>109</v>
      </c>
      <c r="H338" t="s">
        <v>118</v>
      </c>
      <c r="I338" s="65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77">
        <f t="shared" si="19"/>
        <v>63.846767757382288</v>
      </c>
      <c r="P338" s="77" t="str">
        <f t="shared" si="18"/>
        <v/>
      </c>
      <c r="S338" s="77" t="str">
        <f t="shared" si="20"/>
        <v/>
      </c>
    </row>
    <row r="339" spans="1:19" x14ac:dyDescent="0.3">
      <c r="A339" s="67" t="s">
        <v>170</v>
      </c>
      <c r="B339" s="67">
        <v>2019</v>
      </c>
      <c r="C339" s="9">
        <v>43771</v>
      </c>
      <c r="D339" s="67" t="s">
        <v>72</v>
      </c>
      <c r="E339" s="39" t="s">
        <v>200</v>
      </c>
      <c r="F339">
        <v>5</v>
      </c>
      <c r="G339" t="s">
        <v>167</v>
      </c>
      <c r="H339" t="s">
        <v>59</v>
      </c>
      <c r="I339" s="65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77">
        <f t="shared" si="19"/>
        <v>62.510852578572674</v>
      </c>
      <c r="P339" s="77" t="str">
        <f t="shared" si="18"/>
        <v/>
      </c>
      <c r="S339" s="77" t="str">
        <f t="shared" si="20"/>
        <v/>
      </c>
    </row>
    <row r="340" spans="1:19" x14ac:dyDescent="0.3">
      <c r="A340" s="67" t="s">
        <v>170</v>
      </c>
      <c r="B340" s="67">
        <v>2019</v>
      </c>
      <c r="C340" s="9">
        <v>43771</v>
      </c>
      <c r="D340" s="67" t="s">
        <v>72</v>
      </c>
      <c r="E340" s="39" t="s">
        <v>200</v>
      </c>
      <c r="F340">
        <v>6</v>
      </c>
      <c r="G340" t="s">
        <v>77</v>
      </c>
      <c r="H340" t="s">
        <v>19</v>
      </c>
      <c r="I340" s="65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77">
        <f t="shared" si="19"/>
        <v>63.666106640728628</v>
      </c>
      <c r="P340" s="77" t="str">
        <f t="shared" si="18"/>
        <v/>
      </c>
      <c r="S340" s="77" t="str">
        <f t="shared" si="20"/>
        <v/>
      </c>
    </row>
    <row r="341" spans="1:19" x14ac:dyDescent="0.3">
      <c r="A341" s="67" t="s">
        <v>170</v>
      </c>
      <c r="B341" s="67">
        <v>2019</v>
      </c>
      <c r="C341" s="9">
        <v>43771</v>
      </c>
      <c r="D341" s="67" t="s">
        <v>72</v>
      </c>
      <c r="E341" s="39" t="s">
        <v>200</v>
      </c>
      <c r="F341">
        <v>6</v>
      </c>
      <c r="G341" t="s">
        <v>39</v>
      </c>
      <c r="H341" t="s">
        <v>40</v>
      </c>
      <c r="I341" s="65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77">
        <f t="shared" si="19"/>
        <v>63.235552432812227</v>
      </c>
      <c r="P341" s="77" t="str">
        <f t="shared" si="18"/>
        <v/>
      </c>
      <c r="S341" s="77" t="str">
        <f t="shared" si="20"/>
        <v/>
      </c>
    </row>
    <row r="342" spans="1:19" x14ac:dyDescent="0.3">
      <c r="A342" s="67" t="s">
        <v>170</v>
      </c>
      <c r="B342" s="67">
        <v>2019</v>
      </c>
      <c r="C342" s="9">
        <v>43771</v>
      </c>
      <c r="D342" s="67" t="s">
        <v>72</v>
      </c>
      <c r="E342" s="39" t="s">
        <v>200</v>
      </c>
      <c r="F342">
        <v>7</v>
      </c>
      <c r="G342" t="s">
        <v>73</v>
      </c>
      <c r="H342" t="s">
        <v>19</v>
      </c>
      <c r="I342" s="65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77">
        <f t="shared" si="19"/>
        <v>62.413314840499311</v>
      </c>
      <c r="P342" s="77" t="str">
        <f t="shared" si="18"/>
        <v/>
      </c>
      <c r="S342" s="77" t="str">
        <f t="shared" si="20"/>
        <v/>
      </c>
    </row>
    <row r="343" spans="1:19" x14ac:dyDescent="0.3">
      <c r="A343" s="67" t="s">
        <v>170</v>
      </c>
      <c r="B343" s="67">
        <v>2019</v>
      </c>
      <c r="C343" s="9">
        <v>43771</v>
      </c>
      <c r="D343" s="67" t="s">
        <v>72</v>
      </c>
      <c r="E343" s="39" t="s">
        <v>200</v>
      </c>
      <c r="F343">
        <v>7</v>
      </c>
      <c r="G343" t="s">
        <v>100</v>
      </c>
      <c r="H343" t="s">
        <v>47</v>
      </c>
      <c r="I343" s="65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77">
        <f t="shared" si="19"/>
        <v>62.267577618265165</v>
      </c>
      <c r="P343" s="77" t="str">
        <f t="shared" si="18"/>
        <v/>
      </c>
      <c r="S343" s="77" t="str">
        <f t="shared" si="20"/>
        <v/>
      </c>
    </row>
    <row r="344" spans="1:19" x14ac:dyDescent="0.3">
      <c r="A344" s="67" t="s">
        <v>170</v>
      </c>
      <c r="B344" s="67">
        <v>2019</v>
      </c>
      <c r="C344" s="9">
        <v>43771</v>
      </c>
      <c r="D344" s="67" t="s">
        <v>72</v>
      </c>
      <c r="E344" s="39" t="s">
        <v>200</v>
      </c>
      <c r="F344">
        <v>8</v>
      </c>
      <c r="G344" t="s">
        <v>24</v>
      </c>
      <c r="H344" t="s">
        <v>151</v>
      </c>
      <c r="I344" s="65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77">
        <f t="shared" si="19"/>
        <v>62.326869806094187</v>
      </c>
      <c r="P344" s="77" t="str">
        <f t="shared" si="18"/>
        <v/>
      </c>
      <c r="S344" s="77" t="str">
        <f t="shared" si="20"/>
        <v/>
      </c>
    </row>
    <row r="345" spans="1:19" x14ac:dyDescent="0.3">
      <c r="A345" s="67" t="s">
        <v>170</v>
      </c>
      <c r="B345" s="67">
        <v>2019</v>
      </c>
      <c r="C345" s="9">
        <v>43771</v>
      </c>
      <c r="D345" s="67" t="s">
        <v>72</v>
      </c>
      <c r="E345" s="39" t="s">
        <v>200</v>
      </c>
      <c r="F345">
        <v>8</v>
      </c>
      <c r="G345" t="s">
        <v>139</v>
      </c>
      <c r="H345" t="s">
        <v>61</v>
      </c>
      <c r="I345" s="65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77">
        <f t="shared" si="19"/>
        <v>61.940812112869928</v>
      </c>
      <c r="P345" s="77" t="str">
        <f t="shared" si="18"/>
        <v/>
      </c>
      <c r="S345" s="77" t="str">
        <f t="shared" si="20"/>
        <v/>
      </c>
    </row>
    <row r="346" spans="1:19" x14ac:dyDescent="0.3">
      <c r="A346" s="67" t="s">
        <v>170</v>
      </c>
      <c r="B346" s="67">
        <v>2019</v>
      </c>
      <c r="C346" s="9">
        <v>43771</v>
      </c>
      <c r="D346" s="67" t="s">
        <v>72</v>
      </c>
      <c r="E346" s="39" t="s">
        <v>200</v>
      </c>
      <c r="F346">
        <v>9</v>
      </c>
      <c r="G346" t="s">
        <v>98</v>
      </c>
      <c r="H346" t="s">
        <v>67</v>
      </c>
      <c r="I346" s="65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77">
        <f t="shared" si="19"/>
        <v>61.612185521136404</v>
      </c>
      <c r="P346" s="77" t="str">
        <f t="shared" si="18"/>
        <v/>
      </c>
      <c r="S346" s="77" t="str">
        <f t="shared" si="20"/>
        <v/>
      </c>
    </row>
    <row r="347" spans="1:19" x14ac:dyDescent="0.3">
      <c r="A347" s="67" t="s">
        <v>170</v>
      </c>
      <c r="B347" s="67">
        <v>2019</v>
      </c>
      <c r="C347" s="9">
        <v>43771</v>
      </c>
      <c r="D347" s="67" t="s">
        <v>72</v>
      </c>
      <c r="E347" s="39" t="s">
        <v>200</v>
      </c>
      <c r="F347">
        <v>9</v>
      </c>
      <c r="G347" t="s">
        <v>164</v>
      </c>
      <c r="H347" t="s">
        <v>118</v>
      </c>
      <c r="I347" s="65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77">
        <f t="shared" si="19"/>
        <v>61.354921175969324</v>
      </c>
      <c r="P347" s="77" t="str">
        <f t="shared" si="18"/>
        <v/>
      </c>
      <c r="S347" s="77" t="str">
        <f t="shared" si="20"/>
        <v/>
      </c>
    </row>
    <row r="348" spans="1:19" x14ac:dyDescent="0.3">
      <c r="A348" s="67" t="s">
        <v>170</v>
      </c>
      <c r="B348" s="67">
        <v>2019</v>
      </c>
      <c r="C348" s="9">
        <v>43771</v>
      </c>
      <c r="D348" s="67" t="s">
        <v>72</v>
      </c>
      <c r="E348" s="39" t="s">
        <v>200</v>
      </c>
      <c r="F348">
        <v>10</v>
      </c>
      <c r="G348" t="s">
        <v>20</v>
      </c>
      <c r="H348" t="s">
        <v>21</v>
      </c>
      <c r="I348" s="65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77">
        <f t="shared" si="19"/>
        <v>62.959076600209862</v>
      </c>
      <c r="P348" s="77" t="str">
        <f t="shared" si="18"/>
        <v/>
      </c>
      <c r="S348" s="77" t="str">
        <f t="shared" si="20"/>
        <v/>
      </c>
    </row>
    <row r="349" spans="1:19" x14ac:dyDescent="0.3">
      <c r="A349" s="67" t="s">
        <v>170</v>
      </c>
      <c r="B349" s="67">
        <v>2019</v>
      </c>
      <c r="C349" s="9">
        <v>43771</v>
      </c>
      <c r="D349" s="67" t="s">
        <v>72</v>
      </c>
      <c r="E349" s="39" t="s">
        <v>200</v>
      </c>
      <c r="F349">
        <v>10</v>
      </c>
      <c r="G349" t="s">
        <v>121</v>
      </c>
      <c r="H349" t="s">
        <v>120</v>
      </c>
      <c r="I349" s="65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77">
        <f t="shared" si="19"/>
        <v>62.203023758099356</v>
      </c>
      <c r="P349" s="77" t="str">
        <f t="shared" si="18"/>
        <v/>
      </c>
      <c r="S349" s="77" t="str">
        <f t="shared" si="20"/>
        <v/>
      </c>
    </row>
    <row r="350" spans="1:19" x14ac:dyDescent="0.3">
      <c r="A350" s="67" t="s">
        <v>170</v>
      </c>
      <c r="B350" s="67">
        <v>2019</v>
      </c>
      <c r="C350" s="9">
        <v>43771</v>
      </c>
      <c r="D350" s="67" t="s">
        <v>72</v>
      </c>
      <c r="E350" s="39" t="s">
        <v>200</v>
      </c>
      <c r="F350">
        <v>11</v>
      </c>
      <c r="G350" t="s">
        <v>52</v>
      </c>
      <c r="H350" t="s">
        <v>53</v>
      </c>
      <c r="I350" s="65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77">
        <f t="shared" si="19"/>
        <v>63.542494042891185</v>
      </c>
      <c r="P350" s="77" t="str">
        <f t="shared" si="18"/>
        <v/>
      </c>
      <c r="S350" s="77" t="str">
        <f t="shared" si="20"/>
        <v/>
      </c>
    </row>
    <row r="351" spans="1:19" x14ac:dyDescent="0.3">
      <c r="A351" s="67" t="s">
        <v>170</v>
      </c>
      <c r="B351" s="67">
        <v>2019</v>
      </c>
      <c r="C351" s="9">
        <v>43771</v>
      </c>
      <c r="D351" s="67" t="s">
        <v>72</v>
      </c>
      <c r="E351" s="39" t="s">
        <v>200</v>
      </c>
      <c r="F351">
        <v>11</v>
      </c>
      <c r="G351" t="s">
        <v>129</v>
      </c>
      <c r="H351" t="s">
        <v>153</v>
      </c>
      <c r="I351" s="65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77">
        <f t="shared" si="19"/>
        <v>63.052806725632728</v>
      </c>
      <c r="P351" s="77" t="str">
        <f t="shared" si="18"/>
        <v/>
      </c>
      <c r="S351" s="77" t="str">
        <f t="shared" si="20"/>
        <v/>
      </c>
    </row>
    <row r="352" spans="1:19" x14ac:dyDescent="0.3">
      <c r="A352" s="67" t="s">
        <v>170</v>
      </c>
      <c r="B352" s="67">
        <v>2019</v>
      </c>
      <c r="C352" s="9">
        <v>43771</v>
      </c>
      <c r="D352" s="67" t="s">
        <v>72</v>
      </c>
      <c r="E352" s="39" t="s">
        <v>200</v>
      </c>
      <c r="F352">
        <v>12</v>
      </c>
      <c r="G352" t="s">
        <v>655</v>
      </c>
      <c r="H352" t="s">
        <v>120</v>
      </c>
      <c r="I352" s="65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77">
        <f t="shared" si="19"/>
        <v>62.47288503253796</v>
      </c>
      <c r="P352" s="77" t="str">
        <f t="shared" si="18"/>
        <v/>
      </c>
      <c r="S352" s="77" t="str">
        <f t="shared" si="20"/>
        <v/>
      </c>
    </row>
    <row r="353" spans="1:19" x14ac:dyDescent="0.3">
      <c r="A353" s="67" t="s">
        <v>170</v>
      </c>
      <c r="B353" s="67">
        <v>2019</v>
      </c>
      <c r="C353" s="9">
        <v>43771</v>
      </c>
      <c r="D353" s="67" t="s">
        <v>72</v>
      </c>
      <c r="E353" s="39" t="s">
        <v>200</v>
      </c>
      <c r="F353">
        <v>12</v>
      </c>
      <c r="G353" t="s">
        <v>82</v>
      </c>
      <c r="H353" t="s">
        <v>67</v>
      </c>
      <c r="I353" s="65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77">
        <f t="shared" si="19"/>
        <v>62.251426595192804</v>
      </c>
      <c r="P353" s="77" t="str">
        <f t="shared" si="18"/>
        <v/>
      </c>
      <c r="S353" s="77" t="str">
        <f t="shared" si="20"/>
        <v/>
      </c>
    </row>
    <row r="354" spans="1:19" x14ac:dyDescent="0.3">
      <c r="A354" s="67" t="s">
        <v>170</v>
      </c>
      <c r="B354" s="67">
        <v>2019</v>
      </c>
      <c r="C354" s="9">
        <v>43771</v>
      </c>
      <c r="D354" s="67" t="s">
        <v>72</v>
      </c>
      <c r="E354" s="39" t="s">
        <v>201</v>
      </c>
      <c r="F354">
        <v>1</v>
      </c>
      <c r="G354" t="s">
        <v>655</v>
      </c>
      <c r="H354" t="s">
        <v>120</v>
      </c>
      <c r="I354" s="65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77">
        <f t="shared" si="19"/>
        <v>63.324538258575203</v>
      </c>
      <c r="P354" s="77" t="str">
        <f t="shared" si="18"/>
        <v/>
      </c>
      <c r="S354" s="77" t="str">
        <f t="shared" si="20"/>
        <v/>
      </c>
    </row>
    <row r="355" spans="1:19" x14ac:dyDescent="0.3">
      <c r="A355" s="67" t="s">
        <v>170</v>
      </c>
      <c r="B355" s="67">
        <v>2019</v>
      </c>
      <c r="C355" s="9">
        <v>43771</v>
      </c>
      <c r="D355" s="67" t="s">
        <v>72</v>
      </c>
      <c r="E355" s="39" t="s">
        <v>201</v>
      </c>
      <c r="F355">
        <v>1</v>
      </c>
      <c r="G355" t="s">
        <v>14</v>
      </c>
      <c r="H355" t="s">
        <v>169</v>
      </c>
      <c r="I355" s="65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77">
        <f t="shared" si="19"/>
        <v>63.15789473684211</v>
      </c>
      <c r="P355" s="77" t="str">
        <f t="shared" si="18"/>
        <v/>
      </c>
      <c r="S355" s="77" t="str">
        <f t="shared" si="20"/>
        <v/>
      </c>
    </row>
    <row r="356" spans="1:19" x14ac:dyDescent="0.3">
      <c r="A356" s="67" t="s">
        <v>170</v>
      </c>
      <c r="B356" s="67">
        <v>2019</v>
      </c>
      <c r="C356" s="9">
        <v>43771</v>
      </c>
      <c r="D356" s="67" t="s">
        <v>72</v>
      </c>
      <c r="E356" s="39" t="s">
        <v>201</v>
      </c>
      <c r="F356">
        <v>2</v>
      </c>
      <c r="G356" t="s">
        <v>79</v>
      </c>
      <c r="H356" t="s">
        <v>65</v>
      </c>
      <c r="I356" s="65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77">
        <f t="shared" si="19"/>
        <v>63.593004769475364</v>
      </c>
      <c r="P356" s="77" t="str">
        <f t="shared" si="18"/>
        <v/>
      </c>
      <c r="S356" s="77" t="str">
        <f t="shared" si="20"/>
        <v/>
      </c>
    </row>
    <row r="357" spans="1:19" x14ac:dyDescent="0.3">
      <c r="A357" s="67" t="s">
        <v>170</v>
      </c>
      <c r="B357" s="67">
        <v>2019</v>
      </c>
      <c r="C357" s="9">
        <v>43771</v>
      </c>
      <c r="D357" s="67" t="s">
        <v>72</v>
      </c>
      <c r="E357" s="39" t="s">
        <v>201</v>
      </c>
      <c r="F357">
        <v>2</v>
      </c>
      <c r="G357" t="s">
        <v>52</v>
      </c>
      <c r="H357" t="s">
        <v>53</v>
      </c>
      <c r="I357" s="65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77">
        <f t="shared" si="19"/>
        <v>60.286360211002261</v>
      </c>
      <c r="P357" s="77" t="str">
        <f t="shared" si="18"/>
        <v/>
      </c>
      <c r="S357" s="77" t="str">
        <f t="shared" si="20"/>
        <v/>
      </c>
    </row>
    <row r="358" spans="1:19" x14ac:dyDescent="0.3">
      <c r="A358" s="67" t="s">
        <v>170</v>
      </c>
      <c r="B358" s="67">
        <v>2019</v>
      </c>
      <c r="C358" s="9">
        <v>43771</v>
      </c>
      <c r="D358" s="67" t="s">
        <v>72</v>
      </c>
      <c r="E358" s="39" t="s">
        <v>201</v>
      </c>
      <c r="F358">
        <v>3</v>
      </c>
      <c r="G358" t="s">
        <v>23</v>
      </c>
      <c r="H358" t="s">
        <v>15</v>
      </c>
      <c r="I358" s="65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77">
        <f t="shared" si="19"/>
        <v>65.47240156406292</v>
      </c>
      <c r="P358" s="77" t="str">
        <f t="shared" si="18"/>
        <v/>
      </c>
      <c r="S358" s="77" t="str">
        <f t="shared" si="20"/>
        <v/>
      </c>
    </row>
    <row r="359" spans="1:19" x14ac:dyDescent="0.3">
      <c r="A359" s="67" t="s">
        <v>170</v>
      </c>
      <c r="B359" s="67">
        <v>2019</v>
      </c>
      <c r="C359" s="9">
        <v>43771</v>
      </c>
      <c r="D359" s="67" t="s">
        <v>72</v>
      </c>
      <c r="E359" s="39" t="s">
        <v>201</v>
      </c>
      <c r="F359">
        <v>3</v>
      </c>
      <c r="G359" t="s">
        <v>20</v>
      </c>
      <c r="H359" t="s">
        <v>21</v>
      </c>
      <c r="I359" s="65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77">
        <f t="shared" si="19"/>
        <v>64.935064935064943</v>
      </c>
      <c r="P359" s="77" t="str">
        <f t="shared" si="18"/>
        <v/>
      </c>
      <c r="S359" s="77" t="str">
        <f t="shared" si="20"/>
        <v/>
      </c>
    </row>
    <row r="360" spans="1:19" x14ac:dyDescent="0.3">
      <c r="A360" s="67" t="s">
        <v>170</v>
      </c>
      <c r="B360" s="67">
        <v>2019</v>
      </c>
      <c r="C360" s="9">
        <v>43771</v>
      </c>
      <c r="D360" s="67" t="s">
        <v>72</v>
      </c>
      <c r="E360" s="39" t="s">
        <v>201</v>
      </c>
      <c r="F360">
        <v>4</v>
      </c>
      <c r="G360" t="s">
        <v>98</v>
      </c>
      <c r="H360" t="s">
        <v>67</v>
      </c>
      <c r="I360" s="65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77">
        <f t="shared" si="19"/>
        <v>63.464081092992501</v>
      </c>
      <c r="P360" s="77" t="str">
        <f t="shared" si="18"/>
        <v/>
      </c>
      <c r="S360" s="77" t="str">
        <f t="shared" si="20"/>
        <v/>
      </c>
    </row>
    <row r="361" spans="1:19" x14ac:dyDescent="0.3">
      <c r="A361" s="67" t="s">
        <v>170</v>
      </c>
      <c r="B361" s="67">
        <v>2019</v>
      </c>
      <c r="C361" s="9">
        <v>43771</v>
      </c>
      <c r="D361" s="67" t="s">
        <v>72</v>
      </c>
      <c r="E361" s="39" t="s">
        <v>201</v>
      </c>
      <c r="F361">
        <v>4</v>
      </c>
      <c r="G361" t="s">
        <v>134</v>
      </c>
      <c r="H361" t="s">
        <v>38</v>
      </c>
      <c r="I361" s="65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77">
        <f t="shared" si="19"/>
        <v>63.464081092992501</v>
      </c>
      <c r="P361" s="77" t="str">
        <f t="shared" si="18"/>
        <v/>
      </c>
      <c r="S361" s="77" t="str">
        <f t="shared" si="20"/>
        <v/>
      </c>
    </row>
    <row r="362" spans="1:19" x14ac:dyDescent="0.3">
      <c r="A362" s="67" t="s">
        <v>170</v>
      </c>
      <c r="B362" s="67">
        <v>2019</v>
      </c>
      <c r="C362" s="9">
        <v>43771</v>
      </c>
      <c r="D362" s="67" t="s">
        <v>72</v>
      </c>
      <c r="E362" s="39" t="s">
        <v>201</v>
      </c>
      <c r="F362">
        <v>5</v>
      </c>
      <c r="G362" t="s">
        <v>133</v>
      </c>
      <c r="H362" t="s">
        <v>25</v>
      </c>
      <c r="I362" s="65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77">
        <f t="shared" si="19"/>
        <v>62.88758843567124</v>
      </c>
      <c r="P362" s="77" t="str">
        <f t="shared" si="18"/>
        <v/>
      </c>
      <c r="S362" s="77" t="str">
        <f t="shared" si="20"/>
        <v/>
      </c>
    </row>
    <row r="363" spans="1:19" x14ac:dyDescent="0.3">
      <c r="A363" s="67" t="s">
        <v>170</v>
      </c>
      <c r="B363" s="67">
        <v>2019</v>
      </c>
      <c r="C363" s="9">
        <v>43771</v>
      </c>
      <c r="D363" s="67" t="s">
        <v>72</v>
      </c>
      <c r="E363" s="39" t="s">
        <v>201</v>
      </c>
      <c r="F363">
        <v>5</v>
      </c>
      <c r="G363" t="s">
        <v>24</v>
      </c>
      <c r="H363" t="s">
        <v>151</v>
      </c>
      <c r="I363" s="65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77">
        <f t="shared" si="19"/>
        <v>61.193268740438555</v>
      </c>
      <c r="P363" s="77" t="str">
        <f t="shared" si="18"/>
        <v/>
      </c>
      <c r="S363" s="77" t="str">
        <f t="shared" si="20"/>
        <v/>
      </c>
    </row>
    <row r="364" spans="1:19" x14ac:dyDescent="0.3">
      <c r="A364" s="67" t="s">
        <v>170</v>
      </c>
      <c r="B364" s="67">
        <v>2019</v>
      </c>
      <c r="C364" s="9">
        <v>43771</v>
      </c>
      <c r="D364" s="67" t="s">
        <v>72</v>
      </c>
      <c r="E364" s="39" t="s">
        <v>201</v>
      </c>
      <c r="F364">
        <v>6</v>
      </c>
      <c r="G364" t="s">
        <v>73</v>
      </c>
      <c r="H364" t="s">
        <v>19</v>
      </c>
      <c r="I364" s="65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77">
        <f t="shared" si="19"/>
        <v>62.97559695617948</v>
      </c>
      <c r="P364" s="77" t="str">
        <f t="shared" si="18"/>
        <v/>
      </c>
      <c r="S364" s="77" t="str">
        <f t="shared" si="20"/>
        <v/>
      </c>
    </row>
    <row r="365" spans="1:19" x14ac:dyDescent="0.3">
      <c r="A365" s="67" t="s">
        <v>170</v>
      </c>
      <c r="B365" s="67">
        <v>2019</v>
      </c>
      <c r="C365" s="9">
        <v>43771</v>
      </c>
      <c r="D365" s="67" t="s">
        <v>72</v>
      </c>
      <c r="E365" s="39" t="s">
        <v>201</v>
      </c>
      <c r="F365">
        <v>6</v>
      </c>
      <c r="G365" t="s">
        <v>22</v>
      </c>
      <c r="H365" t="s">
        <v>169</v>
      </c>
      <c r="I365" s="65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77">
        <f t="shared" si="19"/>
        <v>62.565172054223154</v>
      </c>
      <c r="P365" s="77" t="str">
        <f t="shared" si="18"/>
        <v/>
      </c>
      <c r="S365" s="77" t="str">
        <f t="shared" si="20"/>
        <v/>
      </c>
    </row>
    <row r="366" spans="1:19" x14ac:dyDescent="0.3">
      <c r="A366" s="67" t="s">
        <v>170</v>
      </c>
      <c r="B366" s="67">
        <v>2019</v>
      </c>
      <c r="C366" s="9">
        <v>43771</v>
      </c>
      <c r="D366" s="67" t="s">
        <v>72</v>
      </c>
      <c r="E366" s="39" t="s">
        <v>201</v>
      </c>
      <c r="F366">
        <v>7</v>
      </c>
      <c r="G366" t="s">
        <v>77</v>
      </c>
      <c r="H366" t="s">
        <v>19</v>
      </c>
      <c r="I366" s="65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77">
        <f t="shared" si="19"/>
        <v>63.18560772268539</v>
      </c>
      <c r="P366" s="77" t="str">
        <f t="shared" si="18"/>
        <v/>
      </c>
      <c r="S366" s="77" t="str">
        <f t="shared" si="20"/>
        <v/>
      </c>
    </row>
    <row r="367" spans="1:19" x14ac:dyDescent="0.3">
      <c r="A367" s="67" t="s">
        <v>170</v>
      </c>
      <c r="B367" s="67">
        <v>2019</v>
      </c>
      <c r="C367" s="9">
        <v>43771</v>
      </c>
      <c r="D367" s="67" t="s">
        <v>72</v>
      </c>
      <c r="E367" s="39" t="s">
        <v>201</v>
      </c>
      <c r="F367">
        <v>7</v>
      </c>
      <c r="G367" t="s">
        <v>16</v>
      </c>
      <c r="H367" t="s">
        <v>17</v>
      </c>
      <c r="I367" s="65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77" t="str">
        <f t="shared" si="19"/>
        <v/>
      </c>
      <c r="P367" s="77" t="str">
        <f t="shared" si="18"/>
        <v/>
      </c>
      <c r="S367" s="77" t="str">
        <f t="shared" si="20"/>
        <v/>
      </c>
    </row>
    <row r="368" spans="1:19" x14ac:dyDescent="0.3">
      <c r="A368" s="67" t="s">
        <v>170</v>
      </c>
      <c r="B368" s="67">
        <v>2019</v>
      </c>
      <c r="C368" s="9">
        <v>43771</v>
      </c>
      <c r="D368" s="67" t="s">
        <v>72</v>
      </c>
      <c r="E368" s="39" t="s">
        <v>201</v>
      </c>
      <c r="F368">
        <v>8</v>
      </c>
      <c r="G368" t="s">
        <v>109</v>
      </c>
      <c r="H368" t="s">
        <v>118</v>
      </c>
      <c r="I368" s="65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77">
        <f t="shared" si="19"/>
        <v>65.111231687466088</v>
      </c>
      <c r="P368" s="77" t="str">
        <f t="shared" si="18"/>
        <v/>
      </c>
      <c r="S368" s="77" t="str">
        <f t="shared" si="20"/>
        <v/>
      </c>
    </row>
    <row r="369" spans="1:19" x14ac:dyDescent="0.3">
      <c r="A369" s="67" t="s">
        <v>170</v>
      </c>
      <c r="B369" s="67">
        <v>2019</v>
      </c>
      <c r="C369" s="9">
        <v>43771</v>
      </c>
      <c r="D369" s="67" t="s">
        <v>72</v>
      </c>
      <c r="E369" s="39" t="s">
        <v>201</v>
      </c>
      <c r="F369">
        <v>8</v>
      </c>
      <c r="G369" t="s">
        <v>30</v>
      </c>
      <c r="H369" t="s">
        <v>31</v>
      </c>
      <c r="I369" s="65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77">
        <f t="shared" si="19"/>
        <v>65.064160491595885</v>
      </c>
      <c r="P369" s="77" t="str">
        <f t="shared" si="18"/>
        <v/>
      </c>
      <c r="S369" s="77" t="str">
        <f t="shared" si="20"/>
        <v/>
      </c>
    </row>
    <row r="370" spans="1:19" x14ac:dyDescent="0.3">
      <c r="A370" s="67" t="s">
        <v>170</v>
      </c>
      <c r="B370" s="67">
        <v>2019</v>
      </c>
      <c r="C370" s="9">
        <v>43771</v>
      </c>
      <c r="D370" s="67" t="s">
        <v>72</v>
      </c>
      <c r="E370" s="39" t="s">
        <v>202</v>
      </c>
      <c r="F370">
        <v>1</v>
      </c>
      <c r="G370" t="s">
        <v>109</v>
      </c>
      <c r="H370" t="s">
        <v>118</v>
      </c>
      <c r="I370" s="65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77">
        <f t="shared" si="19"/>
        <v>64.84149855907782</v>
      </c>
      <c r="N370">
        <v>1</v>
      </c>
      <c r="O370">
        <v>11.089</v>
      </c>
      <c r="P370" s="77">
        <f t="shared" si="18"/>
        <v>64.929209126161055</v>
      </c>
      <c r="S370" s="77" t="str">
        <f t="shared" si="20"/>
        <v/>
      </c>
    </row>
    <row r="371" spans="1:19" x14ac:dyDescent="0.3">
      <c r="A371" s="67" t="s">
        <v>170</v>
      </c>
      <c r="B371" s="67">
        <v>2019</v>
      </c>
      <c r="C371" s="9">
        <v>43771</v>
      </c>
      <c r="D371" s="67" t="s">
        <v>72</v>
      </c>
      <c r="E371" s="39" t="s">
        <v>202</v>
      </c>
      <c r="F371">
        <v>1</v>
      </c>
      <c r="G371" t="s">
        <v>655</v>
      </c>
      <c r="H371" t="s">
        <v>120</v>
      </c>
      <c r="I371" s="65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77">
        <f t="shared" si="19"/>
        <v>61.30268199233717</v>
      </c>
      <c r="N371">
        <v>2</v>
      </c>
      <c r="O371">
        <v>11.16</v>
      </c>
      <c r="P371" s="77">
        <f t="shared" si="18"/>
        <v>64.516129032258064</v>
      </c>
      <c r="S371" s="77" t="str">
        <f t="shared" si="20"/>
        <v/>
      </c>
    </row>
    <row r="372" spans="1:19" x14ac:dyDescent="0.3">
      <c r="A372" s="67" t="s">
        <v>170</v>
      </c>
      <c r="B372" s="67">
        <v>2019</v>
      </c>
      <c r="C372" s="9">
        <v>43771</v>
      </c>
      <c r="D372" s="67" t="s">
        <v>72</v>
      </c>
      <c r="E372" s="39" t="s">
        <v>202</v>
      </c>
      <c r="F372">
        <v>2</v>
      </c>
      <c r="G372" t="s">
        <v>79</v>
      </c>
      <c r="H372" t="s">
        <v>65</v>
      </c>
      <c r="I372" s="65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77">
        <f t="shared" si="19"/>
        <v>64.171122994652407</v>
      </c>
      <c r="N372">
        <v>1</v>
      </c>
      <c r="O372">
        <v>10.977</v>
      </c>
      <c r="P372" s="77">
        <f t="shared" si="18"/>
        <v>65.591691719048924</v>
      </c>
      <c r="S372" s="77" t="str">
        <f t="shared" si="20"/>
        <v/>
      </c>
    </row>
    <row r="373" spans="1:19" x14ac:dyDescent="0.3">
      <c r="A373" s="67" t="s">
        <v>170</v>
      </c>
      <c r="B373" s="67">
        <v>2019</v>
      </c>
      <c r="C373" s="9">
        <v>43771</v>
      </c>
      <c r="D373" s="67" t="s">
        <v>72</v>
      </c>
      <c r="E373" s="39" t="s">
        <v>202</v>
      </c>
      <c r="F373">
        <v>2</v>
      </c>
      <c r="G373" t="s">
        <v>77</v>
      </c>
      <c r="H373" t="s">
        <v>19</v>
      </c>
      <c r="I373" s="65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77">
        <f t="shared" si="19"/>
        <v>63.224446786090624</v>
      </c>
      <c r="N373">
        <v>2</v>
      </c>
      <c r="O373">
        <v>11.092000000000001</v>
      </c>
      <c r="P373" s="77">
        <f t="shared" si="18"/>
        <v>64.911648034619546</v>
      </c>
      <c r="S373" s="77" t="str">
        <f t="shared" si="20"/>
        <v/>
      </c>
    </row>
    <row r="374" spans="1:19" x14ac:dyDescent="0.3">
      <c r="A374" s="67" t="s">
        <v>170</v>
      </c>
      <c r="B374" s="67">
        <v>2019</v>
      </c>
      <c r="C374" s="9">
        <v>43771</v>
      </c>
      <c r="D374" s="67" t="s">
        <v>72</v>
      </c>
      <c r="E374" s="39" t="s">
        <v>202</v>
      </c>
      <c r="F374">
        <v>3</v>
      </c>
      <c r="G374" t="s">
        <v>23</v>
      </c>
      <c r="H374" t="s">
        <v>15</v>
      </c>
      <c r="I374" s="65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77">
        <f t="shared" si="19"/>
        <v>64.550833781603018</v>
      </c>
      <c r="N374">
        <v>2</v>
      </c>
      <c r="O374">
        <v>11.211</v>
      </c>
      <c r="P374" s="77">
        <f t="shared" si="18"/>
        <v>64.222638480064219</v>
      </c>
      <c r="Q374">
        <v>1</v>
      </c>
      <c r="R374">
        <v>11.346</v>
      </c>
      <c r="S374" s="77">
        <f t="shared" si="20"/>
        <v>63.458487572712848</v>
      </c>
    </row>
    <row r="375" spans="1:19" x14ac:dyDescent="0.3">
      <c r="A375" s="67" t="s">
        <v>170</v>
      </c>
      <c r="B375" s="67">
        <v>2019</v>
      </c>
      <c r="C375" s="9">
        <v>43771</v>
      </c>
      <c r="D375" s="67" t="s">
        <v>72</v>
      </c>
      <c r="E375" s="39" t="s">
        <v>202</v>
      </c>
      <c r="F375">
        <v>3</v>
      </c>
      <c r="G375" t="s">
        <v>73</v>
      </c>
      <c r="H375" t="s">
        <v>19</v>
      </c>
      <c r="I375" s="65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77">
        <f t="shared" si="19"/>
        <v>62.407905001300172</v>
      </c>
      <c r="N375">
        <v>1</v>
      </c>
      <c r="O375">
        <v>11.207000000000001</v>
      </c>
      <c r="P375" s="77">
        <f t="shared" si="18"/>
        <v>64.245560810207905</v>
      </c>
      <c r="Q375">
        <v>2</v>
      </c>
      <c r="R375">
        <v>11.856</v>
      </c>
      <c r="S375" s="77">
        <f t="shared" si="20"/>
        <v>60.728744939271259</v>
      </c>
    </row>
    <row r="376" spans="1:19" x14ac:dyDescent="0.3">
      <c r="A376" s="67" t="s">
        <v>170</v>
      </c>
      <c r="B376" s="67">
        <v>2019</v>
      </c>
      <c r="C376" s="9">
        <v>43771</v>
      </c>
      <c r="D376" s="67" t="s">
        <v>72</v>
      </c>
      <c r="E376" s="39" t="s">
        <v>202</v>
      </c>
      <c r="F376">
        <v>4</v>
      </c>
      <c r="G376" t="s">
        <v>98</v>
      </c>
      <c r="H376" t="s">
        <v>67</v>
      </c>
      <c r="I376" s="65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77">
        <f t="shared" si="19"/>
        <v>63.229999121805562</v>
      </c>
      <c r="N376">
        <v>1</v>
      </c>
      <c r="O376">
        <v>11.462</v>
      </c>
      <c r="P376" s="77">
        <f t="shared" si="18"/>
        <v>62.816262432385273</v>
      </c>
      <c r="S376" s="77" t="str">
        <f t="shared" si="20"/>
        <v/>
      </c>
    </row>
    <row r="377" spans="1:19" x14ac:dyDescent="0.3">
      <c r="A377" s="67" t="s">
        <v>170</v>
      </c>
      <c r="B377" s="67">
        <v>2019</v>
      </c>
      <c r="C377" s="9">
        <v>43771</v>
      </c>
      <c r="D377" s="67" t="s">
        <v>72</v>
      </c>
      <c r="E377" s="39" t="s">
        <v>202</v>
      </c>
      <c r="F377">
        <v>4</v>
      </c>
      <c r="G377" t="s">
        <v>133</v>
      </c>
      <c r="H377" t="s">
        <v>25</v>
      </c>
      <c r="I377" s="65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77">
        <f t="shared" si="19"/>
        <v>63.196699727903095</v>
      </c>
      <c r="N377">
        <v>2</v>
      </c>
      <c r="O377">
        <v>11.516999999999999</v>
      </c>
      <c r="P377" s="77">
        <f t="shared" si="18"/>
        <v>62.516280281323262</v>
      </c>
      <c r="S377" s="77" t="str">
        <f t="shared" si="20"/>
        <v/>
      </c>
    </row>
    <row r="378" spans="1:19" x14ac:dyDescent="0.3">
      <c r="A378" s="67" t="s">
        <v>170</v>
      </c>
      <c r="B378" s="67">
        <v>2019</v>
      </c>
      <c r="C378" s="9">
        <v>43771</v>
      </c>
      <c r="D378" s="67" t="s">
        <v>72</v>
      </c>
      <c r="E378" s="39" t="s">
        <v>203</v>
      </c>
      <c r="F378">
        <v>1</v>
      </c>
      <c r="G378" t="s">
        <v>109</v>
      </c>
      <c r="H378" t="s">
        <v>118</v>
      </c>
      <c r="I378" s="65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77">
        <f t="shared" si="19"/>
        <v>64.102564102564102</v>
      </c>
      <c r="N378">
        <v>1</v>
      </c>
      <c r="O378">
        <v>11.316000000000001</v>
      </c>
      <c r="P378" s="77">
        <f t="shared" si="18"/>
        <v>63.62672322375397</v>
      </c>
      <c r="S378" s="77" t="str">
        <f t="shared" si="20"/>
        <v/>
      </c>
    </row>
    <row r="379" spans="1:19" x14ac:dyDescent="0.3">
      <c r="A379" s="67" t="s">
        <v>170</v>
      </c>
      <c r="B379" s="67">
        <v>2019</v>
      </c>
      <c r="C379" s="9">
        <v>43771</v>
      </c>
      <c r="D379" s="67" t="s">
        <v>72</v>
      </c>
      <c r="E379" s="39" t="s">
        <v>203</v>
      </c>
      <c r="F379">
        <v>1</v>
      </c>
      <c r="G379" t="s">
        <v>98</v>
      </c>
      <c r="H379" t="s">
        <v>67</v>
      </c>
      <c r="I379" s="65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77">
        <f t="shared" si="19"/>
        <v>62.685007835625989</v>
      </c>
      <c r="N379">
        <v>2</v>
      </c>
      <c r="O379">
        <v>11.862</v>
      </c>
      <c r="P379" s="77">
        <f t="shared" ref="P379:P442" si="21">IF(OR(O379="",O379="REL"),"",3.6*200/O379)</f>
        <v>60.698027314112288</v>
      </c>
      <c r="S379" s="77" t="str">
        <f t="shared" si="20"/>
        <v/>
      </c>
    </row>
    <row r="380" spans="1:19" x14ac:dyDescent="0.3">
      <c r="A380" s="67" t="s">
        <v>170</v>
      </c>
      <c r="B380" s="67">
        <v>2019</v>
      </c>
      <c r="C380" s="9">
        <v>43771</v>
      </c>
      <c r="D380" s="67" t="s">
        <v>72</v>
      </c>
      <c r="E380" s="39" t="s">
        <v>203</v>
      </c>
      <c r="F380">
        <v>2</v>
      </c>
      <c r="G380" t="s">
        <v>79</v>
      </c>
      <c r="H380" t="s">
        <v>65</v>
      </c>
      <c r="I380" s="65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77">
        <f t="shared" si="19"/>
        <v>65.478355765732985</v>
      </c>
      <c r="N380">
        <v>1</v>
      </c>
      <c r="O380">
        <v>11.282</v>
      </c>
      <c r="P380" s="77">
        <f t="shared" si="21"/>
        <v>63.818471902145006</v>
      </c>
      <c r="S380" s="77" t="str">
        <f t="shared" si="20"/>
        <v/>
      </c>
    </row>
    <row r="381" spans="1:19" x14ac:dyDescent="0.3">
      <c r="A381" s="67" t="s">
        <v>170</v>
      </c>
      <c r="B381" s="67">
        <v>2019</v>
      </c>
      <c r="C381" s="9">
        <v>43771</v>
      </c>
      <c r="D381" s="67" t="s">
        <v>72</v>
      </c>
      <c r="E381" s="39" t="s">
        <v>203</v>
      </c>
      <c r="F381">
        <v>2</v>
      </c>
      <c r="G381" t="s">
        <v>23</v>
      </c>
      <c r="H381" t="s">
        <v>15</v>
      </c>
      <c r="I381" s="65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77">
        <f t="shared" si="19"/>
        <v>65.235118238651808</v>
      </c>
      <c r="N381">
        <v>2</v>
      </c>
      <c r="O381">
        <v>11.311</v>
      </c>
      <c r="P381" s="77">
        <f t="shared" si="21"/>
        <v>63.654849261780569</v>
      </c>
      <c r="S381" s="77" t="str">
        <f t="shared" si="20"/>
        <v/>
      </c>
    </row>
    <row r="382" spans="1:19" x14ac:dyDescent="0.3">
      <c r="A382" s="67" t="s">
        <v>170</v>
      </c>
      <c r="B382" s="67">
        <v>2019</v>
      </c>
      <c r="C382" s="9">
        <v>43771</v>
      </c>
      <c r="D382" s="67" t="s">
        <v>72</v>
      </c>
      <c r="E382" s="39" t="s">
        <v>204</v>
      </c>
      <c r="F382" t="s">
        <v>205</v>
      </c>
      <c r="G382" t="s">
        <v>79</v>
      </c>
      <c r="H382" t="s">
        <v>65</v>
      </c>
      <c r="I382" s="65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77">
        <f t="shared" si="19"/>
        <v>65.765436609426374</v>
      </c>
      <c r="N382">
        <v>1</v>
      </c>
      <c r="O382">
        <v>11.340999999999999</v>
      </c>
      <c r="P382" s="77">
        <f t="shared" si="21"/>
        <v>63.486465038356407</v>
      </c>
      <c r="S382" s="77" t="str">
        <f t="shared" si="20"/>
        <v/>
      </c>
    </row>
    <row r="383" spans="1:19" x14ac:dyDescent="0.3">
      <c r="A383" s="67" t="s">
        <v>170</v>
      </c>
      <c r="B383" s="67">
        <v>2019</v>
      </c>
      <c r="C383" s="9">
        <v>43771</v>
      </c>
      <c r="D383" s="67" t="s">
        <v>72</v>
      </c>
      <c r="E383" s="39" t="s">
        <v>204</v>
      </c>
      <c r="F383" t="s">
        <v>205</v>
      </c>
      <c r="G383" t="s">
        <v>109</v>
      </c>
      <c r="H383" t="s">
        <v>118</v>
      </c>
      <c r="I383" s="65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77">
        <f t="shared" si="19"/>
        <v>65.693430656934297</v>
      </c>
      <c r="N383">
        <v>2</v>
      </c>
      <c r="O383">
        <v>11.516</v>
      </c>
      <c r="P383" s="77">
        <f t="shared" si="21"/>
        <v>62.521708926710666</v>
      </c>
      <c r="S383" s="77" t="str">
        <f t="shared" si="20"/>
        <v/>
      </c>
    </row>
    <row r="384" spans="1:19" x14ac:dyDescent="0.3">
      <c r="A384" s="67" t="s">
        <v>170</v>
      </c>
      <c r="B384" s="67">
        <v>2019</v>
      </c>
      <c r="C384" s="9">
        <v>43771</v>
      </c>
      <c r="D384" s="67" t="s">
        <v>72</v>
      </c>
      <c r="E384" s="39" t="s">
        <v>204</v>
      </c>
      <c r="F384" t="s">
        <v>206</v>
      </c>
      <c r="G384" t="s">
        <v>23</v>
      </c>
      <c r="H384" t="s">
        <v>15</v>
      </c>
      <c r="I384" s="65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77">
        <f t="shared" si="19"/>
        <v>65.389156298247215</v>
      </c>
      <c r="N384">
        <v>1</v>
      </c>
      <c r="O384">
        <v>11.218</v>
      </c>
      <c r="P384" s="77">
        <f t="shared" si="21"/>
        <v>64.182563736851492</v>
      </c>
      <c r="S384" s="77" t="str">
        <f t="shared" si="20"/>
        <v/>
      </c>
    </row>
    <row r="385" spans="1:19" x14ac:dyDescent="0.3">
      <c r="A385" s="67" t="s">
        <v>170</v>
      </c>
      <c r="B385" s="67">
        <v>2019</v>
      </c>
      <c r="C385" s="9">
        <v>43771</v>
      </c>
      <c r="D385" s="67" t="s">
        <v>72</v>
      </c>
      <c r="E385" s="39" t="s">
        <v>204</v>
      </c>
      <c r="F385" t="s">
        <v>206</v>
      </c>
      <c r="G385" t="s">
        <v>98</v>
      </c>
      <c r="H385" t="s">
        <v>67</v>
      </c>
      <c r="I385" s="65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77">
        <f t="shared" si="19"/>
        <v>63.452895038336123</v>
      </c>
      <c r="N385">
        <v>2</v>
      </c>
      <c r="O385">
        <v>11.523999999999999</v>
      </c>
      <c r="P385" s="77">
        <f t="shared" si="21"/>
        <v>62.478306143700109</v>
      </c>
      <c r="S385" s="77" t="str">
        <f t="shared" si="20"/>
        <v/>
      </c>
    </row>
    <row r="386" spans="1:19" x14ac:dyDescent="0.3">
      <c r="A386" s="62" t="s">
        <v>102</v>
      </c>
      <c r="B386" s="62">
        <v>2019</v>
      </c>
      <c r="C386" s="9">
        <v>43779</v>
      </c>
      <c r="D386" s="62" t="s">
        <v>72</v>
      </c>
      <c r="E386" s="39" t="s">
        <v>200</v>
      </c>
      <c r="F386">
        <v>1</v>
      </c>
      <c r="G386" t="s">
        <v>111</v>
      </c>
      <c r="H386" t="s">
        <v>118</v>
      </c>
      <c r="I386" s="65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77">
        <f t="shared" si="19"/>
        <v>61.887570912841667</v>
      </c>
      <c r="P386" s="77" t="str">
        <f t="shared" si="21"/>
        <v/>
      </c>
      <c r="S386" s="77" t="str">
        <f t="shared" si="20"/>
        <v/>
      </c>
    </row>
    <row r="387" spans="1:19" x14ac:dyDescent="0.3">
      <c r="A387" s="62" t="s">
        <v>102</v>
      </c>
      <c r="B387" s="62">
        <v>2019</v>
      </c>
      <c r="C387" s="9">
        <v>43779</v>
      </c>
      <c r="D387" s="62" t="s">
        <v>72</v>
      </c>
      <c r="E387" s="39" t="s">
        <v>200</v>
      </c>
      <c r="F387">
        <v>1</v>
      </c>
      <c r="G387" t="s">
        <v>166</v>
      </c>
      <c r="H387" t="s">
        <v>49</v>
      </c>
      <c r="I387" s="65" t="e">
        <f>(C387-VLOOKUP(G387,Riders!$A$2:$C$2000,2,FALSE))/365</f>
        <v>#N/A</v>
      </c>
      <c r="J387">
        <v>28</v>
      </c>
      <c r="K387">
        <v>2</v>
      </c>
      <c r="L387">
        <v>11.712</v>
      </c>
      <c r="M387" s="77">
        <f t="shared" ref="M387:M450" si="22">IF(OR(L387="",L387="REL"),"",3.6*200/L387)</f>
        <v>61.475409836065573</v>
      </c>
      <c r="P387" s="77" t="str">
        <f t="shared" si="21"/>
        <v/>
      </c>
      <c r="S387" s="77" t="str">
        <f t="shared" ref="S387:S450" si="23">IF(OR(R387="",R387="REL"),"",3.6*200/R387)</f>
        <v/>
      </c>
    </row>
    <row r="388" spans="1:19" x14ac:dyDescent="0.3">
      <c r="A388" s="62" t="s">
        <v>102</v>
      </c>
      <c r="B388" s="62">
        <v>2019</v>
      </c>
      <c r="C388" s="9">
        <v>43779</v>
      </c>
      <c r="D388" s="62" t="s">
        <v>72</v>
      </c>
      <c r="E388" s="39" t="s">
        <v>200</v>
      </c>
      <c r="F388">
        <v>2</v>
      </c>
      <c r="G388" t="s">
        <v>30</v>
      </c>
      <c r="H388" t="s">
        <v>31</v>
      </c>
      <c r="I388" s="65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77">
        <f t="shared" si="22"/>
        <v>57.859209257473481</v>
      </c>
      <c r="P388" s="77" t="str">
        <f t="shared" si="21"/>
        <v/>
      </c>
      <c r="S388" s="77" t="str">
        <f t="shared" si="23"/>
        <v/>
      </c>
    </row>
    <row r="389" spans="1:19" x14ac:dyDescent="0.3">
      <c r="A389" s="62" t="s">
        <v>102</v>
      </c>
      <c r="B389" s="62">
        <v>2019</v>
      </c>
      <c r="C389" s="9">
        <v>43779</v>
      </c>
      <c r="D389" s="62" t="s">
        <v>72</v>
      </c>
      <c r="E389" s="39" t="s">
        <v>200</v>
      </c>
      <c r="F389">
        <v>2</v>
      </c>
      <c r="G389" t="s">
        <v>146</v>
      </c>
      <c r="H389" t="s">
        <v>56</v>
      </c>
      <c r="I389" s="65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77">
        <f t="shared" si="22"/>
        <v>56.894508099565385</v>
      </c>
      <c r="P389" s="77" t="str">
        <f t="shared" si="21"/>
        <v/>
      </c>
      <c r="S389" s="77" t="str">
        <f t="shared" si="23"/>
        <v/>
      </c>
    </row>
    <row r="390" spans="1:19" x14ac:dyDescent="0.3">
      <c r="A390" s="62" t="s">
        <v>102</v>
      </c>
      <c r="B390" s="62">
        <v>2019</v>
      </c>
      <c r="C390" s="9">
        <v>43779</v>
      </c>
      <c r="D390" s="62" t="s">
        <v>72</v>
      </c>
      <c r="E390" s="39" t="s">
        <v>200</v>
      </c>
      <c r="F390">
        <v>3</v>
      </c>
      <c r="G390" t="s">
        <v>134</v>
      </c>
      <c r="H390" t="s">
        <v>38</v>
      </c>
      <c r="I390" s="65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77">
        <f t="shared" si="22"/>
        <v>63.102541630148991</v>
      </c>
      <c r="P390" s="77" t="str">
        <f t="shared" si="21"/>
        <v/>
      </c>
      <c r="S390" s="77" t="str">
        <f t="shared" si="23"/>
        <v/>
      </c>
    </row>
    <row r="391" spans="1:19" x14ac:dyDescent="0.3">
      <c r="A391" s="62" t="s">
        <v>102</v>
      </c>
      <c r="B391" s="62">
        <v>2019</v>
      </c>
      <c r="C391" s="9">
        <v>43779</v>
      </c>
      <c r="D391" s="62" t="s">
        <v>72</v>
      </c>
      <c r="E391" s="39" t="s">
        <v>200</v>
      </c>
      <c r="F391">
        <v>3</v>
      </c>
      <c r="G391" t="s">
        <v>94</v>
      </c>
      <c r="H391" t="s">
        <v>152</v>
      </c>
      <c r="I391" s="65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77">
        <f t="shared" si="22"/>
        <v>61.882251826385904</v>
      </c>
      <c r="P391" s="77" t="str">
        <f t="shared" si="21"/>
        <v/>
      </c>
      <c r="S391" s="77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39" t="s">
        <v>200</v>
      </c>
      <c r="F392">
        <v>4</v>
      </c>
      <c r="G392" t="s">
        <v>22</v>
      </c>
      <c r="H392" t="s">
        <v>169</v>
      </c>
      <c r="I392" s="65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77">
        <f t="shared" si="22"/>
        <v>61.855670103092784</v>
      </c>
      <c r="P392" s="77" t="str">
        <f t="shared" si="21"/>
        <v/>
      </c>
      <c r="S392" s="77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39" t="s">
        <v>200</v>
      </c>
      <c r="F393">
        <v>4</v>
      </c>
      <c r="G393" t="s">
        <v>95</v>
      </c>
      <c r="H393" t="s">
        <v>19</v>
      </c>
      <c r="I393" s="65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77">
        <f t="shared" si="22"/>
        <v>60.120240480961918</v>
      </c>
      <c r="P393" s="77" t="str">
        <f t="shared" si="21"/>
        <v/>
      </c>
      <c r="S393" s="77" t="str">
        <f t="shared" si="23"/>
        <v/>
      </c>
    </row>
    <row r="394" spans="1:19" x14ac:dyDescent="0.3">
      <c r="A394" s="62" t="s">
        <v>102</v>
      </c>
      <c r="B394" s="62">
        <v>2019</v>
      </c>
      <c r="C394" s="20">
        <v>43779</v>
      </c>
      <c r="D394" s="62" t="s">
        <v>72</v>
      </c>
      <c r="E394" s="39" t="s">
        <v>200</v>
      </c>
      <c r="F394">
        <v>5</v>
      </c>
      <c r="G394" t="s">
        <v>73</v>
      </c>
      <c r="H394" t="s">
        <v>74</v>
      </c>
      <c r="I394" s="65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77">
        <f t="shared" si="22"/>
        <v>60.412820943111264</v>
      </c>
      <c r="P394" s="77" t="str">
        <f t="shared" si="21"/>
        <v/>
      </c>
      <c r="S394" s="77" t="str">
        <f t="shared" si="23"/>
        <v/>
      </c>
    </row>
    <row r="395" spans="1:19" x14ac:dyDescent="0.3">
      <c r="A395" s="62" t="s">
        <v>102</v>
      </c>
      <c r="B395" s="62">
        <v>2019</v>
      </c>
      <c r="C395" s="20">
        <v>43779</v>
      </c>
      <c r="D395" s="62" t="s">
        <v>72</v>
      </c>
      <c r="E395" s="39" t="s">
        <v>200</v>
      </c>
      <c r="F395">
        <v>5</v>
      </c>
      <c r="G395" t="s">
        <v>39</v>
      </c>
      <c r="H395" t="s">
        <v>40</v>
      </c>
      <c r="I395" s="65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77">
        <f t="shared" si="22"/>
        <v>59.785767665863993</v>
      </c>
      <c r="P395" s="77" t="str">
        <f t="shared" si="21"/>
        <v/>
      </c>
      <c r="S395" s="77" t="str">
        <f t="shared" si="23"/>
        <v/>
      </c>
    </row>
    <row r="396" spans="1:19" x14ac:dyDescent="0.3">
      <c r="A396" s="62" t="s">
        <v>102</v>
      </c>
      <c r="B396" s="62">
        <v>2019</v>
      </c>
      <c r="C396" s="20">
        <v>43779</v>
      </c>
      <c r="D396" s="62" t="s">
        <v>72</v>
      </c>
      <c r="E396" s="39" t="s">
        <v>200</v>
      </c>
      <c r="F396">
        <v>6</v>
      </c>
      <c r="G396" t="s">
        <v>77</v>
      </c>
      <c r="H396" t="s">
        <v>19</v>
      </c>
      <c r="I396" s="65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77">
        <f t="shared" si="22"/>
        <v>63.733734619810569</v>
      </c>
      <c r="P396" s="77" t="str">
        <f t="shared" si="21"/>
        <v/>
      </c>
      <c r="S396" s="77" t="str">
        <f t="shared" si="23"/>
        <v/>
      </c>
    </row>
    <row r="397" spans="1:19" x14ac:dyDescent="0.3">
      <c r="A397" s="62" t="s">
        <v>102</v>
      </c>
      <c r="B397" s="62">
        <v>2019</v>
      </c>
      <c r="C397" s="20">
        <v>43779</v>
      </c>
      <c r="D397" s="62" t="s">
        <v>72</v>
      </c>
      <c r="E397" s="39" t="s">
        <v>200</v>
      </c>
      <c r="F397">
        <v>6</v>
      </c>
      <c r="G397" t="s">
        <v>52</v>
      </c>
      <c r="H397" t="s">
        <v>53</v>
      </c>
      <c r="I397" s="65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77">
        <f t="shared" si="22"/>
        <v>63.257775434897198</v>
      </c>
      <c r="P397" s="77" t="str">
        <f t="shared" si="21"/>
        <v/>
      </c>
      <c r="S397" s="77" t="str">
        <f t="shared" si="23"/>
        <v/>
      </c>
    </row>
    <row r="398" spans="1:19" x14ac:dyDescent="0.3">
      <c r="A398" s="62" t="s">
        <v>102</v>
      </c>
      <c r="B398" s="62">
        <v>2019</v>
      </c>
      <c r="C398" s="20">
        <v>43779</v>
      </c>
      <c r="D398" s="62" t="s">
        <v>72</v>
      </c>
      <c r="E398" s="39" t="s">
        <v>200</v>
      </c>
      <c r="F398">
        <v>7</v>
      </c>
      <c r="G398" t="s">
        <v>16</v>
      </c>
      <c r="H398" t="s">
        <v>17</v>
      </c>
      <c r="I398" s="65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77">
        <f t="shared" si="22"/>
        <v>62.22990492653414</v>
      </c>
      <c r="P398" s="77" t="str">
        <f t="shared" si="21"/>
        <v/>
      </c>
      <c r="S398" s="77" t="str">
        <f t="shared" si="23"/>
        <v/>
      </c>
    </row>
    <row r="399" spans="1:19" x14ac:dyDescent="0.3">
      <c r="A399" s="62" t="s">
        <v>102</v>
      </c>
      <c r="B399" s="62">
        <v>2019</v>
      </c>
      <c r="C399" s="20">
        <v>43779</v>
      </c>
      <c r="D399" s="62" t="s">
        <v>72</v>
      </c>
      <c r="E399" s="39" t="s">
        <v>200</v>
      </c>
      <c r="F399">
        <v>7</v>
      </c>
      <c r="G399" t="s">
        <v>129</v>
      </c>
      <c r="H399" t="s">
        <v>153</v>
      </c>
      <c r="I399" s="65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77">
        <f t="shared" si="22"/>
        <v>61.52268649064343</v>
      </c>
      <c r="P399" s="77" t="str">
        <f t="shared" si="21"/>
        <v/>
      </c>
      <c r="S399" s="77" t="str">
        <f t="shared" si="23"/>
        <v/>
      </c>
    </row>
    <row r="400" spans="1:19" x14ac:dyDescent="0.3">
      <c r="A400" s="62" t="s">
        <v>102</v>
      </c>
      <c r="B400" s="62">
        <v>2019</v>
      </c>
      <c r="C400" s="20">
        <v>43779</v>
      </c>
      <c r="D400" s="62" t="s">
        <v>72</v>
      </c>
      <c r="E400" s="39" t="s">
        <v>200</v>
      </c>
      <c r="F400">
        <v>8</v>
      </c>
      <c r="G400" t="s">
        <v>20</v>
      </c>
      <c r="H400" t="s">
        <v>21</v>
      </c>
      <c r="I400" s="65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77">
        <f t="shared" si="22"/>
        <v>62.058265816238581</v>
      </c>
      <c r="P400" s="77" t="str">
        <f t="shared" si="21"/>
        <v/>
      </c>
      <c r="S400" s="77" t="str">
        <f t="shared" si="23"/>
        <v/>
      </c>
    </row>
    <row r="401" spans="1:19" x14ac:dyDescent="0.3">
      <c r="A401" s="62" t="s">
        <v>102</v>
      </c>
      <c r="B401" s="62">
        <v>2019</v>
      </c>
      <c r="C401" s="20">
        <v>43779</v>
      </c>
      <c r="D401" s="62" t="s">
        <v>72</v>
      </c>
      <c r="E401" s="39" t="s">
        <v>200</v>
      </c>
      <c r="F401">
        <v>8</v>
      </c>
      <c r="G401" t="s">
        <v>144</v>
      </c>
      <c r="H401" t="s">
        <v>145</v>
      </c>
      <c r="I401" s="65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77">
        <f t="shared" si="22"/>
        <v>61.407249466950958</v>
      </c>
      <c r="P401" s="77" t="str">
        <f t="shared" si="21"/>
        <v/>
      </c>
      <c r="S401" s="77" t="str">
        <f t="shared" si="23"/>
        <v/>
      </c>
    </row>
    <row r="402" spans="1:19" x14ac:dyDescent="0.3">
      <c r="A402" s="62" t="s">
        <v>102</v>
      </c>
      <c r="B402" s="62">
        <v>2019</v>
      </c>
      <c r="C402" s="20">
        <v>43779</v>
      </c>
      <c r="D402" s="62" t="s">
        <v>72</v>
      </c>
      <c r="E402" s="39" t="s">
        <v>200</v>
      </c>
      <c r="F402">
        <v>9</v>
      </c>
      <c r="G402" t="s">
        <v>98</v>
      </c>
      <c r="H402" t="s">
        <v>67</v>
      </c>
      <c r="I402" s="65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77">
        <f t="shared" si="22"/>
        <v>63.246661981728742</v>
      </c>
      <c r="P402" s="77" t="str">
        <f t="shared" si="21"/>
        <v/>
      </c>
      <c r="S402" s="77" t="str">
        <f t="shared" si="23"/>
        <v/>
      </c>
    </row>
    <row r="403" spans="1:19" x14ac:dyDescent="0.3">
      <c r="A403" s="62" t="s">
        <v>102</v>
      </c>
      <c r="B403" s="62">
        <v>2019</v>
      </c>
      <c r="C403" s="20">
        <v>43779</v>
      </c>
      <c r="D403" s="62" t="s">
        <v>72</v>
      </c>
      <c r="E403" s="39" t="s">
        <v>200</v>
      </c>
      <c r="F403">
        <v>9</v>
      </c>
      <c r="G403" t="s">
        <v>121</v>
      </c>
      <c r="H403" t="s">
        <v>120</v>
      </c>
      <c r="I403" s="65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77">
        <f t="shared" si="22"/>
        <v>62.278349623734968</v>
      </c>
      <c r="P403" s="77" t="str">
        <f t="shared" si="21"/>
        <v/>
      </c>
      <c r="S403" s="77" t="str">
        <f t="shared" si="23"/>
        <v/>
      </c>
    </row>
    <row r="404" spans="1:19" x14ac:dyDescent="0.3">
      <c r="A404" s="62" t="s">
        <v>102</v>
      </c>
      <c r="B404" s="62">
        <v>2019</v>
      </c>
      <c r="C404" s="20">
        <v>43779</v>
      </c>
      <c r="D404" s="62" t="s">
        <v>72</v>
      </c>
      <c r="E404" s="39" t="s">
        <v>200</v>
      </c>
      <c r="F404">
        <v>10</v>
      </c>
      <c r="G404" t="s">
        <v>82</v>
      </c>
      <c r="H404" t="s">
        <v>67</v>
      </c>
      <c r="I404" s="65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77">
        <f t="shared" si="22"/>
        <v>60.662229336928135</v>
      </c>
      <c r="P404" s="77" t="str">
        <f t="shared" si="21"/>
        <v/>
      </c>
      <c r="S404" s="77" t="str">
        <f t="shared" si="23"/>
        <v/>
      </c>
    </row>
    <row r="405" spans="1:19" x14ac:dyDescent="0.3">
      <c r="A405" s="62" t="s">
        <v>102</v>
      </c>
      <c r="B405" s="62">
        <v>2019</v>
      </c>
      <c r="C405" s="20">
        <v>43779</v>
      </c>
      <c r="D405" s="62" t="s">
        <v>72</v>
      </c>
      <c r="E405" s="39" t="s">
        <v>200</v>
      </c>
      <c r="F405">
        <v>10</v>
      </c>
      <c r="G405" t="s">
        <v>24</v>
      </c>
      <c r="H405" t="s">
        <v>151</v>
      </c>
      <c r="I405" s="65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77">
        <f t="shared" si="22"/>
        <v>60.488952364950009</v>
      </c>
      <c r="P405" s="77" t="str">
        <f t="shared" si="21"/>
        <v/>
      </c>
      <c r="S405" s="77" t="str">
        <f t="shared" si="23"/>
        <v/>
      </c>
    </row>
    <row r="406" spans="1:19" x14ac:dyDescent="0.3">
      <c r="A406" s="62" t="s">
        <v>102</v>
      </c>
      <c r="B406" s="62">
        <v>2019</v>
      </c>
      <c r="C406" s="20">
        <v>43779</v>
      </c>
      <c r="D406" s="62" t="s">
        <v>72</v>
      </c>
      <c r="E406" s="39" t="s">
        <v>200</v>
      </c>
      <c r="F406">
        <v>11</v>
      </c>
      <c r="G406" t="s">
        <v>75</v>
      </c>
      <c r="H406" t="s">
        <v>152</v>
      </c>
      <c r="I406" s="65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77">
        <f t="shared" si="22"/>
        <v>61.162079510703364</v>
      </c>
      <c r="P406" s="77" t="str">
        <f t="shared" si="21"/>
        <v/>
      </c>
      <c r="S406" s="77" t="str">
        <f t="shared" si="23"/>
        <v/>
      </c>
    </row>
    <row r="407" spans="1:19" x14ac:dyDescent="0.3">
      <c r="A407" s="62" t="s">
        <v>102</v>
      </c>
      <c r="B407" s="62">
        <v>2019</v>
      </c>
      <c r="C407" s="20">
        <v>43779</v>
      </c>
      <c r="D407" s="62" t="s">
        <v>72</v>
      </c>
      <c r="E407" s="39" t="s">
        <v>200</v>
      </c>
      <c r="F407">
        <v>11</v>
      </c>
      <c r="G407" t="s">
        <v>655</v>
      </c>
      <c r="H407" t="s">
        <v>120</v>
      </c>
      <c r="I407" s="65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77">
        <f t="shared" si="22"/>
        <v>60.140327430671569</v>
      </c>
      <c r="P407" s="77" t="str">
        <f t="shared" si="21"/>
        <v/>
      </c>
      <c r="S407" s="77" t="str">
        <f t="shared" si="23"/>
        <v/>
      </c>
    </row>
    <row r="408" spans="1:19" x14ac:dyDescent="0.3">
      <c r="A408" s="62" t="s">
        <v>102</v>
      </c>
      <c r="B408" s="62">
        <v>2019</v>
      </c>
      <c r="C408" s="20">
        <v>43779</v>
      </c>
      <c r="D408" s="62" t="s">
        <v>72</v>
      </c>
      <c r="E408" s="39" t="s">
        <v>200</v>
      </c>
      <c r="F408">
        <v>12</v>
      </c>
      <c r="G408" t="s">
        <v>161</v>
      </c>
      <c r="H408" t="s">
        <v>36</v>
      </c>
      <c r="I408" s="65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77">
        <f t="shared" si="22"/>
        <v>61.860984620671886</v>
      </c>
      <c r="P408" s="77" t="str">
        <f t="shared" si="21"/>
        <v/>
      </c>
      <c r="S408" s="77" t="str">
        <f t="shared" si="23"/>
        <v/>
      </c>
    </row>
    <row r="409" spans="1:19" x14ac:dyDescent="0.3">
      <c r="A409" s="62" t="s">
        <v>102</v>
      </c>
      <c r="B409" s="62">
        <v>2019</v>
      </c>
      <c r="C409" s="20">
        <v>43779</v>
      </c>
      <c r="D409" s="62" t="s">
        <v>72</v>
      </c>
      <c r="E409" s="39" t="s">
        <v>200</v>
      </c>
      <c r="F409">
        <v>12</v>
      </c>
      <c r="G409" t="s">
        <v>100</v>
      </c>
      <c r="H409" t="s">
        <v>47</v>
      </c>
      <c r="I409" s="65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77">
        <f t="shared" si="22"/>
        <v>61.5542446781226</v>
      </c>
      <c r="P409" s="77" t="str">
        <f t="shared" si="21"/>
        <v/>
      </c>
      <c r="S409" s="77" t="str">
        <f t="shared" si="23"/>
        <v/>
      </c>
    </row>
    <row r="410" spans="1:19" x14ac:dyDescent="0.3">
      <c r="A410" s="62" t="s">
        <v>102</v>
      </c>
      <c r="B410" s="62">
        <v>2019</v>
      </c>
      <c r="C410" s="20">
        <v>43779</v>
      </c>
      <c r="D410" s="62" t="s">
        <v>72</v>
      </c>
      <c r="E410" s="39" t="s">
        <v>201</v>
      </c>
      <c r="F410">
        <v>1</v>
      </c>
      <c r="G410" t="s">
        <v>14</v>
      </c>
      <c r="H410" t="s">
        <v>169</v>
      </c>
      <c r="I410" s="65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77">
        <f t="shared" si="22"/>
        <v>64.085447263017357</v>
      </c>
      <c r="P410" s="77" t="str">
        <f t="shared" si="21"/>
        <v/>
      </c>
      <c r="S410" s="77" t="str">
        <f t="shared" si="23"/>
        <v/>
      </c>
    </row>
    <row r="411" spans="1:19" x14ac:dyDescent="0.3">
      <c r="A411" s="62" t="s">
        <v>102</v>
      </c>
      <c r="B411" s="62">
        <v>2019</v>
      </c>
      <c r="C411" s="20">
        <v>43779</v>
      </c>
      <c r="D411" s="62" t="s">
        <v>72</v>
      </c>
      <c r="E411" s="39" t="s">
        <v>201</v>
      </c>
      <c r="F411">
        <v>1</v>
      </c>
      <c r="G411" t="s">
        <v>161</v>
      </c>
      <c r="H411" t="s">
        <v>36</v>
      </c>
      <c r="I411" s="65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77">
        <f t="shared" si="22"/>
        <v>63.903434809621018</v>
      </c>
      <c r="P411" s="77" t="str">
        <f t="shared" si="21"/>
        <v/>
      </c>
      <c r="S411" s="77" t="str">
        <f t="shared" si="23"/>
        <v/>
      </c>
    </row>
    <row r="412" spans="1:19" x14ac:dyDescent="0.3">
      <c r="A412" s="62" t="s">
        <v>102</v>
      </c>
      <c r="B412" s="62">
        <v>2019</v>
      </c>
      <c r="C412" s="20">
        <v>43779</v>
      </c>
      <c r="D412" s="62" t="s">
        <v>72</v>
      </c>
      <c r="E412" s="39" t="s">
        <v>201</v>
      </c>
      <c r="F412">
        <v>2</v>
      </c>
      <c r="G412" t="s">
        <v>23</v>
      </c>
      <c r="H412" t="s">
        <v>15</v>
      </c>
      <c r="I412" s="65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77">
        <f t="shared" si="22"/>
        <v>63.480867571856813</v>
      </c>
      <c r="P412" s="77" t="str">
        <f t="shared" si="21"/>
        <v/>
      </c>
      <c r="S412" s="77" t="str">
        <f t="shared" si="23"/>
        <v/>
      </c>
    </row>
    <row r="413" spans="1:19" x14ac:dyDescent="0.3">
      <c r="A413" s="62" t="s">
        <v>102</v>
      </c>
      <c r="B413" s="62">
        <v>2019</v>
      </c>
      <c r="C413" s="20">
        <v>43779</v>
      </c>
      <c r="D413" s="62" t="s">
        <v>72</v>
      </c>
      <c r="E413" s="39" t="s">
        <v>201</v>
      </c>
      <c r="F413">
        <v>2</v>
      </c>
      <c r="G413" t="s">
        <v>75</v>
      </c>
      <c r="H413" t="s">
        <v>152</v>
      </c>
      <c r="I413" s="65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77">
        <f t="shared" si="22"/>
        <v>62.794348508634215</v>
      </c>
      <c r="P413" s="77" t="str">
        <f t="shared" si="21"/>
        <v/>
      </c>
      <c r="S413" s="77" t="str">
        <f t="shared" si="23"/>
        <v/>
      </c>
    </row>
    <row r="414" spans="1:19" x14ac:dyDescent="0.3">
      <c r="A414" s="62" t="s">
        <v>102</v>
      </c>
      <c r="B414" s="62">
        <v>2019</v>
      </c>
      <c r="C414" s="20">
        <v>43779</v>
      </c>
      <c r="D414" s="62" t="s">
        <v>72</v>
      </c>
      <c r="E414" s="39" t="s">
        <v>201</v>
      </c>
      <c r="F414">
        <v>3</v>
      </c>
      <c r="G414" t="s">
        <v>133</v>
      </c>
      <c r="H414" t="s">
        <v>25</v>
      </c>
      <c r="I414" s="65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77">
        <f t="shared" si="22"/>
        <v>60.764621487045318</v>
      </c>
      <c r="P414" s="77" t="str">
        <f t="shared" si="21"/>
        <v/>
      </c>
      <c r="S414" s="77" t="str">
        <f t="shared" si="23"/>
        <v/>
      </c>
    </row>
    <row r="415" spans="1:19" x14ac:dyDescent="0.3">
      <c r="A415" s="62" t="s">
        <v>102</v>
      </c>
      <c r="B415" s="62">
        <v>2019</v>
      </c>
      <c r="C415" s="20">
        <v>43779</v>
      </c>
      <c r="D415" s="62" t="s">
        <v>72</v>
      </c>
      <c r="E415" s="39" t="s">
        <v>201</v>
      </c>
      <c r="F415">
        <v>3</v>
      </c>
      <c r="G415" t="s">
        <v>82</v>
      </c>
      <c r="H415" t="s">
        <v>67</v>
      </c>
      <c r="I415" s="65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77">
        <f t="shared" si="22"/>
        <v>60.713382241335694</v>
      </c>
      <c r="P415" s="77" t="str">
        <f t="shared" si="21"/>
        <v/>
      </c>
      <c r="S415" s="77" t="str">
        <f t="shared" si="23"/>
        <v/>
      </c>
    </row>
    <row r="416" spans="1:19" x14ac:dyDescent="0.3">
      <c r="A416" s="62" t="s">
        <v>102</v>
      </c>
      <c r="B416" s="62">
        <v>2019</v>
      </c>
      <c r="C416" s="20">
        <v>43779</v>
      </c>
      <c r="D416" s="62" t="s">
        <v>72</v>
      </c>
      <c r="E416" s="39" t="s">
        <v>201</v>
      </c>
      <c r="F416">
        <v>4</v>
      </c>
      <c r="G416" t="s">
        <v>79</v>
      </c>
      <c r="H416" t="s">
        <v>65</v>
      </c>
      <c r="I416" s="65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77">
        <f t="shared" si="22"/>
        <v>63.492063492063494</v>
      </c>
      <c r="P416" s="77" t="str">
        <f t="shared" si="21"/>
        <v/>
      </c>
      <c r="S416" s="77" t="str">
        <f t="shared" si="23"/>
        <v/>
      </c>
    </row>
    <row r="417" spans="1:19" x14ac:dyDescent="0.3">
      <c r="A417" s="62" t="s">
        <v>102</v>
      </c>
      <c r="B417" s="62">
        <v>2019</v>
      </c>
      <c r="C417" s="20">
        <v>43779</v>
      </c>
      <c r="D417" s="62" t="s">
        <v>72</v>
      </c>
      <c r="E417" s="39" t="s">
        <v>201</v>
      </c>
      <c r="F417">
        <v>4</v>
      </c>
      <c r="G417" t="s">
        <v>98</v>
      </c>
      <c r="H417" t="s">
        <v>67</v>
      </c>
      <c r="I417" s="65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77">
        <f t="shared" si="22"/>
        <v>62.565172054223154</v>
      </c>
      <c r="P417" s="77" t="str">
        <f t="shared" si="21"/>
        <v/>
      </c>
      <c r="S417" s="77" t="str">
        <f t="shared" si="23"/>
        <v/>
      </c>
    </row>
    <row r="418" spans="1:19" x14ac:dyDescent="0.3">
      <c r="A418" s="62" t="s">
        <v>102</v>
      </c>
      <c r="B418" s="62">
        <v>2019</v>
      </c>
      <c r="C418" s="20">
        <v>43779</v>
      </c>
      <c r="D418" s="62" t="s">
        <v>72</v>
      </c>
      <c r="E418" s="39" t="s">
        <v>201</v>
      </c>
      <c r="F418">
        <v>5</v>
      </c>
      <c r="G418" t="s">
        <v>20</v>
      </c>
      <c r="H418" t="s">
        <v>21</v>
      </c>
      <c r="I418" s="65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77">
        <f t="shared" si="22"/>
        <v>62.948067844028671</v>
      </c>
      <c r="P418" s="77" t="str">
        <f t="shared" si="21"/>
        <v/>
      </c>
      <c r="S418" s="77" t="str">
        <f t="shared" si="23"/>
        <v/>
      </c>
    </row>
    <row r="419" spans="1:19" x14ac:dyDescent="0.3">
      <c r="A419" s="62" t="s">
        <v>102</v>
      </c>
      <c r="B419" s="62">
        <v>2019</v>
      </c>
      <c r="C419" s="20">
        <v>43779</v>
      </c>
      <c r="D419" s="62" t="s">
        <v>72</v>
      </c>
      <c r="E419" s="39" t="s">
        <v>201</v>
      </c>
      <c r="F419">
        <v>5</v>
      </c>
      <c r="G419" t="s">
        <v>111</v>
      </c>
      <c r="H419" t="s">
        <v>118</v>
      </c>
      <c r="I419" s="65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77">
        <f t="shared" si="22"/>
        <v>62.838191656484554</v>
      </c>
      <c r="P419" s="77" t="str">
        <f t="shared" si="21"/>
        <v/>
      </c>
      <c r="S419" s="77" t="str">
        <f t="shared" si="23"/>
        <v/>
      </c>
    </row>
    <row r="420" spans="1:19" x14ac:dyDescent="0.3">
      <c r="A420" s="62" t="s">
        <v>102</v>
      </c>
      <c r="B420" s="62">
        <v>2019</v>
      </c>
      <c r="C420" s="20">
        <v>43779</v>
      </c>
      <c r="D420" s="62" t="s">
        <v>72</v>
      </c>
      <c r="E420" s="39" t="s">
        <v>201</v>
      </c>
      <c r="F420">
        <v>6</v>
      </c>
      <c r="G420" t="s">
        <v>30</v>
      </c>
      <c r="H420" t="s">
        <v>31</v>
      </c>
      <c r="I420" s="65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77">
        <f t="shared" si="22"/>
        <v>63.587388501280579</v>
      </c>
      <c r="P420" s="77" t="str">
        <f t="shared" si="21"/>
        <v/>
      </c>
      <c r="S420" s="77" t="str">
        <f t="shared" si="23"/>
        <v/>
      </c>
    </row>
    <row r="421" spans="1:19" x14ac:dyDescent="0.3">
      <c r="A421" s="62" t="s">
        <v>102</v>
      </c>
      <c r="B421" s="62">
        <v>2019</v>
      </c>
      <c r="C421" s="20">
        <v>43779</v>
      </c>
      <c r="D421" s="62" t="s">
        <v>72</v>
      </c>
      <c r="E421" s="39" t="s">
        <v>201</v>
      </c>
      <c r="F421">
        <v>6</v>
      </c>
      <c r="G421" t="s">
        <v>16</v>
      </c>
      <c r="H421" t="s">
        <v>17</v>
      </c>
      <c r="I421" s="65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77">
        <f t="shared" si="22"/>
        <v>63.11913737178925</v>
      </c>
      <c r="P421" s="77" t="str">
        <f t="shared" si="21"/>
        <v/>
      </c>
      <c r="S421" s="77" t="str">
        <f t="shared" si="23"/>
        <v/>
      </c>
    </row>
    <row r="422" spans="1:19" x14ac:dyDescent="0.3">
      <c r="A422" s="62" t="s">
        <v>102</v>
      </c>
      <c r="B422" s="62">
        <v>2019</v>
      </c>
      <c r="C422" s="20">
        <v>43779</v>
      </c>
      <c r="D422" s="62" t="s">
        <v>72</v>
      </c>
      <c r="E422" s="39" t="s">
        <v>201</v>
      </c>
      <c r="F422">
        <v>7</v>
      </c>
      <c r="G422" t="s">
        <v>134</v>
      </c>
      <c r="H422" t="s">
        <v>38</v>
      </c>
      <c r="I422" s="65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77">
        <f t="shared" si="22"/>
        <v>64.441063277544075</v>
      </c>
      <c r="P422" s="77" t="str">
        <f t="shared" si="21"/>
        <v/>
      </c>
      <c r="S422" s="77" t="str">
        <f t="shared" si="23"/>
        <v/>
      </c>
    </row>
    <row r="423" spans="1:19" x14ac:dyDescent="0.3">
      <c r="A423" s="62" t="s">
        <v>102</v>
      </c>
      <c r="B423" s="62">
        <v>2019</v>
      </c>
      <c r="C423" s="20">
        <v>43779</v>
      </c>
      <c r="D423" s="62" t="s">
        <v>72</v>
      </c>
      <c r="E423" s="39" t="s">
        <v>201</v>
      </c>
      <c r="F423">
        <v>7</v>
      </c>
      <c r="G423" t="s">
        <v>77</v>
      </c>
      <c r="H423" t="s">
        <v>19</v>
      </c>
      <c r="I423" s="65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77">
        <f t="shared" si="22"/>
        <v>64.034151547492002</v>
      </c>
      <c r="P423" s="77" t="str">
        <f t="shared" si="21"/>
        <v/>
      </c>
      <c r="S423" s="77" t="str">
        <f t="shared" si="23"/>
        <v/>
      </c>
    </row>
    <row r="424" spans="1:19" x14ac:dyDescent="0.3">
      <c r="A424" s="62" t="s">
        <v>102</v>
      </c>
      <c r="B424" s="62">
        <v>2019</v>
      </c>
      <c r="C424" s="20">
        <v>43779</v>
      </c>
      <c r="D424" s="62" t="s">
        <v>72</v>
      </c>
      <c r="E424" s="39" t="s">
        <v>201</v>
      </c>
      <c r="F424">
        <v>8</v>
      </c>
      <c r="G424" t="s">
        <v>73</v>
      </c>
      <c r="H424" t="s">
        <v>74</v>
      </c>
      <c r="I424" s="65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77">
        <f t="shared" si="22"/>
        <v>61.738981306808434</v>
      </c>
      <c r="P424" s="77" t="str">
        <f t="shared" si="21"/>
        <v/>
      </c>
      <c r="S424" s="77" t="str">
        <f t="shared" si="23"/>
        <v/>
      </c>
    </row>
    <row r="425" spans="1:19" x14ac:dyDescent="0.3">
      <c r="A425" s="62" t="s">
        <v>102</v>
      </c>
      <c r="B425" s="62">
        <v>2019</v>
      </c>
      <c r="C425" s="20">
        <v>43779</v>
      </c>
      <c r="D425" s="62" t="s">
        <v>72</v>
      </c>
      <c r="E425" s="39" t="s">
        <v>201</v>
      </c>
      <c r="F425">
        <v>8</v>
      </c>
      <c r="G425" t="s">
        <v>22</v>
      </c>
      <c r="H425" t="s">
        <v>169</v>
      </c>
      <c r="I425" s="65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77">
        <f t="shared" si="22"/>
        <v>60.877652828274286</v>
      </c>
      <c r="P425" s="77" t="str">
        <f t="shared" si="21"/>
        <v/>
      </c>
      <c r="S425" s="77" t="str">
        <f t="shared" si="23"/>
        <v/>
      </c>
    </row>
    <row r="426" spans="1:19" x14ac:dyDescent="0.3">
      <c r="A426" s="62" t="s">
        <v>102</v>
      </c>
      <c r="B426" s="62">
        <v>2019</v>
      </c>
      <c r="C426" s="20">
        <v>43779</v>
      </c>
      <c r="D426" s="62" t="s">
        <v>72</v>
      </c>
      <c r="E426" s="39" t="s">
        <v>202</v>
      </c>
      <c r="F426">
        <v>1</v>
      </c>
      <c r="G426" t="s">
        <v>14</v>
      </c>
      <c r="H426" t="s">
        <v>169</v>
      </c>
      <c r="I426" s="65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77">
        <f t="shared" si="22"/>
        <v>64.940921800306668</v>
      </c>
      <c r="N426">
        <v>1</v>
      </c>
      <c r="O426">
        <v>10.99</v>
      </c>
      <c r="P426" s="77">
        <f t="shared" si="21"/>
        <v>65.514103730664246</v>
      </c>
      <c r="S426" s="77" t="str">
        <f t="shared" si="23"/>
        <v/>
      </c>
    </row>
    <row r="427" spans="1:19" x14ac:dyDescent="0.3">
      <c r="A427" s="62" t="s">
        <v>102</v>
      </c>
      <c r="B427" s="62">
        <v>2019</v>
      </c>
      <c r="C427" s="20">
        <v>43779</v>
      </c>
      <c r="D427" s="62" t="s">
        <v>72</v>
      </c>
      <c r="E427" s="39" t="s">
        <v>202</v>
      </c>
      <c r="F427">
        <v>1</v>
      </c>
      <c r="G427" t="s">
        <v>73</v>
      </c>
      <c r="H427" t="s">
        <v>74</v>
      </c>
      <c r="I427" s="65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77">
        <f t="shared" si="22"/>
        <v>63.778899813978214</v>
      </c>
      <c r="N427">
        <v>2</v>
      </c>
      <c r="O427">
        <v>11.447000000000001</v>
      </c>
      <c r="P427" s="77">
        <f t="shared" si="21"/>
        <v>62.898576046125619</v>
      </c>
      <c r="S427" s="77" t="str">
        <f t="shared" si="23"/>
        <v/>
      </c>
    </row>
    <row r="428" spans="1:19" x14ac:dyDescent="0.3">
      <c r="A428" s="62" t="s">
        <v>102</v>
      </c>
      <c r="B428" s="62">
        <v>2019</v>
      </c>
      <c r="C428" s="20">
        <v>43779</v>
      </c>
      <c r="D428" s="62" t="s">
        <v>72</v>
      </c>
      <c r="E428" s="39" t="s">
        <v>202</v>
      </c>
      <c r="F428">
        <v>2</v>
      </c>
      <c r="G428" t="s">
        <v>23</v>
      </c>
      <c r="H428" t="s">
        <v>15</v>
      </c>
      <c r="I428" s="65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77">
        <f t="shared" si="22"/>
        <v>64.268499509060078</v>
      </c>
      <c r="N428">
        <v>1</v>
      </c>
      <c r="O428">
        <v>11.243</v>
      </c>
      <c r="P428" s="77">
        <f t="shared" si="21"/>
        <v>64.039847015921012</v>
      </c>
      <c r="S428" s="77" t="str">
        <f t="shared" si="23"/>
        <v/>
      </c>
    </row>
    <row r="429" spans="1:19" x14ac:dyDescent="0.3">
      <c r="A429" s="62" t="s">
        <v>102</v>
      </c>
      <c r="B429" s="62">
        <v>2019</v>
      </c>
      <c r="C429" s="20">
        <v>43779</v>
      </c>
      <c r="D429" s="62" t="s">
        <v>72</v>
      </c>
      <c r="E429" s="39" t="s">
        <v>202</v>
      </c>
      <c r="F429">
        <v>2</v>
      </c>
      <c r="G429" t="s">
        <v>134</v>
      </c>
      <c r="H429" t="s">
        <v>38</v>
      </c>
      <c r="I429" s="65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77">
        <f t="shared" si="22"/>
        <v>64.257028112449802</v>
      </c>
      <c r="N429">
        <v>2</v>
      </c>
      <c r="O429">
        <v>11.280000000000001</v>
      </c>
      <c r="P429" s="77">
        <f t="shared" si="21"/>
        <v>63.829787234042549</v>
      </c>
      <c r="S429" s="77" t="str">
        <f t="shared" si="23"/>
        <v/>
      </c>
    </row>
    <row r="430" spans="1:19" x14ac:dyDescent="0.3">
      <c r="A430" s="62" t="s">
        <v>102</v>
      </c>
      <c r="B430" s="62">
        <v>2019</v>
      </c>
      <c r="C430" s="20">
        <v>43779</v>
      </c>
      <c r="D430" s="62" t="s">
        <v>72</v>
      </c>
      <c r="E430" s="39" t="s">
        <v>202</v>
      </c>
      <c r="F430">
        <v>3</v>
      </c>
      <c r="G430" t="s">
        <v>30</v>
      </c>
      <c r="H430" t="s">
        <v>31</v>
      </c>
      <c r="I430" s="65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77">
        <f t="shared" si="22"/>
        <v>61.935483870967744</v>
      </c>
      <c r="N430">
        <v>1</v>
      </c>
      <c r="O430">
        <v>11.207000000000001</v>
      </c>
      <c r="P430" s="77">
        <f t="shared" si="21"/>
        <v>64.245560810207905</v>
      </c>
      <c r="S430" s="77" t="str">
        <f t="shared" si="23"/>
        <v/>
      </c>
    </row>
    <row r="431" spans="1:19" x14ac:dyDescent="0.3">
      <c r="A431" s="62" t="s">
        <v>102</v>
      </c>
      <c r="B431" s="62">
        <v>2019</v>
      </c>
      <c r="C431" s="20">
        <v>43779</v>
      </c>
      <c r="D431" s="62" t="s">
        <v>72</v>
      </c>
      <c r="E431" s="39" t="s">
        <v>202</v>
      </c>
      <c r="F431">
        <v>3</v>
      </c>
      <c r="G431" t="s">
        <v>133</v>
      </c>
      <c r="H431" t="s">
        <v>25</v>
      </c>
      <c r="I431" s="65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77">
        <f t="shared" si="22"/>
        <v>60.867359878265276</v>
      </c>
      <c r="N431">
        <v>2</v>
      </c>
      <c r="O431">
        <v>11.265000000000001</v>
      </c>
      <c r="P431" s="77">
        <f t="shared" si="21"/>
        <v>63.914780292942737</v>
      </c>
      <c r="S431" s="77" t="str">
        <f t="shared" si="23"/>
        <v/>
      </c>
    </row>
    <row r="432" spans="1:19" x14ac:dyDescent="0.3">
      <c r="A432" s="62" t="s">
        <v>102</v>
      </c>
      <c r="B432" s="62">
        <v>2019</v>
      </c>
      <c r="C432" s="20">
        <v>43779</v>
      </c>
      <c r="D432" s="62" t="s">
        <v>72</v>
      </c>
      <c r="E432" s="39" t="s">
        <v>202</v>
      </c>
      <c r="F432">
        <v>4</v>
      </c>
      <c r="G432" t="s">
        <v>79</v>
      </c>
      <c r="H432" t="s">
        <v>65</v>
      </c>
      <c r="I432" s="65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77">
        <f t="shared" si="22"/>
        <v>64</v>
      </c>
      <c r="N432">
        <v>1</v>
      </c>
      <c r="O432">
        <v>11.085000000000001</v>
      </c>
      <c r="P432" s="77">
        <f t="shared" si="21"/>
        <v>64.952638700947219</v>
      </c>
      <c r="S432" s="77" t="str">
        <f t="shared" si="23"/>
        <v/>
      </c>
    </row>
    <row r="433" spans="1:19" x14ac:dyDescent="0.3">
      <c r="A433" s="62" t="s">
        <v>102</v>
      </c>
      <c r="B433" s="62">
        <v>2019</v>
      </c>
      <c r="C433" s="20">
        <v>43779</v>
      </c>
      <c r="D433" s="62" t="s">
        <v>72</v>
      </c>
      <c r="E433" s="39" t="s">
        <v>202</v>
      </c>
      <c r="F433">
        <v>4</v>
      </c>
      <c r="G433" t="s">
        <v>20</v>
      </c>
      <c r="H433" t="s">
        <v>21</v>
      </c>
      <c r="I433" s="65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77">
        <f t="shared" si="22"/>
        <v>61.892890913779766</v>
      </c>
      <c r="N433">
        <v>2</v>
      </c>
      <c r="O433">
        <v>11.255000000000001</v>
      </c>
      <c r="P433" s="77">
        <f t="shared" si="21"/>
        <v>63.971568191914699</v>
      </c>
      <c r="S433" s="77" t="str">
        <f t="shared" si="23"/>
        <v/>
      </c>
    </row>
    <row r="434" spans="1:19" x14ac:dyDescent="0.3">
      <c r="A434" s="62" t="s">
        <v>102</v>
      </c>
      <c r="B434" s="62">
        <v>2019</v>
      </c>
      <c r="C434" s="20">
        <v>43779</v>
      </c>
      <c r="D434" s="62" t="s">
        <v>72</v>
      </c>
      <c r="E434" s="39" t="s">
        <v>203</v>
      </c>
      <c r="F434">
        <v>1</v>
      </c>
      <c r="G434" t="s">
        <v>79</v>
      </c>
      <c r="H434" t="s">
        <v>65</v>
      </c>
      <c r="I434" s="65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77">
        <f t="shared" si="22"/>
        <v>64.257028112449802</v>
      </c>
      <c r="N434">
        <v>1</v>
      </c>
      <c r="O434">
        <v>11.196</v>
      </c>
      <c r="P434" s="77">
        <f t="shared" si="21"/>
        <v>64.308681672025727</v>
      </c>
      <c r="S434" s="77" t="str">
        <f t="shared" si="23"/>
        <v/>
      </c>
    </row>
    <row r="435" spans="1:19" x14ac:dyDescent="0.3">
      <c r="A435" s="62" t="s">
        <v>102</v>
      </c>
      <c r="B435" s="62">
        <v>2019</v>
      </c>
      <c r="C435" s="20">
        <v>43779</v>
      </c>
      <c r="D435" s="62" t="s">
        <v>72</v>
      </c>
      <c r="E435" s="39" t="s">
        <v>203</v>
      </c>
      <c r="F435">
        <v>1</v>
      </c>
      <c r="G435" t="s">
        <v>14</v>
      </c>
      <c r="H435" t="s">
        <v>169</v>
      </c>
      <c r="I435" s="65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77">
        <f t="shared" si="22"/>
        <v>63.59300476947535</v>
      </c>
      <c r="N435">
        <v>2</v>
      </c>
      <c r="O435">
        <v>11.25</v>
      </c>
      <c r="P435" s="77">
        <f t="shared" si="21"/>
        <v>64</v>
      </c>
      <c r="S435" s="77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39" t="s">
        <v>203</v>
      </c>
      <c r="F436">
        <v>2</v>
      </c>
      <c r="G436" t="s">
        <v>23</v>
      </c>
      <c r="H436" t="s">
        <v>15</v>
      </c>
      <c r="I436" s="65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77">
        <f t="shared" si="22"/>
        <v>63.875088715400992</v>
      </c>
      <c r="N436">
        <v>1</v>
      </c>
      <c r="O436">
        <v>11.302</v>
      </c>
      <c r="P436" s="77">
        <f t="shared" si="21"/>
        <v>63.705538842682714</v>
      </c>
      <c r="S436" s="77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39" t="s">
        <v>203</v>
      </c>
      <c r="F437">
        <v>2</v>
      </c>
      <c r="G437" t="s">
        <v>30</v>
      </c>
      <c r="H437" t="s">
        <v>31</v>
      </c>
      <c r="I437" s="65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77">
        <f t="shared" si="22"/>
        <v>63.51446718419195</v>
      </c>
      <c r="N437">
        <v>2</v>
      </c>
      <c r="O437">
        <v>11.449</v>
      </c>
      <c r="P437" s="77">
        <f t="shared" si="21"/>
        <v>62.88758843567124</v>
      </c>
      <c r="S437" s="77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39" t="s">
        <v>204</v>
      </c>
      <c r="F438" t="s">
        <v>205</v>
      </c>
      <c r="G438" t="s">
        <v>79</v>
      </c>
      <c r="H438" t="s">
        <v>65</v>
      </c>
      <c r="I438" s="65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77">
        <f t="shared" si="22"/>
        <v>64.18828563787109</v>
      </c>
      <c r="N438">
        <v>1</v>
      </c>
      <c r="O438">
        <v>11.17</v>
      </c>
      <c r="P438" s="77">
        <f t="shared" si="21"/>
        <v>64.458370635631155</v>
      </c>
      <c r="S438" s="77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39" t="s">
        <v>204</v>
      </c>
      <c r="F439" t="s">
        <v>205</v>
      </c>
      <c r="G439" t="s">
        <v>23</v>
      </c>
      <c r="H439" t="s">
        <v>15</v>
      </c>
      <c r="I439" s="65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77">
        <f t="shared" si="22"/>
        <v>63.880755922278411</v>
      </c>
      <c r="N439">
        <v>2</v>
      </c>
      <c r="O439">
        <v>11.189</v>
      </c>
      <c r="P439" s="77">
        <f t="shared" si="21"/>
        <v>64.348914112074354</v>
      </c>
      <c r="S439" s="77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39" t="s">
        <v>204</v>
      </c>
      <c r="F440" t="s">
        <v>206</v>
      </c>
      <c r="G440" t="s">
        <v>30</v>
      </c>
      <c r="H440" t="s">
        <v>31</v>
      </c>
      <c r="I440" s="65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77">
        <f t="shared" si="22"/>
        <v>62.931561926405031</v>
      </c>
      <c r="N440">
        <v>1</v>
      </c>
      <c r="O440">
        <v>11.276</v>
      </c>
      <c r="P440" s="77">
        <f t="shared" si="21"/>
        <v>63.852429939694929</v>
      </c>
      <c r="S440" s="77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39" t="s">
        <v>204</v>
      </c>
      <c r="F441" t="s">
        <v>206</v>
      </c>
      <c r="G441" t="s">
        <v>14</v>
      </c>
      <c r="H441" t="s">
        <v>169</v>
      </c>
      <c r="I441" s="65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77">
        <f t="shared" si="22"/>
        <v>62.827225130890049</v>
      </c>
      <c r="N441">
        <v>2</v>
      </c>
      <c r="O441">
        <v>11.29</v>
      </c>
      <c r="P441" s="77">
        <f t="shared" si="21"/>
        <v>63.773250664304697</v>
      </c>
      <c r="S441" s="77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39" t="s">
        <v>200</v>
      </c>
      <c r="F442">
        <v>1</v>
      </c>
      <c r="G442" t="s">
        <v>30</v>
      </c>
      <c r="H442" t="s">
        <v>31</v>
      </c>
      <c r="I442" s="65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77">
        <f t="shared" si="22"/>
        <v>58.498537536561585</v>
      </c>
      <c r="P442" s="77" t="str">
        <f t="shared" si="21"/>
        <v/>
      </c>
      <c r="S442" s="77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39" t="s">
        <v>200</v>
      </c>
      <c r="F443">
        <v>1</v>
      </c>
      <c r="G443" t="s">
        <v>75</v>
      </c>
      <c r="H443" t="s">
        <v>152</v>
      </c>
      <c r="I443" s="65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77">
        <f t="shared" si="22"/>
        <v>58.327932598833442</v>
      </c>
      <c r="P443" s="77" t="str">
        <f t="shared" ref="P443:P506" si="24">IF(OR(O443="",O443="REL"),"",3.6*200/O443)</f>
        <v/>
      </c>
      <c r="S443" s="77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39" t="s">
        <v>200</v>
      </c>
      <c r="F444">
        <v>2</v>
      </c>
      <c r="G444" t="s">
        <v>98</v>
      </c>
      <c r="H444" t="s">
        <v>67</v>
      </c>
      <c r="I444" s="65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77">
        <f t="shared" si="22"/>
        <v>61.791967044284249</v>
      </c>
      <c r="P444" s="77" t="str">
        <f t="shared" si="24"/>
        <v/>
      </c>
      <c r="S444" s="77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39" t="s">
        <v>200</v>
      </c>
      <c r="F445">
        <v>2</v>
      </c>
      <c r="G445" t="s">
        <v>95</v>
      </c>
      <c r="H445" t="s">
        <v>19</v>
      </c>
      <c r="I445" s="65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77">
        <f t="shared" si="22"/>
        <v>60.65711878685763</v>
      </c>
      <c r="P445" s="77" t="str">
        <f t="shared" si="24"/>
        <v/>
      </c>
      <c r="S445" s="77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39" t="s">
        <v>200</v>
      </c>
      <c r="F446">
        <v>3</v>
      </c>
      <c r="G446" t="s">
        <v>77</v>
      </c>
      <c r="H446" t="s">
        <v>19</v>
      </c>
      <c r="I446" s="65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77">
        <f t="shared" si="22"/>
        <v>62.986615344239354</v>
      </c>
      <c r="P446" s="77" t="str">
        <f t="shared" si="24"/>
        <v/>
      </c>
      <c r="S446" s="77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39" t="s">
        <v>200</v>
      </c>
      <c r="F447">
        <v>3</v>
      </c>
      <c r="G447" t="s">
        <v>121</v>
      </c>
      <c r="H447" t="s">
        <v>120</v>
      </c>
      <c r="I447" s="65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77">
        <f t="shared" si="22"/>
        <v>61.402012621524818</v>
      </c>
      <c r="P447" s="77" t="str">
        <f t="shared" si="24"/>
        <v/>
      </c>
      <c r="S447" s="77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39" t="s">
        <v>200</v>
      </c>
      <c r="F448">
        <v>4</v>
      </c>
      <c r="G448" t="s">
        <v>134</v>
      </c>
      <c r="H448" t="s">
        <v>38</v>
      </c>
      <c r="I448" s="65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77">
        <f t="shared" si="22"/>
        <v>63.520070577856195</v>
      </c>
      <c r="P448" s="77" t="str">
        <f t="shared" si="24"/>
        <v/>
      </c>
      <c r="S448" s="77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39" t="s">
        <v>200</v>
      </c>
      <c r="F449">
        <v>4</v>
      </c>
      <c r="G449" t="s">
        <v>28</v>
      </c>
      <c r="H449" t="s">
        <v>29</v>
      </c>
      <c r="I449" s="65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77">
        <f t="shared" si="22"/>
        <v>63.02521008403361</v>
      </c>
      <c r="P449" s="77" t="str">
        <f t="shared" si="24"/>
        <v/>
      </c>
      <c r="S449" s="77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39" t="s">
        <v>200</v>
      </c>
      <c r="F450">
        <v>5</v>
      </c>
      <c r="G450" t="s">
        <v>135</v>
      </c>
      <c r="H450" t="s">
        <v>162</v>
      </c>
      <c r="I450" s="65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77">
        <f t="shared" si="22"/>
        <v>63.352397712274524</v>
      </c>
      <c r="P450" s="77" t="str">
        <f t="shared" si="24"/>
        <v/>
      </c>
      <c r="S450" s="77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39" t="s">
        <v>200</v>
      </c>
      <c r="F451">
        <v>5</v>
      </c>
      <c r="G451" t="s">
        <v>655</v>
      </c>
      <c r="H451" t="s">
        <v>120</v>
      </c>
      <c r="I451" s="65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77">
        <f t="shared" ref="M451:M514" si="25">IF(OR(L451="",L451="REL"),"",3.6*200/L451)</f>
        <v>63.058328954282707</v>
      </c>
      <c r="P451" s="77" t="str">
        <f t="shared" si="24"/>
        <v/>
      </c>
      <c r="S451" s="77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39" t="s">
        <v>200</v>
      </c>
      <c r="F452">
        <v>6</v>
      </c>
      <c r="G452" t="s">
        <v>73</v>
      </c>
      <c r="H452" t="s">
        <v>74</v>
      </c>
      <c r="I452" s="65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77">
        <f t="shared" si="25"/>
        <v>63.716814159292028</v>
      </c>
      <c r="P452" s="77" t="str">
        <f t="shared" si="24"/>
        <v/>
      </c>
      <c r="S452" s="77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39" t="s">
        <v>200</v>
      </c>
      <c r="F453">
        <v>6</v>
      </c>
      <c r="G453" t="s">
        <v>26</v>
      </c>
      <c r="H453" t="s">
        <v>27</v>
      </c>
      <c r="I453" s="65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77">
        <f t="shared" si="25"/>
        <v>63.59862202985601</v>
      </c>
      <c r="P453" s="77" t="str">
        <f t="shared" si="24"/>
        <v/>
      </c>
      <c r="S453" s="77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39" t="s">
        <v>200</v>
      </c>
      <c r="F454">
        <v>7</v>
      </c>
      <c r="G454" t="s">
        <v>138</v>
      </c>
      <c r="H454" t="s">
        <v>44</v>
      </c>
      <c r="I454" s="65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77">
        <f t="shared" si="25"/>
        <v>62.370062370062371</v>
      </c>
      <c r="P454" s="77" t="str">
        <f t="shared" si="24"/>
        <v/>
      </c>
      <c r="S454" s="77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39" t="s">
        <v>200</v>
      </c>
      <c r="F455">
        <v>7</v>
      </c>
      <c r="G455" t="s">
        <v>165</v>
      </c>
      <c r="H455" t="s">
        <v>145</v>
      </c>
      <c r="I455" s="65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77">
        <f t="shared" si="25"/>
        <v>61.738981306808434</v>
      </c>
      <c r="P455" s="77" t="str">
        <f t="shared" si="24"/>
        <v/>
      </c>
      <c r="S455" s="77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39" t="s">
        <v>200</v>
      </c>
      <c r="F456">
        <v>8</v>
      </c>
      <c r="G456" t="s">
        <v>96</v>
      </c>
      <c r="H456" t="s">
        <v>150</v>
      </c>
      <c r="I456" s="65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77">
        <f t="shared" si="25"/>
        <v>59.980006664445185</v>
      </c>
      <c r="P456" s="77" t="str">
        <f t="shared" si="24"/>
        <v/>
      </c>
      <c r="S456" s="77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39" t="s">
        <v>200</v>
      </c>
      <c r="F457">
        <v>8</v>
      </c>
      <c r="G457" t="s">
        <v>164</v>
      </c>
      <c r="H457" t="s">
        <v>118</v>
      </c>
      <c r="I457" s="65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77">
        <f t="shared" si="25"/>
        <v>59.835452505609574</v>
      </c>
      <c r="P457" s="77" t="str">
        <f t="shared" si="24"/>
        <v/>
      </c>
      <c r="S457" s="77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39" t="s">
        <v>200</v>
      </c>
      <c r="F458">
        <v>9</v>
      </c>
      <c r="G458" t="s">
        <v>43</v>
      </c>
      <c r="H458" t="s">
        <v>44</v>
      </c>
      <c r="I458" s="65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77">
        <f t="shared" si="25"/>
        <v>62.882096069869</v>
      </c>
      <c r="P458" s="77" t="str">
        <f t="shared" si="24"/>
        <v/>
      </c>
      <c r="S458" s="77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39" t="s">
        <v>200</v>
      </c>
      <c r="F459">
        <v>9</v>
      </c>
      <c r="G459" t="s">
        <v>52</v>
      </c>
      <c r="H459" t="s">
        <v>53</v>
      </c>
      <c r="I459" s="65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77">
        <f t="shared" si="25"/>
        <v>62.565172054223154</v>
      </c>
      <c r="P459" s="77" t="str">
        <f t="shared" si="24"/>
        <v/>
      </c>
      <c r="S459" s="77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39" t="s">
        <v>200</v>
      </c>
      <c r="F460">
        <v>10</v>
      </c>
      <c r="G460" t="s">
        <v>100</v>
      </c>
      <c r="H460" t="s">
        <v>47</v>
      </c>
      <c r="I460" s="65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77">
        <f t="shared" si="25"/>
        <v>62.898576046125626</v>
      </c>
      <c r="P460" s="77" t="str">
        <f t="shared" si="24"/>
        <v/>
      </c>
      <c r="S460" s="77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39" t="s">
        <v>200</v>
      </c>
      <c r="F461">
        <v>10</v>
      </c>
      <c r="G461" t="s">
        <v>24</v>
      </c>
      <c r="H461" t="s">
        <v>151</v>
      </c>
      <c r="I461" s="65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77">
        <f t="shared" si="25"/>
        <v>62.380869866574251</v>
      </c>
      <c r="P461" s="77" t="str">
        <f t="shared" si="24"/>
        <v/>
      </c>
      <c r="S461" s="77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39" t="s">
        <v>200</v>
      </c>
      <c r="F462">
        <v>11</v>
      </c>
      <c r="G462" t="s">
        <v>39</v>
      </c>
      <c r="H462" t="s">
        <v>40</v>
      </c>
      <c r="I462" s="65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77">
        <f t="shared" si="25"/>
        <v>62.510852578572667</v>
      </c>
      <c r="P462" s="77" t="str">
        <f t="shared" si="24"/>
        <v/>
      </c>
      <c r="S462" s="77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39" t="s">
        <v>200</v>
      </c>
      <c r="F463">
        <v>11</v>
      </c>
      <c r="G463" t="s">
        <v>154</v>
      </c>
      <c r="H463" t="s">
        <v>38</v>
      </c>
      <c r="I463" s="65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77">
        <f t="shared" si="25"/>
        <v>62.117159865412816</v>
      </c>
      <c r="P463" s="77" t="str">
        <f t="shared" si="24"/>
        <v/>
      </c>
      <c r="S463" s="77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39" t="s">
        <v>200</v>
      </c>
      <c r="F464">
        <v>12</v>
      </c>
      <c r="G464" t="s">
        <v>129</v>
      </c>
      <c r="H464" t="s">
        <v>153</v>
      </c>
      <c r="I464" s="65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77">
        <f t="shared" si="25"/>
        <v>62.761506276150634</v>
      </c>
      <c r="P464" s="77" t="str">
        <f t="shared" si="24"/>
        <v/>
      </c>
      <c r="S464" s="77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39" t="s">
        <v>200</v>
      </c>
      <c r="F465">
        <v>12</v>
      </c>
      <c r="G465" t="s">
        <v>163</v>
      </c>
      <c r="H465" t="s">
        <v>118</v>
      </c>
      <c r="I465" s="65" t="e">
        <f>(C465-VLOOKUP(G465,Riders!$A$2:$C$2000,2,FALSE))/365</f>
        <v>#N/A</v>
      </c>
      <c r="J465">
        <v>19</v>
      </c>
      <c r="K465">
        <v>2</v>
      </c>
      <c r="L465">
        <v>11.478</v>
      </c>
      <c r="M465" s="77">
        <f t="shared" si="25"/>
        <v>62.728698379508629</v>
      </c>
      <c r="P465" s="77" t="str">
        <f t="shared" si="24"/>
        <v/>
      </c>
      <c r="S465" s="77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39" t="s">
        <v>201</v>
      </c>
      <c r="F466">
        <v>1</v>
      </c>
      <c r="G466" t="s">
        <v>79</v>
      </c>
      <c r="H466" t="s">
        <v>65</v>
      </c>
      <c r="I466" s="65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77">
        <f t="shared" si="25"/>
        <v>63.654849261780569</v>
      </c>
      <c r="P466" s="77" t="str">
        <f t="shared" si="24"/>
        <v/>
      </c>
      <c r="S466" s="77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39" t="s">
        <v>201</v>
      </c>
      <c r="F467">
        <v>1</v>
      </c>
      <c r="G467" t="s">
        <v>129</v>
      </c>
      <c r="H467" t="s">
        <v>153</v>
      </c>
      <c r="I467" s="65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77">
        <f t="shared" si="25"/>
        <v>62.739630533286864</v>
      </c>
      <c r="P467" s="77" t="str">
        <f t="shared" si="24"/>
        <v/>
      </c>
      <c r="S467" s="77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39" t="s">
        <v>201</v>
      </c>
      <c r="F468">
        <v>2</v>
      </c>
      <c r="G468" t="s">
        <v>33</v>
      </c>
      <c r="H468" t="s">
        <v>143</v>
      </c>
      <c r="I468" s="65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77">
        <f t="shared" si="25"/>
        <v>64.452600483394505</v>
      </c>
      <c r="P468" s="77" t="str">
        <f t="shared" si="24"/>
        <v/>
      </c>
      <c r="S468" s="77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39" t="s">
        <v>201</v>
      </c>
      <c r="F469">
        <v>2</v>
      </c>
      <c r="G469" t="s">
        <v>39</v>
      </c>
      <c r="H469" t="s">
        <v>40</v>
      </c>
      <c r="I469" s="65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77">
        <f t="shared" si="25"/>
        <v>63.954521229348025</v>
      </c>
      <c r="P469" s="77" t="str">
        <f t="shared" si="24"/>
        <v/>
      </c>
      <c r="S469" s="77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39" t="s">
        <v>201</v>
      </c>
      <c r="F470">
        <v>3</v>
      </c>
      <c r="G470" t="s">
        <v>23</v>
      </c>
      <c r="H470" t="s">
        <v>15</v>
      </c>
      <c r="I470" s="65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77">
        <f t="shared" si="25"/>
        <v>64.148253741981463</v>
      </c>
      <c r="P470" s="77" t="str">
        <f t="shared" si="24"/>
        <v/>
      </c>
      <c r="S470" s="77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39" t="s">
        <v>201</v>
      </c>
      <c r="F471">
        <v>3</v>
      </c>
      <c r="G471" t="s">
        <v>100</v>
      </c>
      <c r="H471" t="s">
        <v>47</v>
      </c>
      <c r="I471" s="65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77">
        <f t="shared" si="25"/>
        <v>63.285576162432974</v>
      </c>
      <c r="P471" s="77" t="str">
        <f t="shared" si="24"/>
        <v/>
      </c>
      <c r="S471" s="77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39" t="s">
        <v>201</v>
      </c>
      <c r="F472">
        <v>4</v>
      </c>
      <c r="G472" t="s">
        <v>43</v>
      </c>
      <c r="H472" t="s">
        <v>44</v>
      </c>
      <c r="I472" s="65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77">
        <f t="shared" si="25"/>
        <v>62.882096069869</v>
      </c>
      <c r="P472" s="77" t="str">
        <f t="shared" si="24"/>
        <v/>
      </c>
      <c r="S472" s="77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39" t="s">
        <v>201</v>
      </c>
      <c r="F473">
        <v>4</v>
      </c>
      <c r="G473" t="s">
        <v>22</v>
      </c>
      <c r="H473" t="s">
        <v>15</v>
      </c>
      <c r="I473" s="65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77">
        <f t="shared" si="25"/>
        <v>62.614140360031314</v>
      </c>
      <c r="P473" s="77" t="str">
        <f t="shared" si="24"/>
        <v/>
      </c>
      <c r="S473" s="77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39" t="s">
        <v>201</v>
      </c>
      <c r="F474">
        <v>5</v>
      </c>
      <c r="G474" t="s">
        <v>30</v>
      </c>
      <c r="H474" t="s">
        <v>31</v>
      </c>
      <c r="I474" s="65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77">
        <f t="shared" si="25"/>
        <v>60.120240480961918</v>
      </c>
      <c r="P474" s="77" t="str">
        <f t="shared" si="24"/>
        <v/>
      </c>
      <c r="S474" s="77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39" t="s">
        <v>201</v>
      </c>
      <c r="F475">
        <v>5</v>
      </c>
      <c r="G475" t="s">
        <v>96</v>
      </c>
      <c r="H475" t="s">
        <v>150</v>
      </c>
      <c r="I475" s="65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77">
        <f t="shared" si="25"/>
        <v>60</v>
      </c>
      <c r="P475" s="77" t="str">
        <f t="shared" si="24"/>
        <v/>
      </c>
      <c r="S475" s="77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39" t="s">
        <v>201</v>
      </c>
      <c r="F476">
        <v>6</v>
      </c>
      <c r="G476" t="s">
        <v>138</v>
      </c>
      <c r="H476" t="s">
        <v>44</v>
      </c>
      <c r="I476" s="65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77">
        <f t="shared" si="25"/>
        <v>62.364660025985273</v>
      </c>
      <c r="P476" s="77" t="str">
        <f t="shared" si="24"/>
        <v/>
      </c>
      <c r="S476" s="77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39" t="s">
        <v>201</v>
      </c>
      <c r="F477">
        <v>6</v>
      </c>
      <c r="G477" t="s">
        <v>98</v>
      </c>
      <c r="H477" t="s">
        <v>67</v>
      </c>
      <c r="I477" s="65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77">
        <f t="shared" si="25"/>
        <v>62.21914967162116</v>
      </c>
      <c r="P477" s="77" t="str">
        <f t="shared" si="24"/>
        <v/>
      </c>
      <c r="S477" s="77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39" t="s">
        <v>201</v>
      </c>
      <c r="F478">
        <v>7</v>
      </c>
      <c r="G478" t="s">
        <v>77</v>
      </c>
      <c r="H478" t="s">
        <v>19</v>
      </c>
      <c r="I478" s="65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77">
        <f t="shared" si="25"/>
        <v>64.818149081742888</v>
      </c>
      <c r="P478" s="77" t="str">
        <f t="shared" si="24"/>
        <v/>
      </c>
      <c r="S478" s="77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39" t="s">
        <v>201</v>
      </c>
      <c r="F479">
        <v>7</v>
      </c>
      <c r="G479" t="s">
        <v>73</v>
      </c>
      <c r="H479" t="s">
        <v>74</v>
      </c>
      <c r="I479" s="65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77">
        <f t="shared" si="25"/>
        <v>64.366172000715181</v>
      </c>
      <c r="P479" s="77" t="str">
        <f t="shared" si="24"/>
        <v/>
      </c>
      <c r="S479" s="77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39" t="s">
        <v>201</v>
      </c>
      <c r="F480">
        <v>8</v>
      </c>
      <c r="G480" t="s">
        <v>134</v>
      </c>
      <c r="H480" t="s">
        <v>38</v>
      </c>
      <c r="I480" s="65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77">
        <f t="shared" si="25"/>
        <v>63.397023861935374</v>
      </c>
      <c r="P480" s="77" t="str">
        <f t="shared" si="24"/>
        <v/>
      </c>
      <c r="S480" s="77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39" t="s">
        <v>201</v>
      </c>
      <c r="F481">
        <v>8</v>
      </c>
      <c r="G481" t="s">
        <v>135</v>
      </c>
      <c r="H481" t="s">
        <v>162</v>
      </c>
      <c r="I481" s="65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77">
        <f t="shared" si="25"/>
        <v>63.191153238546605</v>
      </c>
      <c r="P481" s="77" t="str">
        <f t="shared" si="24"/>
        <v/>
      </c>
      <c r="S481" s="77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39" t="s">
        <v>202</v>
      </c>
      <c r="F482">
        <v>1</v>
      </c>
      <c r="G482" t="s">
        <v>79</v>
      </c>
      <c r="H482" t="s">
        <v>65</v>
      </c>
      <c r="I482" s="65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77">
        <f t="shared" si="25"/>
        <v>64.993681169886258</v>
      </c>
      <c r="N482">
        <v>1</v>
      </c>
      <c r="O482">
        <v>11.515000000000001</v>
      </c>
      <c r="P482" s="77">
        <f t="shared" si="24"/>
        <v>62.527138514980457</v>
      </c>
      <c r="S482" s="77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39" t="s">
        <v>202</v>
      </c>
      <c r="F483">
        <v>1</v>
      </c>
      <c r="G483" t="s">
        <v>134</v>
      </c>
      <c r="H483" t="s">
        <v>38</v>
      </c>
      <c r="I483" s="65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77">
        <f t="shared" si="25"/>
        <v>64.783156379341378</v>
      </c>
      <c r="N483">
        <v>2</v>
      </c>
      <c r="O483">
        <v>11.734</v>
      </c>
      <c r="P483" s="77">
        <f t="shared" si="24"/>
        <v>61.360149991477755</v>
      </c>
      <c r="S483" s="77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39" t="s">
        <v>202</v>
      </c>
      <c r="F484">
        <v>2</v>
      </c>
      <c r="G484" t="s">
        <v>33</v>
      </c>
      <c r="H484" t="s">
        <v>143</v>
      </c>
      <c r="I484" s="65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77">
        <f t="shared" si="25"/>
        <v>63.581773225008831</v>
      </c>
      <c r="N484">
        <v>1</v>
      </c>
      <c r="O484">
        <v>11.372999999999999</v>
      </c>
      <c r="P484" s="77">
        <f t="shared" si="24"/>
        <v>63.307834344500137</v>
      </c>
      <c r="S484" s="77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39" t="s">
        <v>202</v>
      </c>
      <c r="F485">
        <v>2</v>
      </c>
      <c r="G485" t="s">
        <v>77</v>
      </c>
      <c r="H485" t="s">
        <v>19</v>
      </c>
      <c r="I485" s="65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77">
        <f t="shared" si="25"/>
        <v>62.93706293706294</v>
      </c>
      <c r="N485">
        <v>2</v>
      </c>
      <c r="O485">
        <v>11.54</v>
      </c>
      <c r="P485" s="77">
        <f t="shared" si="24"/>
        <v>62.391681109185448</v>
      </c>
      <c r="S485" s="77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39" t="s">
        <v>202</v>
      </c>
      <c r="F486">
        <v>3</v>
      </c>
      <c r="G486" t="s">
        <v>23</v>
      </c>
      <c r="H486" t="s">
        <v>15</v>
      </c>
      <c r="I486" s="65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77">
        <f t="shared" si="25"/>
        <v>64.354665713264211</v>
      </c>
      <c r="N486">
        <v>1</v>
      </c>
      <c r="O486">
        <v>11.105</v>
      </c>
      <c r="P486" s="77">
        <f t="shared" si="24"/>
        <v>64.835659612787026</v>
      </c>
      <c r="S486" s="77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39" t="s">
        <v>202</v>
      </c>
      <c r="F487">
        <v>3</v>
      </c>
      <c r="G487" t="s">
        <v>138</v>
      </c>
      <c r="H487" t="s">
        <v>44</v>
      </c>
      <c r="I487" s="65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77">
        <f t="shared" si="25"/>
        <v>63.807160581354125</v>
      </c>
      <c r="N487">
        <v>2</v>
      </c>
      <c r="O487">
        <v>11.235000000000001</v>
      </c>
      <c r="P487" s="77">
        <f t="shared" si="24"/>
        <v>64.085447263017343</v>
      </c>
      <c r="S487" s="77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39" t="s">
        <v>202</v>
      </c>
      <c r="F488">
        <v>4</v>
      </c>
      <c r="G488" t="s">
        <v>30</v>
      </c>
      <c r="H488" t="s">
        <v>31</v>
      </c>
      <c r="I488" s="65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77">
        <f t="shared" si="25"/>
        <v>61.292244828466842</v>
      </c>
      <c r="N488">
        <v>1</v>
      </c>
      <c r="O488">
        <v>11.244</v>
      </c>
      <c r="P488" s="77">
        <f t="shared" si="24"/>
        <v>64.034151547492002</v>
      </c>
      <c r="S488" s="77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39" t="s">
        <v>202</v>
      </c>
      <c r="F489">
        <v>4</v>
      </c>
      <c r="G489" t="s">
        <v>43</v>
      </c>
      <c r="H489" t="s">
        <v>44</v>
      </c>
      <c r="I489" s="65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77">
        <f t="shared" si="25"/>
        <v>61.141304347826086</v>
      </c>
      <c r="N489">
        <v>2</v>
      </c>
      <c r="O489">
        <v>11.629</v>
      </c>
      <c r="P489" s="77">
        <f t="shared" si="24"/>
        <v>61.914180067073694</v>
      </c>
      <c r="S489" s="77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39" t="s">
        <v>203</v>
      </c>
      <c r="F490">
        <v>1</v>
      </c>
      <c r="G490" t="s">
        <v>79</v>
      </c>
      <c r="H490" t="s">
        <v>65</v>
      </c>
      <c r="I490" s="65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77">
        <f t="shared" si="25"/>
        <v>63.380281690140848</v>
      </c>
      <c r="N490">
        <v>1</v>
      </c>
      <c r="O490">
        <v>11.414</v>
      </c>
      <c r="P490" s="77">
        <f t="shared" si="24"/>
        <v>63.080427545120031</v>
      </c>
      <c r="S490" s="77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39" t="s">
        <v>203</v>
      </c>
      <c r="F491">
        <v>1</v>
      </c>
      <c r="G491" t="s">
        <v>30</v>
      </c>
      <c r="H491" t="s">
        <v>31</v>
      </c>
      <c r="I491" s="65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77">
        <f t="shared" si="25"/>
        <v>63.008663691257553</v>
      </c>
      <c r="N491">
        <v>2</v>
      </c>
      <c r="O491">
        <v>12.087999999999999</v>
      </c>
      <c r="P491" s="77">
        <f t="shared" si="24"/>
        <v>59.563203176704171</v>
      </c>
      <c r="S491" s="77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39" t="s">
        <v>203</v>
      </c>
      <c r="F492">
        <v>2</v>
      </c>
      <c r="G492" t="s">
        <v>23</v>
      </c>
      <c r="H492" t="s">
        <v>15</v>
      </c>
      <c r="I492" s="65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77">
        <f t="shared" si="25"/>
        <v>64.222638480064219</v>
      </c>
      <c r="N492">
        <v>1</v>
      </c>
      <c r="O492">
        <v>11.237</v>
      </c>
      <c r="P492" s="77">
        <f t="shared" si="24"/>
        <v>64.074041114176381</v>
      </c>
      <c r="Q492">
        <v>1</v>
      </c>
      <c r="R492">
        <v>11.246</v>
      </c>
      <c r="S492" s="77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39" t="s">
        <v>203</v>
      </c>
      <c r="F493">
        <v>2</v>
      </c>
      <c r="G493" t="s">
        <v>33</v>
      </c>
      <c r="H493" t="s">
        <v>143</v>
      </c>
      <c r="I493" s="65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77">
        <f t="shared" si="25"/>
        <v>64.245560810207905</v>
      </c>
      <c r="N493">
        <v>2</v>
      </c>
      <c r="O493">
        <v>11.34</v>
      </c>
      <c r="P493" s="77">
        <f t="shared" si="24"/>
        <v>63.492063492063494</v>
      </c>
      <c r="Q493">
        <v>2</v>
      </c>
      <c r="R493">
        <v>11.283000000000001</v>
      </c>
      <c r="S493" s="77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39" t="s">
        <v>204</v>
      </c>
      <c r="F494" t="s">
        <v>205</v>
      </c>
      <c r="G494" t="s">
        <v>79</v>
      </c>
      <c r="H494" t="s">
        <v>65</v>
      </c>
      <c r="I494" s="65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77">
        <f t="shared" si="25"/>
        <v>64.684215254694095</v>
      </c>
      <c r="N494">
        <v>1</v>
      </c>
      <c r="O494">
        <v>11.106999999999999</v>
      </c>
      <c r="P494" s="77">
        <f t="shared" si="24"/>
        <v>64.823984874403536</v>
      </c>
      <c r="S494" s="77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39" t="s">
        <v>204</v>
      </c>
      <c r="F495" t="s">
        <v>205</v>
      </c>
      <c r="G495" t="s">
        <v>23</v>
      </c>
      <c r="H495" t="s">
        <v>15</v>
      </c>
      <c r="I495" s="65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77">
        <f t="shared" si="25"/>
        <v>64.504569073642713</v>
      </c>
      <c r="N495">
        <v>2</v>
      </c>
      <c r="O495">
        <v>11.222</v>
      </c>
      <c r="P495" s="77">
        <f t="shared" si="24"/>
        <v>64.159686330422389</v>
      </c>
      <c r="S495" s="77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39" t="s">
        <v>204</v>
      </c>
      <c r="F496" t="s">
        <v>206</v>
      </c>
      <c r="G496" t="s">
        <v>33</v>
      </c>
      <c r="H496" t="s">
        <v>143</v>
      </c>
      <c r="I496" s="65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77">
        <f t="shared" si="25"/>
        <v>63.21334503950834</v>
      </c>
      <c r="N496">
        <v>2</v>
      </c>
      <c r="O496">
        <v>11.407</v>
      </c>
      <c r="P496" s="77">
        <f t="shared" si="24"/>
        <v>63.11913737178925</v>
      </c>
      <c r="Q496">
        <v>1</v>
      </c>
      <c r="R496">
        <v>11.363</v>
      </c>
      <c r="S496" s="77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39" t="s">
        <v>204</v>
      </c>
      <c r="F497" t="s">
        <v>206</v>
      </c>
      <c r="G497" t="s">
        <v>30</v>
      </c>
      <c r="H497" t="s">
        <v>31</v>
      </c>
      <c r="I497" s="65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77">
        <f t="shared" si="25"/>
        <v>63.02521008403361</v>
      </c>
      <c r="N497">
        <v>1</v>
      </c>
      <c r="O497">
        <v>11.394</v>
      </c>
      <c r="P497" s="77">
        <f t="shared" si="24"/>
        <v>63.191153238546605</v>
      </c>
      <c r="Q497">
        <v>2</v>
      </c>
      <c r="R497">
        <v>11.365</v>
      </c>
      <c r="S497" s="77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39" t="s">
        <v>200</v>
      </c>
      <c r="F498">
        <v>1</v>
      </c>
      <c r="G498" t="s">
        <v>135</v>
      </c>
      <c r="H498" t="s">
        <v>29</v>
      </c>
      <c r="I498" s="65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77">
        <f t="shared" si="25"/>
        <v>62.246044782571104</v>
      </c>
      <c r="P498" s="77" t="str">
        <f t="shared" si="24"/>
        <v/>
      </c>
      <c r="S498" s="77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39" t="s">
        <v>200</v>
      </c>
      <c r="F499">
        <v>1</v>
      </c>
      <c r="G499" t="s">
        <v>50</v>
      </c>
      <c r="H499" t="s">
        <v>51</v>
      </c>
      <c r="I499" s="65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77">
        <f t="shared" si="25"/>
        <v>60.836501901140679</v>
      </c>
      <c r="P499" s="77" t="str">
        <f t="shared" si="24"/>
        <v/>
      </c>
      <c r="S499" s="77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39" t="s">
        <v>200</v>
      </c>
      <c r="F500">
        <v>2</v>
      </c>
      <c r="G500" t="s">
        <v>111</v>
      </c>
      <c r="H500" t="s">
        <v>160</v>
      </c>
      <c r="I500" s="65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77">
        <f t="shared" si="25"/>
        <v>62.026188835286007</v>
      </c>
      <c r="P500" s="77" t="str">
        <f t="shared" si="24"/>
        <v/>
      </c>
      <c r="S500" s="77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39" t="s">
        <v>200</v>
      </c>
      <c r="F501">
        <v>2</v>
      </c>
      <c r="G501" t="s">
        <v>155</v>
      </c>
      <c r="H501" t="s">
        <v>156</v>
      </c>
      <c r="I501" s="65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77">
        <f t="shared" si="25"/>
        <v>61.554244678122593</v>
      </c>
      <c r="P501" s="77" t="str">
        <f t="shared" si="24"/>
        <v/>
      </c>
      <c r="S501" s="77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39" t="s">
        <v>200</v>
      </c>
      <c r="F502">
        <v>3</v>
      </c>
      <c r="G502" t="s">
        <v>138</v>
      </c>
      <c r="H502" t="s">
        <v>44</v>
      </c>
      <c r="I502" s="65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77">
        <f t="shared" si="25"/>
        <v>62.766977595676053</v>
      </c>
      <c r="P502" s="77" t="str">
        <f t="shared" si="24"/>
        <v/>
      </c>
      <c r="S502" s="77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39" t="s">
        <v>200</v>
      </c>
      <c r="F503">
        <v>3</v>
      </c>
      <c r="G503" t="s">
        <v>46</v>
      </c>
      <c r="H503" t="s">
        <v>47</v>
      </c>
      <c r="I503" s="65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77">
        <f t="shared" si="25"/>
        <v>56.497175141242941</v>
      </c>
      <c r="P503" s="77" t="str">
        <f t="shared" si="24"/>
        <v/>
      </c>
      <c r="S503" s="77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39" t="s">
        <v>200</v>
      </c>
      <c r="F504">
        <v>4</v>
      </c>
      <c r="G504" t="s">
        <v>52</v>
      </c>
      <c r="H504" t="s">
        <v>53</v>
      </c>
      <c r="I504" s="65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77" t="e">
        <f t="shared" si="25"/>
        <v>#VALUE!</v>
      </c>
      <c r="P504" s="77" t="str">
        <f t="shared" si="24"/>
        <v/>
      </c>
      <c r="S504" s="77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39" t="s">
        <v>200</v>
      </c>
      <c r="F505">
        <v>4</v>
      </c>
      <c r="G505" t="s">
        <v>147</v>
      </c>
      <c r="H505" t="s">
        <v>31</v>
      </c>
      <c r="I505" s="65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77" t="e">
        <f t="shared" si="25"/>
        <v>#VALUE!</v>
      </c>
      <c r="P505" s="77" t="str">
        <f t="shared" si="24"/>
        <v/>
      </c>
      <c r="S505" s="77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39" t="s">
        <v>200</v>
      </c>
      <c r="F506">
        <v>5</v>
      </c>
      <c r="G506" t="s">
        <v>30</v>
      </c>
      <c r="H506" t="s">
        <v>31</v>
      </c>
      <c r="I506" s="65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77">
        <f t="shared" si="25"/>
        <v>60.065070493034121</v>
      </c>
      <c r="P506" s="77" t="str">
        <f t="shared" si="24"/>
        <v/>
      </c>
      <c r="S506" s="77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39" t="s">
        <v>200</v>
      </c>
      <c r="F507">
        <v>5</v>
      </c>
      <c r="G507" t="s">
        <v>141</v>
      </c>
      <c r="H507" t="s">
        <v>142</v>
      </c>
      <c r="I507" s="65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77">
        <f t="shared" si="25"/>
        <v>59.820538384845463</v>
      </c>
      <c r="P507" s="77" t="str">
        <f t="shared" ref="P507:P570" si="27">IF(OR(O507="",O507="REL"),"",3.6*200/O507)</f>
        <v/>
      </c>
      <c r="S507" s="77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39" t="s">
        <v>200</v>
      </c>
      <c r="F508">
        <v>6</v>
      </c>
      <c r="G508" t="s">
        <v>43</v>
      </c>
      <c r="H508" t="s">
        <v>44</v>
      </c>
      <c r="I508" s="65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77" t="e">
        <f t="shared" si="25"/>
        <v>#VALUE!</v>
      </c>
      <c r="P508" s="77" t="str">
        <f t="shared" si="27"/>
        <v/>
      </c>
      <c r="S508" s="77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39" t="s">
        <v>200</v>
      </c>
      <c r="F509">
        <v>6</v>
      </c>
      <c r="G509" t="s">
        <v>99</v>
      </c>
      <c r="H509" t="s">
        <v>47</v>
      </c>
      <c r="I509" s="65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77" t="e">
        <f t="shared" si="25"/>
        <v>#VALUE!</v>
      </c>
      <c r="P509" s="77" t="str">
        <f t="shared" si="27"/>
        <v/>
      </c>
      <c r="S509" s="77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39" t="s">
        <v>200</v>
      </c>
      <c r="F510">
        <v>7</v>
      </c>
      <c r="G510" t="s">
        <v>20</v>
      </c>
      <c r="H510" t="s">
        <v>21</v>
      </c>
      <c r="I510" s="65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77" t="e">
        <f t="shared" si="25"/>
        <v>#VALUE!</v>
      </c>
      <c r="P510" s="77" t="str">
        <f t="shared" si="27"/>
        <v/>
      </c>
      <c r="S510" s="77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39" t="s">
        <v>200</v>
      </c>
      <c r="F511">
        <v>7</v>
      </c>
      <c r="G511" t="s">
        <v>154</v>
      </c>
      <c r="H511" t="s">
        <v>38</v>
      </c>
      <c r="I511" s="65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77" t="e">
        <f t="shared" si="25"/>
        <v>#VALUE!</v>
      </c>
      <c r="P511" s="77" t="str">
        <f t="shared" si="27"/>
        <v/>
      </c>
      <c r="S511" s="77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39" t="s">
        <v>200</v>
      </c>
      <c r="F512">
        <v>8</v>
      </c>
      <c r="G512" t="s">
        <v>137</v>
      </c>
      <c r="H512" t="s">
        <v>29</v>
      </c>
      <c r="I512" s="65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77">
        <f t="shared" si="25"/>
        <v>63.052806725632713</v>
      </c>
      <c r="P512" s="77" t="str">
        <f t="shared" si="27"/>
        <v/>
      </c>
      <c r="S512" s="77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39" t="s">
        <v>200</v>
      </c>
      <c r="F513">
        <v>8</v>
      </c>
      <c r="G513" t="s">
        <v>60</v>
      </c>
      <c r="H513" t="s">
        <v>61</v>
      </c>
      <c r="I513" s="65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77">
        <f t="shared" si="25"/>
        <v>62.299904819589855</v>
      </c>
      <c r="P513" s="77" t="str">
        <f t="shared" si="27"/>
        <v/>
      </c>
      <c r="S513" s="77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39" t="s">
        <v>200</v>
      </c>
      <c r="F514">
        <v>9</v>
      </c>
      <c r="G514" t="s">
        <v>39</v>
      </c>
      <c r="H514" t="s">
        <v>40</v>
      </c>
      <c r="I514" s="65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77">
        <f t="shared" si="25"/>
        <v>62.085021988445291</v>
      </c>
      <c r="P514" s="77" t="str">
        <f t="shared" si="27"/>
        <v/>
      </c>
      <c r="S514" s="77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39" t="s">
        <v>200</v>
      </c>
      <c r="F515">
        <v>9</v>
      </c>
      <c r="G515" t="s">
        <v>96</v>
      </c>
      <c r="H515" t="s">
        <v>150</v>
      </c>
      <c r="I515" s="65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77">
        <f t="shared" ref="M515:M578" si="28">IF(OR(L515="",L515="REL"),"",3.6*200/L515)</f>
        <v>61.951471347444503</v>
      </c>
      <c r="P515" s="77" t="str">
        <f t="shared" si="27"/>
        <v/>
      </c>
      <c r="S515" s="77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39" t="s">
        <v>200</v>
      </c>
      <c r="F516">
        <v>10</v>
      </c>
      <c r="G516" t="s">
        <v>161</v>
      </c>
      <c r="H516" t="s">
        <v>36</v>
      </c>
      <c r="I516" s="65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77">
        <f t="shared" si="28"/>
        <v>64.579782940174013</v>
      </c>
      <c r="P516" s="77" t="str">
        <f t="shared" si="27"/>
        <v/>
      </c>
      <c r="S516" s="77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2" t="s">
        <v>200</v>
      </c>
      <c r="F517">
        <v>10</v>
      </c>
      <c r="G517" t="s">
        <v>116</v>
      </c>
      <c r="H517" t="s">
        <v>21</v>
      </c>
      <c r="I517" s="65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77">
        <f t="shared" si="28"/>
        <v>62.483728195782348</v>
      </c>
      <c r="P517" s="77" t="str">
        <f t="shared" si="27"/>
        <v/>
      </c>
      <c r="S517" s="77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2" t="s">
        <v>200</v>
      </c>
      <c r="F518">
        <v>11</v>
      </c>
      <c r="G518" t="s">
        <v>144</v>
      </c>
      <c r="H518" t="s">
        <v>145</v>
      </c>
      <c r="I518" s="65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77">
        <f t="shared" si="28"/>
        <v>62.462045631994449</v>
      </c>
      <c r="P518" s="77" t="str">
        <f t="shared" si="27"/>
        <v/>
      </c>
      <c r="S518" s="77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39" t="s">
        <v>200</v>
      </c>
      <c r="F519">
        <v>11</v>
      </c>
      <c r="G519" t="s">
        <v>139</v>
      </c>
      <c r="H519" t="s">
        <v>61</v>
      </c>
      <c r="I519" s="65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77">
        <f t="shared" si="28"/>
        <v>61.443932411674346</v>
      </c>
      <c r="P519" s="77" t="str">
        <f t="shared" si="27"/>
        <v/>
      </c>
      <c r="S519" s="77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2" t="s">
        <v>200</v>
      </c>
      <c r="F520">
        <v>12</v>
      </c>
      <c r="G520" t="s">
        <v>129</v>
      </c>
      <c r="H520" t="s">
        <v>65</v>
      </c>
      <c r="I520" s="65">
        <f>(C520-VLOOKUP(G520,Riders!$A$2:$C$2000,2,FALSE))/365</f>
        <v>29.4</v>
      </c>
      <c r="J520">
        <v>15</v>
      </c>
      <c r="K520">
        <v>1</v>
      </c>
      <c r="L520">
        <v>11.618</v>
      </c>
      <c r="M520" s="77">
        <f t="shared" si="28"/>
        <v>61.97280082630401</v>
      </c>
      <c r="P520" s="77" t="str">
        <f t="shared" si="27"/>
        <v/>
      </c>
      <c r="S520" s="77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2" t="s">
        <v>200</v>
      </c>
      <c r="F521">
        <v>12</v>
      </c>
      <c r="G521" t="s">
        <v>146</v>
      </c>
      <c r="H521" t="s">
        <v>56</v>
      </c>
      <c r="I521" s="65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77">
        <f t="shared" si="28"/>
        <v>61.802575107296136</v>
      </c>
      <c r="P521" s="77" t="str">
        <f t="shared" si="27"/>
        <v/>
      </c>
      <c r="S521" s="77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39" t="s">
        <v>201</v>
      </c>
      <c r="F522">
        <v>1</v>
      </c>
      <c r="G522" t="s">
        <v>132</v>
      </c>
      <c r="H522" t="s">
        <v>36</v>
      </c>
      <c r="I522" s="65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77">
        <f t="shared" si="28"/>
        <v>62.21377343817506</v>
      </c>
      <c r="P522" s="77" t="str">
        <f t="shared" si="27"/>
        <v/>
      </c>
      <c r="S522" s="77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2" t="s">
        <v>201</v>
      </c>
      <c r="F523">
        <v>1</v>
      </c>
      <c r="G523" t="s">
        <v>129</v>
      </c>
      <c r="H523" t="s">
        <v>65</v>
      </c>
      <c r="I523" s="65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77">
        <f t="shared" si="28"/>
        <v>61.402012621524811</v>
      </c>
      <c r="P523" s="77" t="str">
        <f t="shared" si="27"/>
        <v/>
      </c>
      <c r="S523" s="77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2" t="s">
        <v>201</v>
      </c>
      <c r="F524">
        <v>2</v>
      </c>
      <c r="G524" t="s">
        <v>33</v>
      </c>
      <c r="H524" t="s">
        <v>143</v>
      </c>
      <c r="I524" s="65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77">
        <f t="shared" si="28"/>
        <v>63.291139240506332</v>
      </c>
      <c r="P524" s="77" t="str">
        <f t="shared" si="27"/>
        <v/>
      </c>
      <c r="S524" s="77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39" t="s">
        <v>201</v>
      </c>
      <c r="F525">
        <v>2</v>
      </c>
      <c r="G525" t="s">
        <v>144</v>
      </c>
      <c r="H525" t="s">
        <v>145</v>
      </c>
      <c r="I525" s="65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77">
        <f t="shared" si="28"/>
        <v>62.635928664636801</v>
      </c>
      <c r="P525" s="77" t="str">
        <f t="shared" si="27"/>
        <v/>
      </c>
      <c r="S525" s="77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2" t="s">
        <v>201</v>
      </c>
      <c r="F526">
        <v>3</v>
      </c>
      <c r="G526" t="s">
        <v>26</v>
      </c>
      <c r="H526" t="s">
        <v>27</v>
      </c>
      <c r="I526" s="65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77">
        <f t="shared" si="28"/>
        <v>64.034151547492002</v>
      </c>
      <c r="P526" s="77" t="str">
        <f t="shared" si="27"/>
        <v/>
      </c>
      <c r="S526" s="77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2" t="s">
        <v>201</v>
      </c>
      <c r="F527">
        <v>3</v>
      </c>
      <c r="G527" t="s">
        <v>161</v>
      </c>
      <c r="H527" t="s">
        <v>36</v>
      </c>
      <c r="I527" s="65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77">
        <f t="shared" si="28"/>
        <v>63.943161634103021</v>
      </c>
      <c r="P527" s="77" t="str">
        <f t="shared" si="27"/>
        <v/>
      </c>
      <c r="S527" s="77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39" t="s">
        <v>201</v>
      </c>
      <c r="F528">
        <v>4</v>
      </c>
      <c r="G528" t="s">
        <v>109</v>
      </c>
      <c r="H528" t="s">
        <v>118</v>
      </c>
      <c r="I528" s="65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77">
        <f t="shared" si="28"/>
        <v>64.441063277544075</v>
      </c>
      <c r="P528" s="77" t="str">
        <f t="shared" si="27"/>
        <v/>
      </c>
      <c r="S528" s="77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2" t="s">
        <v>201</v>
      </c>
      <c r="F529">
        <v>4</v>
      </c>
      <c r="G529" t="s">
        <v>39</v>
      </c>
      <c r="H529" t="s">
        <v>40</v>
      </c>
      <c r="I529" s="65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77">
        <f t="shared" si="28"/>
        <v>60.939483707151929</v>
      </c>
      <c r="P529" s="77" t="str">
        <f t="shared" si="27"/>
        <v/>
      </c>
      <c r="S529" s="77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2" t="s">
        <v>201</v>
      </c>
      <c r="F530">
        <v>5</v>
      </c>
      <c r="G530" t="s">
        <v>135</v>
      </c>
      <c r="H530" t="s">
        <v>29</v>
      </c>
      <c r="I530" s="65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77">
        <f t="shared" si="28"/>
        <v>64.690026954177895</v>
      </c>
      <c r="P530" s="77" t="str">
        <f t="shared" si="27"/>
        <v/>
      </c>
      <c r="S530" s="77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39" t="s">
        <v>201</v>
      </c>
      <c r="F531">
        <v>5</v>
      </c>
      <c r="G531" t="s">
        <v>137</v>
      </c>
      <c r="H531" t="s">
        <v>29</v>
      </c>
      <c r="I531" s="65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77">
        <f t="shared" si="28"/>
        <v>64.131112496659838</v>
      </c>
      <c r="P531" s="77" t="str">
        <f t="shared" si="27"/>
        <v/>
      </c>
      <c r="S531" s="77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2" t="s">
        <v>201</v>
      </c>
      <c r="F532">
        <v>6</v>
      </c>
      <c r="G532" t="s">
        <v>111</v>
      </c>
      <c r="H532" t="s">
        <v>160</v>
      </c>
      <c r="I532" s="65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77">
        <f t="shared" si="28"/>
        <v>63.135741844966681</v>
      </c>
      <c r="P532" s="77" t="str">
        <f t="shared" si="27"/>
        <v/>
      </c>
      <c r="S532" s="77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2" t="s">
        <v>201</v>
      </c>
      <c r="F533">
        <v>6</v>
      </c>
      <c r="G533" t="s">
        <v>20</v>
      </c>
      <c r="H533" t="s">
        <v>21</v>
      </c>
      <c r="I533" s="65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77">
        <f t="shared" si="28"/>
        <v>61.449176410343945</v>
      </c>
      <c r="P533" s="77" t="str">
        <f t="shared" si="27"/>
        <v/>
      </c>
      <c r="S533" s="77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2" t="s">
        <v>201</v>
      </c>
      <c r="F534">
        <v>7</v>
      </c>
      <c r="G534" t="s">
        <v>138</v>
      </c>
      <c r="H534" t="s">
        <v>44</v>
      </c>
      <c r="I534" s="65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77">
        <f t="shared" si="28"/>
        <v>60.636685194542693</v>
      </c>
      <c r="P534" s="77" t="str">
        <f t="shared" si="27"/>
        <v/>
      </c>
      <c r="S534" s="77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2" t="s">
        <v>201</v>
      </c>
      <c r="F535">
        <v>7</v>
      </c>
      <c r="G535" t="s">
        <v>43</v>
      </c>
      <c r="H535" t="s">
        <v>44</v>
      </c>
      <c r="I535" s="65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77">
        <f t="shared" si="28"/>
        <v>52.906165037842605</v>
      </c>
      <c r="P535" s="77" t="str">
        <f t="shared" si="27"/>
        <v/>
      </c>
      <c r="S535" s="77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2" t="s">
        <v>201</v>
      </c>
      <c r="F536">
        <v>8</v>
      </c>
      <c r="G536" t="s">
        <v>30</v>
      </c>
      <c r="H536" t="s">
        <v>31</v>
      </c>
      <c r="I536" s="65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77">
        <f t="shared" si="28"/>
        <v>64.331665475339534</v>
      </c>
      <c r="P536" s="77" t="str">
        <f t="shared" si="27"/>
        <v/>
      </c>
      <c r="S536" s="77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2" t="s">
        <v>201</v>
      </c>
      <c r="F537">
        <v>8</v>
      </c>
      <c r="G537" t="s">
        <v>52</v>
      </c>
      <c r="H537" t="s">
        <v>53</v>
      </c>
      <c r="I537" s="65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77">
        <f t="shared" si="28"/>
        <v>63.897763578274756</v>
      </c>
      <c r="P537" s="77" t="str">
        <f t="shared" si="27"/>
        <v/>
      </c>
      <c r="S537" s="77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2" t="s">
        <v>202</v>
      </c>
      <c r="F538">
        <v>1</v>
      </c>
      <c r="G538" t="s">
        <v>132</v>
      </c>
      <c r="H538" t="s">
        <v>36</v>
      </c>
      <c r="I538" s="65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77">
        <f t="shared" si="28"/>
        <v>65.087687579099622</v>
      </c>
      <c r="N538">
        <v>1</v>
      </c>
      <c r="O538">
        <v>11.356</v>
      </c>
      <c r="P538" s="77">
        <f t="shared" si="27"/>
        <v>63.40260655160268</v>
      </c>
      <c r="S538" s="77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2" t="s">
        <v>202</v>
      </c>
      <c r="F539">
        <v>1</v>
      </c>
      <c r="G539" t="s">
        <v>30</v>
      </c>
      <c r="H539" t="s">
        <v>31</v>
      </c>
      <c r="I539" s="65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77">
        <f t="shared" si="28"/>
        <v>56.962025316455701</v>
      </c>
      <c r="N539">
        <v>2</v>
      </c>
      <c r="O539">
        <v>11.375</v>
      </c>
      <c r="P539" s="77">
        <f t="shared" si="27"/>
        <v>63.296703296703299</v>
      </c>
      <c r="S539" s="77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2" t="s">
        <v>202</v>
      </c>
      <c r="F540">
        <v>2</v>
      </c>
      <c r="G540" t="s">
        <v>33</v>
      </c>
      <c r="H540" t="s">
        <v>143</v>
      </c>
      <c r="I540" s="65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77">
        <f t="shared" si="28"/>
        <v>63.11913737178925</v>
      </c>
      <c r="N540">
        <v>1</v>
      </c>
      <c r="O540">
        <v>11.185</v>
      </c>
      <c r="P540" s="77">
        <f t="shared" si="27"/>
        <v>64.371926687527932</v>
      </c>
      <c r="Q540">
        <v>1</v>
      </c>
      <c r="R540">
        <v>11.576000000000001</v>
      </c>
      <c r="S540" s="77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2" t="s">
        <v>202</v>
      </c>
      <c r="F541">
        <v>2</v>
      </c>
      <c r="G541" t="s">
        <v>138</v>
      </c>
      <c r="H541" t="s">
        <v>44</v>
      </c>
      <c r="I541" s="65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77">
        <f t="shared" si="28"/>
        <v>63.40260655160268</v>
      </c>
      <c r="N541">
        <v>2</v>
      </c>
      <c r="O541">
        <v>11.347000000000001</v>
      </c>
      <c r="P541" s="77">
        <f t="shared" si="27"/>
        <v>63.452895038336116</v>
      </c>
      <c r="Q541">
        <v>2</v>
      </c>
      <c r="R541">
        <v>12.188000000000001</v>
      </c>
      <c r="S541" s="77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2" t="s">
        <v>202</v>
      </c>
      <c r="F542">
        <v>3</v>
      </c>
      <c r="G542" t="s">
        <v>111</v>
      </c>
      <c r="H542" t="s">
        <v>160</v>
      </c>
      <c r="I542" s="65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77">
        <f t="shared" si="28"/>
        <v>63.852429939694929</v>
      </c>
      <c r="N542">
        <v>1</v>
      </c>
      <c r="O542">
        <v>11.186999999999999</v>
      </c>
      <c r="P542" s="77">
        <f t="shared" si="27"/>
        <v>64.360418342719228</v>
      </c>
      <c r="Q542">
        <v>1</v>
      </c>
      <c r="R542">
        <v>11.436999999999999</v>
      </c>
      <c r="S542" s="77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2" t="s">
        <v>202</v>
      </c>
      <c r="F543">
        <v>3</v>
      </c>
      <c r="G543" t="s">
        <v>26</v>
      </c>
      <c r="H543" t="s">
        <v>27</v>
      </c>
      <c r="I543" s="65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77">
        <f t="shared" si="28"/>
        <v>64.458370635631155</v>
      </c>
      <c r="N543">
        <v>2</v>
      </c>
      <c r="O543">
        <v>11.695</v>
      </c>
      <c r="P543" s="77">
        <f t="shared" si="27"/>
        <v>61.564771269773409</v>
      </c>
      <c r="Q543">
        <v>2</v>
      </c>
      <c r="R543">
        <v>11.481</v>
      </c>
      <c r="S543" s="77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2" t="s">
        <v>202</v>
      </c>
      <c r="F544">
        <v>4</v>
      </c>
      <c r="G544" t="s">
        <v>109</v>
      </c>
      <c r="H544" t="s">
        <v>118</v>
      </c>
      <c r="I544" s="65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77">
        <f t="shared" si="28"/>
        <v>66.061106523534278</v>
      </c>
      <c r="N544">
        <v>1</v>
      </c>
      <c r="O544">
        <v>11.173</v>
      </c>
      <c r="P544" s="77">
        <f t="shared" si="27"/>
        <v>64.441063277544075</v>
      </c>
      <c r="S544" s="77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2" t="s">
        <v>202</v>
      </c>
      <c r="F545">
        <v>4</v>
      </c>
      <c r="G545" t="s">
        <v>135</v>
      </c>
      <c r="H545" t="s">
        <v>29</v>
      </c>
      <c r="I545" s="65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77">
        <f t="shared" si="28"/>
        <v>60.115220839943234</v>
      </c>
      <c r="N545">
        <v>2</v>
      </c>
      <c r="O545">
        <v>11.252000000000001</v>
      </c>
      <c r="P545" s="77">
        <f t="shared" si="27"/>
        <v>63.988624244578737</v>
      </c>
      <c r="S545" s="77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2" t="s">
        <v>203</v>
      </c>
      <c r="F546">
        <v>1</v>
      </c>
      <c r="G546" t="s">
        <v>109</v>
      </c>
      <c r="H546" t="s">
        <v>118</v>
      </c>
      <c r="I546" s="65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77">
        <f t="shared" si="28"/>
        <v>63.593004769475364</v>
      </c>
      <c r="N546">
        <v>1</v>
      </c>
      <c r="O546">
        <v>11.226000000000001</v>
      </c>
      <c r="P546" s="77">
        <f t="shared" si="27"/>
        <v>64.136825227151249</v>
      </c>
      <c r="S546" s="77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2" t="s">
        <v>203</v>
      </c>
      <c r="F547">
        <v>1</v>
      </c>
      <c r="G547" t="s">
        <v>132</v>
      </c>
      <c r="H547" t="s">
        <v>36</v>
      </c>
      <c r="I547" s="65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77">
        <f t="shared" si="28"/>
        <v>62.783397279386115</v>
      </c>
      <c r="N547">
        <v>2</v>
      </c>
      <c r="O547">
        <v>11.387</v>
      </c>
      <c r="P547" s="77">
        <f t="shared" si="27"/>
        <v>63.229999121805562</v>
      </c>
      <c r="S547" s="77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39" t="s">
        <v>203</v>
      </c>
      <c r="F548">
        <v>2</v>
      </c>
      <c r="G548" t="s">
        <v>33</v>
      </c>
      <c r="H548" t="s">
        <v>143</v>
      </c>
      <c r="I548" s="65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77">
        <f t="shared" si="28"/>
        <v>62.739630533286864</v>
      </c>
      <c r="N548">
        <v>1</v>
      </c>
      <c r="O548">
        <v>11.303000000000001</v>
      </c>
      <c r="P548" s="77">
        <f t="shared" si="27"/>
        <v>63.699902680704234</v>
      </c>
      <c r="Q548">
        <v>1</v>
      </c>
      <c r="R548">
        <v>11.51</v>
      </c>
      <c r="S548" s="77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39" t="s">
        <v>203</v>
      </c>
      <c r="F549">
        <v>2</v>
      </c>
      <c r="G549" t="s">
        <v>111</v>
      </c>
      <c r="H549" t="s">
        <v>160</v>
      </c>
      <c r="I549" s="65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77">
        <f t="shared" si="28"/>
        <v>62.97559695617948</v>
      </c>
      <c r="N549">
        <v>2</v>
      </c>
      <c r="O549">
        <v>11.32</v>
      </c>
      <c r="P549" s="77">
        <f t="shared" si="27"/>
        <v>63.60424028268551</v>
      </c>
      <c r="Q549">
        <v>2</v>
      </c>
      <c r="R549">
        <v>11.526999999999999</v>
      </c>
      <c r="S549" s="77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39" t="s">
        <v>204</v>
      </c>
      <c r="F550" t="s">
        <v>205</v>
      </c>
      <c r="G550" t="s">
        <v>109</v>
      </c>
      <c r="H550" t="s">
        <v>118</v>
      </c>
      <c r="I550" s="65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77">
        <f t="shared" si="28"/>
        <v>63.694267515923563</v>
      </c>
      <c r="N550">
        <v>1</v>
      </c>
      <c r="O550">
        <v>11.196999999999999</v>
      </c>
      <c r="P550" s="77">
        <f t="shared" si="27"/>
        <v>64.302938287041172</v>
      </c>
      <c r="Q550">
        <v>1</v>
      </c>
      <c r="R550">
        <v>11.329000000000001</v>
      </c>
      <c r="S550" s="77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39" t="s">
        <v>204</v>
      </c>
      <c r="F551" t="s">
        <v>205</v>
      </c>
      <c r="G551" t="s">
        <v>33</v>
      </c>
      <c r="H551" t="s">
        <v>143</v>
      </c>
      <c r="I551" s="65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77">
        <f t="shared" si="28"/>
        <v>63.733734619810569</v>
      </c>
      <c r="N551">
        <v>2</v>
      </c>
      <c r="O551">
        <v>11.962</v>
      </c>
      <c r="P551" s="77">
        <f t="shared" si="27"/>
        <v>60.190603577996988</v>
      </c>
      <c r="Q551">
        <v>2</v>
      </c>
      <c r="R551">
        <v>11.348000000000001</v>
      </c>
      <c r="S551" s="77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39" t="s">
        <v>204</v>
      </c>
      <c r="F552" t="s">
        <v>206</v>
      </c>
      <c r="G552" t="s">
        <v>132</v>
      </c>
      <c r="H552" t="s">
        <v>36</v>
      </c>
      <c r="I552" s="65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77">
        <f t="shared" si="28"/>
        <v>63.196699727903095</v>
      </c>
      <c r="N552">
        <v>1</v>
      </c>
      <c r="O552">
        <v>11.374000000000001</v>
      </c>
      <c r="P552" s="77">
        <f t="shared" si="27"/>
        <v>63.302268331281866</v>
      </c>
      <c r="S552" s="77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39" t="s">
        <v>204</v>
      </c>
      <c r="F553" t="s">
        <v>206</v>
      </c>
      <c r="G553" t="s">
        <v>111</v>
      </c>
      <c r="H553" t="s">
        <v>160</v>
      </c>
      <c r="I553" s="65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77">
        <f t="shared" si="28"/>
        <v>62.948067844028671</v>
      </c>
      <c r="N553">
        <v>2</v>
      </c>
      <c r="O553">
        <v>11.428000000000001</v>
      </c>
      <c r="P553" s="77">
        <f t="shared" si="27"/>
        <v>63.003150157507868</v>
      </c>
      <c r="S553" s="77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39" t="s">
        <v>200</v>
      </c>
      <c r="F554">
        <v>1</v>
      </c>
      <c r="G554" t="s">
        <v>26</v>
      </c>
      <c r="H554" t="s">
        <v>27</v>
      </c>
      <c r="I554" s="65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77">
        <f t="shared" si="28"/>
        <v>64.602960969044418</v>
      </c>
      <c r="P554" s="77" t="str">
        <f t="shared" si="27"/>
        <v/>
      </c>
      <c r="S554" s="77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39" t="s">
        <v>200</v>
      </c>
      <c r="F555">
        <v>1</v>
      </c>
      <c r="G555" t="s">
        <v>140</v>
      </c>
      <c r="H555" t="s">
        <v>118</v>
      </c>
      <c r="I555" s="65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77">
        <f t="shared" si="28"/>
        <v>62.521708926710666</v>
      </c>
      <c r="P555" s="77" t="str">
        <f t="shared" si="27"/>
        <v/>
      </c>
      <c r="S555" s="77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39" t="s">
        <v>200</v>
      </c>
      <c r="F556">
        <v>2</v>
      </c>
      <c r="G556" t="s">
        <v>20</v>
      </c>
      <c r="H556" t="s">
        <v>21</v>
      </c>
      <c r="I556" s="65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77">
        <f t="shared" si="28"/>
        <v>61.633281972265024</v>
      </c>
      <c r="P556" s="77" t="str">
        <f t="shared" si="27"/>
        <v/>
      </c>
      <c r="S556" s="77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39" t="s">
        <v>200</v>
      </c>
      <c r="F557">
        <v>2</v>
      </c>
      <c r="G557" t="s">
        <v>116</v>
      </c>
      <c r="H557" t="s">
        <v>21</v>
      </c>
      <c r="I557" s="65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77">
        <f t="shared" si="28"/>
        <v>59.666860031490842</v>
      </c>
      <c r="P557" s="77" t="str">
        <f t="shared" si="27"/>
        <v/>
      </c>
      <c r="S557" s="77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39" t="s">
        <v>200</v>
      </c>
      <c r="F558">
        <v>3</v>
      </c>
      <c r="G558" t="s">
        <v>136</v>
      </c>
      <c r="H558" t="s">
        <v>36</v>
      </c>
      <c r="I558" s="65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77">
        <f t="shared" si="28"/>
        <v>63.722453314452608</v>
      </c>
      <c r="P558" s="77" t="str">
        <f t="shared" si="27"/>
        <v/>
      </c>
      <c r="S558" s="77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39" t="s">
        <v>200</v>
      </c>
      <c r="F559">
        <v>3</v>
      </c>
      <c r="G559" t="s">
        <v>60</v>
      </c>
      <c r="H559" t="s">
        <v>61</v>
      </c>
      <c r="I559" s="65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77">
        <f t="shared" si="28"/>
        <v>61.855670103092791</v>
      </c>
      <c r="P559" s="77" t="str">
        <f t="shared" si="27"/>
        <v/>
      </c>
      <c r="S559" s="77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39" t="s">
        <v>200</v>
      </c>
      <c r="F560">
        <v>4</v>
      </c>
      <c r="G560" t="s">
        <v>135</v>
      </c>
      <c r="H560" t="s">
        <v>29</v>
      </c>
      <c r="I560" s="65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77">
        <f t="shared" si="28"/>
        <v>64.487236901030016</v>
      </c>
      <c r="P560" s="77" t="str">
        <f t="shared" si="27"/>
        <v/>
      </c>
      <c r="S560" s="77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39" t="s">
        <v>200</v>
      </c>
      <c r="F561">
        <v>4</v>
      </c>
      <c r="G561" t="s">
        <v>50</v>
      </c>
      <c r="H561" t="s">
        <v>51</v>
      </c>
      <c r="I561" s="65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77">
        <f t="shared" si="28"/>
        <v>62.679550796552633</v>
      </c>
      <c r="P561" s="77" t="str">
        <f t="shared" si="27"/>
        <v/>
      </c>
      <c r="S561" s="77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39" t="s">
        <v>200</v>
      </c>
      <c r="F562">
        <v>5</v>
      </c>
      <c r="G562" t="s">
        <v>30</v>
      </c>
      <c r="H562" t="s">
        <v>31</v>
      </c>
      <c r="I562" s="65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77">
        <f t="shared" si="28"/>
        <v>62.783397279386115</v>
      </c>
      <c r="P562" s="77" t="str">
        <f t="shared" si="27"/>
        <v/>
      </c>
      <c r="S562" s="77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39" t="s">
        <v>200</v>
      </c>
      <c r="F563">
        <v>5</v>
      </c>
      <c r="G563" t="s">
        <v>146</v>
      </c>
      <c r="H563" t="s">
        <v>56</v>
      </c>
      <c r="I563" s="65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77">
        <f t="shared" si="28"/>
        <v>62.122519413287314</v>
      </c>
      <c r="P563" s="77" t="str">
        <f t="shared" si="27"/>
        <v/>
      </c>
      <c r="S563" s="77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39" t="s">
        <v>200</v>
      </c>
      <c r="F564">
        <v>6</v>
      </c>
      <c r="G564" t="s">
        <v>43</v>
      </c>
      <c r="H564" t="s">
        <v>44</v>
      </c>
      <c r="I564" s="65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77">
        <f t="shared" si="28"/>
        <v>64.091151860423707</v>
      </c>
      <c r="P564" s="77" t="str">
        <f t="shared" si="27"/>
        <v/>
      </c>
      <c r="S564" s="77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39" t="s">
        <v>200</v>
      </c>
      <c r="F565">
        <v>6</v>
      </c>
      <c r="G565" t="s">
        <v>154</v>
      </c>
      <c r="H565" t="s">
        <v>38</v>
      </c>
      <c r="I565" s="65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77">
        <f t="shared" si="28"/>
        <v>63.058328954282715</v>
      </c>
      <c r="P565" s="77" t="str">
        <f t="shared" si="27"/>
        <v/>
      </c>
      <c r="S565" s="77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39" t="s">
        <v>200</v>
      </c>
      <c r="F566">
        <v>7</v>
      </c>
      <c r="G566" t="s">
        <v>137</v>
      </c>
      <c r="H566" t="s">
        <v>29</v>
      </c>
      <c r="I566" s="65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77">
        <f t="shared" si="28"/>
        <v>61.813186813186817</v>
      </c>
      <c r="P566" s="77" t="str">
        <f t="shared" si="27"/>
        <v/>
      </c>
      <c r="S566" s="77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39" t="s">
        <v>200</v>
      </c>
      <c r="F567">
        <v>7</v>
      </c>
      <c r="G567" t="s">
        <v>144</v>
      </c>
      <c r="H567" t="s">
        <v>145</v>
      </c>
      <c r="I567" s="65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77">
        <f t="shared" si="28"/>
        <v>61.412487205731829</v>
      </c>
      <c r="P567" s="77" t="str">
        <f t="shared" si="27"/>
        <v/>
      </c>
      <c r="S567" s="77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39" t="s">
        <v>200</v>
      </c>
      <c r="F568">
        <v>8</v>
      </c>
      <c r="G568" t="s">
        <v>138</v>
      </c>
      <c r="H568" t="s">
        <v>44</v>
      </c>
      <c r="I568" s="65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77">
        <f t="shared" si="28"/>
        <v>63.235552432812227</v>
      </c>
      <c r="P568" s="77" t="str">
        <f t="shared" si="27"/>
        <v/>
      </c>
      <c r="S568" s="77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39" t="s">
        <v>200</v>
      </c>
      <c r="F569">
        <v>8</v>
      </c>
      <c r="G569" t="s">
        <v>139</v>
      </c>
      <c r="H569" t="s">
        <v>61</v>
      </c>
      <c r="I569" s="65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77">
        <f t="shared" si="28"/>
        <v>63.191153238546612</v>
      </c>
      <c r="P569" s="77" t="str">
        <f t="shared" si="27"/>
        <v/>
      </c>
      <c r="S569" s="77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39" t="s">
        <v>200</v>
      </c>
      <c r="F570">
        <v>9</v>
      </c>
      <c r="G570" t="s">
        <v>52</v>
      </c>
      <c r="H570" t="s">
        <v>53</v>
      </c>
      <c r="I570" s="65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77">
        <f t="shared" si="28"/>
        <v>63.909107047754304</v>
      </c>
      <c r="P570" s="77" t="str">
        <f t="shared" si="27"/>
        <v/>
      </c>
      <c r="S570" s="77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39" t="s">
        <v>200</v>
      </c>
      <c r="F571">
        <v>9</v>
      </c>
      <c r="G571" t="s">
        <v>129</v>
      </c>
      <c r="H571" t="s">
        <v>153</v>
      </c>
      <c r="I571" s="65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77">
        <f t="shared" si="28"/>
        <v>63.307834344500137</v>
      </c>
      <c r="P571" s="77" t="str">
        <f t="shared" ref="P571:P634" si="30">IF(OR(O571="",O571="REL"),"",3.6*200/O571)</f>
        <v/>
      </c>
      <c r="S571" s="77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39" t="s">
        <v>200</v>
      </c>
      <c r="F572">
        <v>10</v>
      </c>
      <c r="G572" t="s">
        <v>133</v>
      </c>
      <c r="H572" t="s">
        <v>25</v>
      </c>
      <c r="I572" s="65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77">
        <f t="shared" si="28"/>
        <v>62.047569803516033</v>
      </c>
      <c r="P572" s="77" t="str">
        <f t="shared" si="30"/>
        <v/>
      </c>
      <c r="S572" s="77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2" t="s">
        <v>200</v>
      </c>
      <c r="F573">
        <v>10</v>
      </c>
      <c r="G573" t="s">
        <v>75</v>
      </c>
      <c r="H573" t="s">
        <v>152</v>
      </c>
      <c r="I573" s="65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77">
        <f t="shared" si="28"/>
        <v>62.004822597313137</v>
      </c>
      <c r="P573" s="77" t="str">
        <f t="shared" si="30"/>
        <v/>
      </c>
      <c r="S573" s="77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2" t="s">
        <v>200</v>
      </c>
      <c r="F574">
        <v>11</v>
      </c>
      <c r="G574" t="s">
        <v>96</v>
      </c>
      <c r="H574" t="s">
        <v>150</v>
      </c>
      <c r="I574" s="65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77">
        <f t="shared" si="28"/>
        <v>61.940812112869921</v>
      </c>
      <c r="P574" s="77" t="str">
        <f t="shared" si="30"/>
        <v/>
      </c>
      <c r="S574" s="77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39" t="s">
        <v>200</v>
      </c>
      <c r="F575">
        <v>11</v>
      </c>
      <c r="G575" t="s">
        <v>24</v>
      </c>
      <c r="H575" t="s">
        <v>151</v>
      </c>
      <c r="I575" s="65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77">
        <f t="shared" si="28"/>
        <v>61.659672861180091</v>
      </c>
      <c r="P575" s="77" t="str">
        <f t="shared" si="30"/>
        <v/>
      </c>
      <c r="S575" s="77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2" t="s">
        <v>200</v>
      </c>
      <c r="F576">
        <v>12</v>
      </c>
      <c r="G576" t="s">
        <v>82</v>
      </c>
      <c r="H576" t="s">
        <v>67</v>
      </c>
      <c r="I576" s="65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77">
        <f t="shared" si="28"/>
        <v>62.240663900414937</v>
      </c>
      <c r="P576" s="77" t="str">
        <f t="shared" si="30"/>
        <v/>
      </c>
      <c r="S576" s="77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2" t="s">
        <v>200</v>
      </c>
      <c r="F577">
        <v>12</v>
      </c>
      <c r="G577" t="s">
        <v>39</v>
      </c>
      <c r="H577" t="s">
        <v>40</v>
      </c>
      <c r="I577" s="65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77">
        <f t="shared" si="28"/>
        <v>62.101086769018458</v>
      </c>
      <c r="P577" s="77" t="str">
        <f t="shared" si="30"/>
        <v/>
      </c>
      <c r="S577" s="77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39" t="s">
        <v>201</v>
      </c>
      <c r="F578">
        <v>1</v>
      </c>
      <c r="G578" t="s">
        <v>79</v>
      </c>
      <c r="H578" t="s">
        <v>65</v>
      </c>
      <c r="I578" s="65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77">
        <f t="shared" si="28"/>
        <v>63.464081092992501</v>
      </c>
      <c r="P578" s="77" t="str">
        <f t="shared" si="30"/>
        <v/>
      </c>
      <c r="S578" s="77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2" t="s">
        <v>201</v>
      </c>
      <c r="F579">
        <v>1</v>
      </c>
      <c r="G579" t="s">
        <v>82</v>
      </c>
      <c r="H579" t="s">
        <v>67</v>
      </c>
      <c r="I579" s="65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77">
        <f t="shared" ref="M579:M642" si="31">IF(OR(L579="",L579="REL"),"",3.6*200/L579)</f>
        <v>61.506919528446943</v>
      </c>
      <c r="P579" s="77" t="str">
        <f t="shared" si="30"/>
        <v/>
      </c>
      <c r="S579" s="77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2" t="s">
        <v>201</v>
      </c>
      <c r="F580">
        <v>2</v>
      </c>
      <c r="G580" t="s">
        <v>132</v>
      </c>
      <c r="H580" t="s">
        <v>36</v>
      </c>
      <c r="I580" s="65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77">
        <f t="shared" si="31"/>
        <v>64.806480648064806</v>
      </c>
      <c r="P580" s="77" t="str">
        <f t="shared" si="30"/>
        <v/>
      </c>
      <c r="S580" s="77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39" t="s">
        <v>201</v>
      </c>
      <c r="F581">
        <v>2</v>
      </c>
      <c r="G581" t="s">
        <v>96</v>
      </c>
      <c r="H581" t="s">
        <v>150</v>
      </c>
      <c r="I581" s="65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77">
        <f t="shared" si="31"/>
        <v>64.239828693790145</v>
      </c>
      <c r="P581" s="77" t="str">
        <f t="shared" si="30"/>
        <v/>
      </c>
      <c r="S581" s="77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2" t="s">
        <v>201</v>
      </c>
      <c r="F582">
        <v>3</v>
      </c>
      <c r="G582" t="s">
        <v>133</v>
      </c>
      <c r="H582" t="s">
        <v>25</v>
      </c>
      <c r="I582" s="65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77">
        <f t="shared" si="31"/>
        <v>64.337413993387543</v>
      </c>
      <c r="P582" s="77" t="str">
        <f t="shared" si="30"/>
        <v/>
      </c>
      <c r="S582" s="77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2" t="s">
        <v>201</v>
      </c>
      <c r="F583">
        <v>3</v>
      </c>
      <c r="G583" t="s">
        <v>33</v>
      </c>
      <c r="H583" t="s">
        <v>143</v>
      </c>
      <c r="I583" s="65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77">
        <f t="shared" si="31"/>
        <v>64.297195927844257</v>
      </c>
      <c r="P583" s="77" t="str">
        <f t="shared" si="30"/>
        <v/>
      </c>
      <c r="S583" s="77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39" t="s">
        <v>201</v>
      </c>
      <c r="F584">
        <v>4</v>
      </c>
      <c r="G584" t="s">
        <v>109</v>
      </c>
      <c r="H584" t="s">
        <v>118</v>
      </c>
      <c r="I584" s="65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77">
        <f t="shared" si="31"/>
        <v>64.527693134970434</v>
      </c>
      <c r="P584" s="77" t="str">
        <f t="shared" si="30"/>
        <v/>
      </c>
      <c r="S584" s="77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2" t="s">
        <v>201</v>
      </c>
      <c r="F585">
        <v>4</v>
      </c>
      <c r="G585" t="s">
        <v>52</v>
      </c>
      <c r="H585" t="s">
        <v>53</v>
      </c>
      <c r="I585" s="65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77">
        <f t="shared" si="31"/>
        <v>63.745019920318725</v>
      </c>
      <c r="P585" s="77" t="str">
        <f t="shared" si="30"/>
        <v/>
      </c>
      <c r="S585" s="77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2" t="s">
        <v>201</v>
      </c>
      <c r="F586">
        <v>5</v>
      </c>
      <c r="G586" t="s">
        <v>26</v>
      </c>
      <c r="H586" t="s">
        <v>27</v>
      </c>
      <c r="I586" s="65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77">
        <f t="shared" si="31"/>
        <v>64.245560810207905</v>
      </c>
      <c r="P586" s="77" t="str">
        <f t="shared" si="30"/>
        <v/>
      </c>
      <c r="S586" s="77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39" t="s">
        <v>201</v>
      </c>
      <c r="F587">
        <v>5</v>
      </c>
      <c r="G587" t="s">
        <v>138</v>
      </c>
      <c r="H587" t="s">
        <v>44</v>
      </c>
      <c r="I587" s="65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77">
        <f t="shared" si="31"/>
        <v>64.056939501779354</v>
      </c>
      <c r="P587" s="77" t="str">
        <f t="shared" si="30"/>
        <v/>
      </c>
      <c r="S587" s="77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2" t="s">
        <v>201</v>
      </c>
      <c r="F588">
        <v>6</v>
      </c>
      <c r="G588" t="s">
        <v>20</v>
      </c>
      <c r="H588" t="s">
        <v>21</v>
      </c>
      <c r="I588" s="65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77">
        <f t="shared" si="31"/>
        <v>63.733734619810569</v>
      </c>
      <c r="P588" s="77" t="str">
        <f t="shared" si="30"/>
        <v/>
      </c>
      <c r="S588" s="77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2" t="s">
        <v>201</v>
      </c>
      <c r="F589">
        <v>6</v>
      </c>
      <c r="G589" t="s">
        <v>137</v>
      </c>
      <c r="H589" t="s">
        <v>29</v>
      </c>
      <c r="I589" s="65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77">
        <f t="shared" si="31"/>
        <v>63.677368002122577</v>
      </c>
      <c r="P589" s="77" t="str">
        <f t="shared" si="30"/>
        <v/>
      </c>
      <c r="S589" s="77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2" t="s">
        <v>201</v>
      </c>
      <c r="F590">
        <v>7</v>
      </c>
      <c r="G590" t="s">
        <v>136</v>
      </c>
      <c r="H590" t="s">
        <v>36</v>
      </c>
      <c r="I590" s="65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77">
        <f t="shared" si="31"/>
        <v>63.841106579180703</v>
      </c>
      <c r="P590" s="77" t="str">
        <f t="shared" si="30"/>
        <v/>
      </c>
      <c r="S590" s="77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2" t="s">
        <v>201</v>
      </c>
      <c r="F591">
        <v>7</v>
      </c>
      <c r="G591" t="s">
        <v>43</v>
      </c>
      <c r="H591" t="s">
        <v>44</v>
      </c>
      <c r="I591" s="65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77">
        <f t="shared" si="31"/>
        <v>63.508864779042078</v>
      </c>
      <c r="P591" s="77" t="str">
        <f t="shared" si="30"/>
        <v/>
      </c>
      <c r="S591" s="77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2" t="s">
        <v>201</v>
      </c>
      <c r="F592">
        <v>8</v>
      </c>
      <c r="G592" t="s">
        <v>30</v>
      </c>
      <c r="H592" t="s">
        <v>31</v>
      </c>
      <c r="I592" s="65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77">
        <f t="shared" si="31"/>
        <v>63.960202540641383</v>
      </c>
      <c r="P592" s="77" t="str">
        <f t="shared" si="30"/>
        <v/>
      </c>
      <c r="S592" s="77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2" t="s">
        <v>201</v>
      </c>
      <c r="F593">
        <v>8</v>
      </c>
      <c r="G593" t="s">
        <v>135</v>
      </c>
      <c r="H593" t="s">
        <v>29</v>
      </c>
      <c r="I593" s="65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77">
        <f t="shared" si="31"/>
        <v>63.486465038356407</v>
      </c>
      <c r="P593" s="77" t="str">
        <f t="shared" si="30"/>
        <v/>
      </c>
      <c r="S593" s="77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2" t="s">
        <v>202</v>
      </c>
      <c r="F594">
        <v>1</v>
      </c>
      <c r="G594" t="s">
        <v>79</v>
      </c>
      <c r="H594" t="s">
        <v>65</v>
      </c>
      <c r="I594" s="65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77">
        <f t="shared" si="31"/>
        <v>62.9040712912808</v>
      </c>
      <c r="N594">
        <v>1</v>
      </c>
      <c r="O594">
        <v>11.018000000000001</v>
      </c>
      <c r="P594" s="77">
        <f t="shared" si="30"/>
        <v>65.347612996914137</v>
      </c>
      <c r="S594" s="77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2" t="s">
        <v>202</v>
      </c>
      <c r="F595">
        <v>1</v>
      </c>
      <c r="G595" t="s">
        <v>30</v>
      </c>
      <c r="H595" t="s">
        <v>31</v>
      </c>
      <c r="I595" s="65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77">
        <f t="shared" si="31"/>
        <v>52.257221657715206</v>
      </c>
      <c r="N595">
        <v>2</v>
      </c>
      <c r="O595">
        <v>11.21</v>
      </c>
      <c r="P595" s="77">
        <f t="shared" si="30"/>
        <v>64.228367528991967</v>
      </c>
      <c r="S595" s="77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2" t="s">
        <v>202</v>
      </c>
      <c r="F596">
        <v>2</v>
      </c>
      <c r="G596" t="s">
        <v>132</v>
      </c>
      <c r="H596" t="s">
        <v>36</v>
      </c>
      <c r="I596" s="65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77">
        <f t="shared" si="31"/>
        <v>63.903434809621018</v>
      </c>
      <c r="N596">
        <v>1</v>
      </c>
      <c r="O596">
        <v>11.337999999999999</v>
      </c>
      <c r="P596" s="77">
        <f t="shared" si="30"/>
        <v>63.503263362145006</v>
      </c>
      <c r="S596" s="77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2" t="s">
        <v>202</v>
      </c>
      <c r="F597">
        <v>2</v>
      </c>
      <c r="G597" t="s">
        <v>136</v>
      </c>
      <c r="H597" t="s">
        <v>36</v>
      </c>
      <c r="I597" s="65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77">
        <f t="shared" si="31"/>
        <v>63.508864779042078</v>
      </c>
      <c r="N597">
        <v>2</v>
      </c>
      <c r="O597">
        <v>11.52</v>
      </c>
      <c r="P597" s="77">
        <f t="shared" si="30"/>
        <v>62.5</v>
      </c>
      <c r="S597" s="77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2" t="s">
        <v>202</v>
      </c>
      <c r="F598">
        <v>3</v>
      </c>
      <c r="G598" t="s">
        <v>20</v>
      </c>
      <c r="H598" t="s">
        <v>21</v>
      </c>
      <c r="I598" s="65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77">
        <f t="shared" si="31"/>
        <v>62.706845497300122</v>
      </c>
      <c r="N598">
        <v>1</v>
      </c>
      <c r="O598">
        <v>11.34</v>
      </c>
      <c r="P598" s="77">
        <f t="shared" si="30"/>
        <v>63.492063492063494</v>
      </c>
      <c r="S598" s="77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2" t="s">
        <v>202</v>
      </c>
      <c r="F599">
        <v>3</v>
      </c>
      <c r="G599" t="s">
        <v>133</v>
      </c>
      <c r="H599" t="s">
        <v>25</v>
      </c>
      <c r="I599" s="65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77">
        <f t="shared" si="31"/>
        <v>62.272963155163467</v>
      </c>
      <c r="N599">
        <v>2</v>
      </c>
      <c r="O599">
        <v>11.439</v>
      </c>
      <c r="P599" s="77">
        <f t="shared" si="30"/>
        <v>62.942564909520065</v>
      </c>
      <c r="S599" s="77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2" t="s">
        <v>202</v>
      </c>
      <c r="F600">
        <v>4</v>
      </c>
      <c r="G600" t="s">
        <v>109</v>
      </c>
      <c r="H600" t="s">
        <v>118</v>
      </c>
      <c r="I600" s="65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77">
        <f t="shared" si="31"/>
        <v>64.377682403433482</v>
      </c>
      <c r="N600">
        <v>1</v>
      </c>
      <c r="O600">
        <v>11.065</v>
      </c>
      <c r="P600" s="77">
        <f t="shared" si="30"/>
        <v>65.07004066877542</v>
      </c>
      <c r="S600" s="77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2" t="s">
        <v>202</v>
      </c>
      <c r="F601">
        <v>4</v>
      </c>
      <c r="G601" t="s">
        <v>26</v>
      </c>
      <c r="H601" t="s">
        <v>27</v>
      </c>
      <c r="I601" s="65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77">
        <f t="shared" si="31"/>
        <v>63.542494042891185</v>
      </c>
      <c r="N601">
        <v>2</v>
      </c>
      <c r="O601">
        <v>11.164999999999999</v>
      </c>
      <c r="P601" s="77">
        <f t="shared" si="30"/>
        <v>64.487236901030016</v>
      </c>
      <c r="S601" s="77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2" t="s">
        <v>203</v>
      </c>
      <c r="F602">
        <v>1</v>
      </c>
      <c r="G602" t="s">
        <v>79</v>
      </c>
      <c r="H602" t="s">
        <v>65</v>
      </c>
      <c r="I602" s="65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77">
        <f t="shared" si="31"/>
        <v>63.960202540641383</v>
      </c>
      <c r="N602">
        <v>1</v>
      </c>
      <c r="O602">
        <v>11.074999999999999</v>
      </c>
      <c r="P602" s="77">
        <f t="shared" si="30"/>
        <v>65.011286681715575</v>
      </c>
      <c r="S602" s="77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2" t="s">
        <v>203</v>
      </c>
      <c r="F603">
        <v>1</v>
      </c>
      <c r="G603" t="s">
        <v>109</v>
      </c>
      <c r="H603" t="s">
        <v>118</v>
      </c>
      <c r="I603" s="65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77">
        <f t="shared" si="31"/>
        <v>63.40260655160268</v>
      </c>
      <c r="N603">
        <v>2</v>
      </c>
      <c r="O603">
        <v>11.226999999999999</v>
      </c>
      <c r="P603" s="77">
        <f t="shared" si="30"/>
        <v>64.131112496659853</v>
      </c>
      <c r="S603" s="77" t="str">
        <f t="shared" si="32"/>
        <v/>
      </c>
    </row>
    <row r="604" spans="1:19" x14ac:dyDescent="0.3">
      <c r="A604" s="39" t="s">
        <v>149</v>
      </c>
      <c r="B604" s="39">
        <v>2019</v>
      </c>
      <c r="C604" s="64">
        <v>43813</v>
      </c>
      <c r="D604" s="39" t="s">
        <v>72</v>
      </c>
      <c r="E604" s="39" t="s">
        <v>203</v>
      </c>
      <c r="F604">
        <v>2</v>
      </c>
      <c r="G604" t="s">
        <v>132</v>
      </c>
      <c r="H604" t="s">
        <v>36</v>
      </c>
      <c r="I604" s="65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77">
        <f t="shared" si="31"/>
        <v>64.337413993387543</v>
      </c>
      <c r="N604">
        <v>1</v>
      </c>
      <c r="O604">
        <v>11.143000000000001</v>
      </c>
      <c r="P604" s="77">
        <f t="shared" si="30"/>
        <v>64.614556223638161</v>
      </c>
      <c r="S604" s="77" t="str">
        <f t="shared" si="32"/>
        <v/>
      </c>
    </row>
    <row r="605" spans="1:19" x14ac:dyDescent="0.3">
      <c r="A605" s="39" t="s">
        <v>149</v>
      </c>
      <c r="B605" s="39">
        <v>2019</v>
      </c>
      <c r="C605" s="64">
        <v>43813</v>
      </c>
      <c r="D605" s="39" t="s">
        <v>72</v>
      </c>
      <c r="E605" s="39" t="s">
        <v>203</v>
      </c>
      <c r="F605">
        <v>2</v>
      </c>
      <c r="G605" t="s">
        <v>20</v>
      </c>
      <c r="H605" t="s">
        <v>21</v>
      </c>
      <c r="I605" s="65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77">
        <f t="shared" si="31"/>
        <v>63.954521229348018</v>
      </c>
      <c r="N605">
        <v>2</v>
      </c>
      <c r="O605">
        <v>11.211</v>
      </c>
      <c r="P605" s="77">
        <f t="shared" si="30"/>
        <v>64.222638480064219</v>
      </c>
      <c r="S605" s="77" t="str">
        <f t="shared" si="32"/>
        <v/>
      </c>
    </row>
    <row r="606" spans="1:19" x14ac:dyDescent="0.3">
      <c r="A606" s="39" t="s">
        <v>149</v>
      </c>
      <c r="B606" s="39">
        <v>2019</v>
      </c>
      <c r="C606" s="64">
        <v>43813</v>
      </c>
      <c r="D606" s="39" t="s">
        <v>72</v>
      </c>
      <c r="E606" s="39" t="s">
        <v>204</v>
      </c>
      <c r="F606" t="s">
        <v>205</v>
      </c>
      <c r="G606" t="s">
        <v>79</v>
      </c>
      <c r="H606" t="s">
        <v>65</v>
      </c>
      <c r="I606" s="65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77">
        <f t="shared" si="31"/>
        <v>63.699902680704234</v>
      </c>
      <c r="N606">
        <v>1</v>
      </c>
      <c r="O606">
        <v>11.239000000000001</v>
      </c>
      <c r="P606" s="77">
        <f t="shared" si="30"/>
        <v>64.062639024824264</v>
      </c>
      <c r="S606" s="77" t="str">
        <f t="shared" si="32"/>
        <v/>
      </c>
    </row>
    <row r="607" spans="1:19" x14ac:dyDescent="0.3">
      <c r="A607" s="39" t="s">
        <v>149</v>
      </c>
      <c r="B607" s="39">
        <v>2019</v>
      </c>
      <c r="C607" s="64">
        <v>43813</v>
      </c>
      <c r="D607" s="39" t="s">
        <v>72</v>
      </c>
      <c r="E607" s="39" t="s">
        <v>204</v>
      </c>
      <c r="F607" t="s">
        <v>205</v>
      </c>
      <c r="G607" t="s">
        <v>132</v>
      </c>
      <c r="H607" t="s">
        <v>36</v>
      </c>
      <c r="I607" s="65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77">
        <f t="shared" si="31"/>
        <v>62.788872416499515</v>
      </c>
      <c r="N607">
        <v>2</v>
      </c>
      <c r="O607">
        <v>11.356000000000002</v>
      </c>
      <c r="P607" s="77">
        <f t="shared" si="30"/>
        <v>63.402606551602666</v>
      </c>
      <c r="S607" s="77" t="str">
        <f t="shared" si="32"/>
        <v/>
      </c>
    </row>
    <row r="608" spans="1:19" x14ac:dyDescent="0.3">
      <c r="A608" s="39" t="s">
        <v>149</v>
      </c>
      <c r="B608" s="39">
        <v>2019</v>
      </c>
      <c r="C608" s="64">
        <v>43813</v>
      </c>
      <c r="D608" s="39" t="s">
        <v>72</v>
      </c>
      <c r="E608" s="39" t="s">
        <v>204</v>
      </c>
      <c r="F608" t="s">
        <v>206</v>
      </c>
      <c r="G608" t="s">
        <v>109</v>
      </c>
      <c r="H608" t="s">
        <v>118</v>
      </c>
      <c r="I608" s="65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77">
        <f t="shared" si="31"/>
        <v>63.542494042891185</v>
      </c>
      <c r="N608">
        <v>1</v>
      </c>
      <c r="O608">
        <v>11.391999999999999</v>
      </c>
      <c r="P608" s="77">
        <f t="shared" si="30"/>
        <v>63.202247191011239</v>
      </c>
      <c r="S608" s="77" t="str">
        <f t="shared" si="32"/>
        <v/>
      </c>
    </row>
    <row r="609" spans="1:19" x14ac:dyDescent="0.3">
      <c r="A609" s="39" t="s">
        <v>149</v>
      </c>
      <c r="B609" s="39">
        <v>2019</v>
      </c>
      <c r="C609" s="64">
        <v>43813</v>
      </c>
      <c r="D609" s="39" t="s">
        <v>72</v>
      </c>
      <c r="E609" s="39" t="s">
        <v>204</v>
      </c>
      <c r="F609" t="s">
        <v>206</v>
      </c>
      <c r="G609" t="s">
        <v>20</v>
      </c>
      <c r="H609" t="s">
        <v>21</v>
      </c>
      <c r="I609" s="65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77">
        <f t="shared" si="31"/>
        <v>63.124671225670703</v>
      </c>
      <c r="N609">
        <v>2</v>
      </c>
      <c r="O609">
        <v>11.657999999999999</v>
      </c>
      <c r="P609" s="77">
        <f t="shared" si="30"/>
        <v>61.760164693772516</v>
      </c>
      <c r="S609" s="77" t="str">
        <f t="shared" si="32"/>
        <v/>
      </c>
    </row>
    <row r="610" spans="1:19" x14ac:dyDescent="0.3">
      <c r="A610" s="38" t="s">
        <v>93</v>
      </c>
      <c r="B610" s="38">
        <v>2020</v>
      </c>
      <c r="C610" s="68">
        <v>43855</v>
      </c>
      <c r="D610" s="38" t="s">
        <v>72</v>
      </c>
      <c r="E610" s="39" t="s">
        <v>200</v>
      </c>
      <c r="F610">
        <v>1</v>
      </c>
      <c r="G610" t="s">
        <v>54</v>
      </c>
      <c r="H610" t="s">
        <v>44</v>
      </c>
      <c r="I610" s="65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77">
        <f t="shared" si="31"/>
        <v>60.692910730843799</v>
      </c>
      <c r="P610" s="77" t="str">
        <f t="shared" si="30"/>
        <v/>
      </c>
      <c r="S610" s="77" t="str">
        <f t="shared" si="32"/>
        <v/>
      </c>
    </row>
    <row r="611" spans="1:19" x14ac:dyDescent="0.3">
      <c r="A611" s="38" t="s">
        <v>93</v>
      </c>
      <c r="B611" s="38">
        <v>2020</v>
      </c>
      <c r="C611" s="68">
        <v>43855</v>
      </c>
      <c r="D611" s="38" t="s">
        <v>72</v>
      </c>
      <c r="E611" s="39" t="s">
        <v>200</v>
      </c>
      <c r="F611">
        <v>1</v>
      </c>
      <c r="G611" t="s">
        <v>157</v>
      </c>
      <c r="H611" t="s">
        <v>158</v>
      </c>
      <c r="I611" s="65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77">
        <f t="shared" si="31"/>
        <v>60.020006668889636</v>
      </c>
      <c r="P611" s="77" t="str">
        <f t="shared" si="30"/>
        <v/>
      </c>
      <c r="S611" s="77" t="str">
        <f t="shared" si="32"/>
        <v/>
      </c>
    </row>
    <row r="612" spans="1:19" x14ac:dyDescent="0.3">
      <c r="A612" s="43" t="s">
        <v>93</v>
      </c>
      <c r="B612" s="43">
        <v>2020</v>
      </c>
      <c r="C612" s="68">
        <v>43855</v>
      </c>
      <c r="D612" s="43" t="s">
        <v>72</v>
      </c>
      <c r="E612" s="39" t="s">
        <v>200</v>
      </c>
      <c r="F612">
        <v>2</v>
      </c>
      <c r="G612" t="s">
        <v>121</v>
      </c>
      <c r="H612" t="s">
        <v>120</v>
      </c>
      <c r="I612" s="65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77">
        <f t="shared" si="31"/>
        <v>61.229696402755337</v>
      </c>
      <c r="P612" s="77" t="str">
        <f t="shared" si="30"/>
        <v/>
      </c>
      <c r="S612" s="77" t="str">
        <f t="shared" si="32"/>
        <v/>
      </c>
    </row>
    <row r="613" spans="1:19" x14ac:dyDescent="0.3">
      <c r="A613" s="43" t="s">
        <v>93</v>
      </c>
      <c r="B613" s="43">
        <v>2020</v>
      </c>
      <c r="C613" s="68">
        <v>43855</v>
      </c>
      <c r="D613" s="43" t="s">
        <v>72</v>
      </c>
      <c r="E613" s="39" t="s">
        <v>200</v>
      </c>
      <c r="F613">
        <v>2</v>
      </c>
      <c r="G613" t="s">
        <v>166</v>
      </c>
      <c r="H613" t="s">
        <v>49</v>
      </c>
      <c r="I613" s="65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77">
        <f t="shared" si="31"/>
        <v>60.867359878265276</v>
      </c>
      <c r="P613" s="77" t="str">
        <f t="shared" si="30"/>
        <v/>
      </c>
      <c r="S613" s="77" t="str">
        <f t="shared" si="32"/>
        <v/>
      </c>
    </row>
    <row r="614" spans="1:19" x14ac:dyDescent="0.3">
      <c r="A614" s="43" t="s">
        <v>93</v>
      </c>
      <c r="B614" s="43">
        <v>2020</v>
      </c>
      <c r="C614" s="68">
        <v>43855</v>
      </c>
      <c r="D614" s="43" t="s">
        <v>72</v>
      </c>
      <c r="E614" s="39" t="s">
        <v>200</v>
      </c>
      <c r="F614">
        <v>3</v>
      </c>
      <c r="G614" t="s">
        <v>50</v>
      </c>
      <c r="H614" t="s">
        <v>51</v>
      </c>
      <c r="I614" s="65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77">
        <f t="shared" si="31"/>
        <v>63.346823860636988</v>
      </c>
      <c r="P614" s="77" t="str">
        <f t="shared" si="30"/>
        <v/>
      </c>
      <c r="S614" s="77" t="str">
        <f t="shared" si="32"/>
        <v/>
      </c>
    </row>
    <row r="615" spans="1:19" x14ac:dyDescent="0.3">
      <c r="A615" s="43" t="s">
        <v>93</v>
      </c>
      <c r="B615" s="43">
        <v>2020</v>
      </c>
      <c r="C615" s="68">
        <v>43855</v>
      </c>
      <c r="D615" s="43" t="s">
        <v>72</v>
      </c>
      <c r="E615" s="39" t="s">
        <v>200</v>
      </c>
      <c r="F615">
        <v>3</v>
      </c>
      <c r="G615" t="s">
        <v>148</v>
      </c>
      <c r="H615" t="s">
        <v>63</v>
      </c>
      <c r="I615" s="65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77">
        <f t="shared" si="31"/>
        <v>60.626473560121255</v>
      </c>
      <c r="P615" s="77" t="str">
        <f t="shared" si="30"/>
        <v/>
      </c>
      <c r="S615" s="77" t="str">
        <f t="shared" si="32"/>
        <v/>
      </c>
    </row>
    <row r="616" spans="1:19" x14ac:dyDescent="0.3">
      <c r="A616" s="43" t="s">
        <v>93</v>
      </c>
      <c r="B616" s="43">
        <v>2020</v>
      </c>
      <c r="C616" s="68">
        <v>43855</v>
      </c>
      <c r="D616" s="43" t="s">
        <v>72</v>
      </c>
      <c r="E616" s="39" t="s">
        <v>200</v>
      </c>
      <c r="F616">
        <v>4</v>
      </c>
      <c r="G616" t="s">
        <v>139</v>
      </c>
      <c r="H616" t="s">
        <v>61</v>
      </c>
      <c r="I616" s="65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77">
        <f t="shared" si="31"/>
        <v>61.250531688643129</v>
      </c>
      <c r="P616" s="77" t="str">
        <f t="shared" si="30"/>
        <v/>
      </c>
      <c r="S616" s="77" t="str">
        <f t="shared" si="32"/>
        <v/>
      </c>
    </row>
    <row r="617" spans="1:19" x14ac:dyDescent="0.3">
      <c r="A617" s="43" t="s">
        <v>93</v>
      </c>
      <c r="B617" s="43">
        <v>2020</v>
      </c>
      <c r="C617" s="68">
        <v>43855</v>
      </c>
      <c r="D617" s="43" t="s">
        <v>72</v>
      </c>
      <c r="E617" s="39" t="s">
        <v>200</v>
      </c>
      <c r="F617">
        <v>4</v>
      </c>
      <c r="G617" t="s">
        <v>116</v>
      </c>
      <c r="H617" t="s">
        <v>21</v>
      </c>
      <c r="I617" s="65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77">
        <f t="shared" si="31"/>
        <v>61.250531688643129</v>
      </c>
      <c r="P617" s="77" t="str">
        <f t="shared" si="30"/>
        <v/>
      </c>
      <c r="S617" s="77" t="str">
        <f t="shared" si="32"/>
        <v/>
      </c>
    </row>
    <row r="618" spans="1:19" x14ac:dyDescent="0.3">
      <c r="A618" s="43" t="s">
        <v>93</v>
      </c>
      <c r="B618" s="43">
        <v>2020</v>
      </c>
      <c r="C618" s="68">
        <v>43855</v>
      </c>
      <c r="D618" s="43" t="s">
        <v>72</v>
      </c>
      <c r="E618" s="39" t="s">
        <v>200</v>
      </c>
      <c r="F618">
        <v>5</v>
      </c>
      <c r="G618" t="s">
        <v>60</v>
      </c>
      <c r="H618" t="s">
        <v>61</v>
      </c>
      <c r="I618" s="65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77">
        <f t="shared" si="31"/>
        <v>61.037639877924725</v>
      </c>
      <c r="P618" s="77" t="str">
        <f t="shared" si="30"/>
        <v/>
      </c>
      <c r="S618" s="77" t="str">
        <f t="shared" si="32"/>
        <v/>
      </c>
    </row>
    <row r="619" spans="1:19" x14ac:dyDescent="0.3">
      <c r="A619" s="43" t="s">
        <v>93</v>
      </c>
      <c r="B619" s="43">
        <v>2020</v>
      </c>
      <c r="C619" s="68">
        <v>43855</v>
      </c>
      <c r="D619" s="43" t="s">
        <v>72</v>
      </c>
      <c r="E619" s="39" t="s">
        <v>200</v>
      </c>
      <c r="F619">
        <v>5</v>
      </c>
      <c r="G619" t="s">
        <v>147</v>
      </c>
      <c r="H619" t="s">
        <v>31</v>
      </c>
      <c r="I619" s="65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77">
        <f t="shared" si="31"/>
        <v>60.585661393470218</v>
      </c>
      <c r="P619" s="77" t="str">
        <f t="shared" si="30"/>
        <v/>
      </c>
      <c r="S619" s="77" t="str">
        <f t="shared" si="32"/>
        <v/>
      </c>
    </row>
    <row r="620" spans="1:19" x14ac:dyDescent="0.3">
      <c r="A620" s="43" t="s">
        <v>93</v>
      </c>
      <c r="B620" s="43">
        <v>2020</v>
      </c>
      <c r="C620" s="68">
        <v>43855</v>
      </c>
      <c r="D620" s="43" t="s">
        <v>72</v>
      </c>
      <c r="E620" s="39" t="s">
        <v>200</v>
      </c>
      <c r="F620">
        <v>6</v>
      </c>
      <c r="G620" t="s">
        <v>144</v>
      </c>
      <c r="H620" t="s">
        <v>145</v>
      </c>
      <c r="I620" s="65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77">
        <f t="shared" si="31"/>
        <v>60.698027314112288</v>
      </c>
      <c r="P620" s="77" t="str">
        <f t="shared" si="30"/>
        <v/>
      </c>
      <c r="S620" s="77" t="str">
        <f t="shared" si="32"/>
        <v/>
      </c>
    </row>
    <row r="621" spans="1:19" x14ac:dyDescent="0.3">
      <c r="A621" s="43" t="s">
        <v>93</v>
      </c>
      <c r="B621" s="43">
        <v>2020</v>
      </c>
      <c r="C621" s="68">
        <v>43855</v>
      </c>
      <c r="D621" s="43" t="s">
        <v>72</v>
      </c>
      <c r="E621" s="39" t="s">
        <v>200</v>
      </c>
      <c r="F621">
        <v>6</v>
      </c>
      <c r="G621" t="s">
        <v>146</v>
      </c>
      <c r="H621" t="s">
        <v>56</v>
      </c>
      <c r="I621" s="65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77">
        <f t="shared" si="31"/>
        <v>60.306558338219283</v>
      </c>
      <c r="P621" s="77" t="str">
        <f t="shared" si="30"/>
        <v/>
      </c>
      <c r="S621" s="77" t="str">
        <f t="shared" si="32"/>
        <v/>
      </c>
    </row>
    <row r="622" spans="1:19" x14ac:dyDescent="0.3">
      <c r="A622" s="43" t="s">
        <v>93</v>
      </c>
      <c r="B622" s="43">
        <v>2020</v>
      </c>
      <c r="C622" s="68">
        <v>43855</v>
      </c>
      <c r="D622" s="43" t="s">
        <v>72</v>
      </c>
      <c r="E622" s="39" t="s">
        <v>201</v>
      </c>
      <c r="F622">
        <v>1</v>
      </c>
      <c r="G622" t="s">
        <v>33</v>
      </c>
      <c r="H622" t="s">
        <v>27</v>
      </c>
      <c r="I622" s="65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77">
        <f t="shared" si="31"/>
        <v>62.657732138195108</v>
      </c>
      <c r="P622" s="77" t="str">
        <f t="shared" si="30"/>
        <v/>
      </c>
      <c r="S622" s="77" t="str">
        <f t="shared" si="32"/>
        <v/>
      </c>
    </row>
    <row r="623" spans="1:19" x14ac:dyDescent="0.3">
      <c r="A623" s="43" t="s">
        <v>93</v>
      </c>
      <c r="B623" s="43">
        <v>2020</v>
      </c>
      <c r="C623" s="68">
        <v>43855</v>
      </c>
      <c r="D623" s="43" t="s">
        <v>72</v>
      </c>
      <c r="E623" s="39" t="s">
        <v>201</v>
      </c>
      <c r="F623">
        <v>1</v>
      </c>
      <c r="G623" t="s">
        <v>144</v>
      </c>
      <c r="H623" t="s">
        <v>145</v>
      </c>
      <c r="I623" s="65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77">
        <f t="shared" si="31"/>
        <v>61.770761839396023</v>
      </c>
      <c r="P623" s="77" t="str">
        <f t="shared" si="30"/>
        <v/>
      </c>
      <c r="S623" s="77" t="str">
        <f t="shared" si="32"/>
        <v/>
      </c>
    </row>
    <row r="624" spans="1:19" x14ac:dyDescent="0.3">
      <c r="A624" s="43" t="s">
        <v>93</v>
      </c>
      <c r="B624" s="43">
        <v>2020</v>
      </c>
      <c r="C624" s="68">
        <v>43855</v>
      </c>
      <c r="D624" s="43" t="s">
        <v>72</v>
      </c>
      <c r="E624" s="39" t="s">
        <v>201</v>
      </c>
      <c r="F624">
        <v>2</v>
      </c>
      <c r="G624" t="s">
        <v>73</v>
      </c>
      <c r="H624" t="s">
        <v>19</v>
      </c>
      <c r="I624" s="65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77">
        <f t="shared" si="31"/>
        <v>60.402684563758392</v>
      </c>
      <c r="P624" s="77" t="str">
        <f t="shared" si="30"/>
        <v/>
      </c>
      <c r="S624" s="77" t="str">
        <f t="shared" si="32"/>
        <v/>
      </c>
    </row>
    <row r="625" spans="1:19" x14ac:dyDescent="0.3">
      <c r="A625" s="43" t="s">
        <v>93</v>
      </c>
      <c r="B625" s="43">
        <v>2020</v>
      </c>
      <c r="C625" s="68">
        <v>43855</v>
      </c>
      <c r="D625" s="43" t="s">
        <v>72</v>
      </c>
      <c r="E625" s="39" t="s">
        <v>201</v>
      </c>
      <c r="F625">
        <v>2</v>
      </c>
      <c r="G625" t="s">
        <v>60</v>
      </c>
      <c r="H625" t="s">
        <v>61</v>
      </c>
      <c r="I625" s="65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77">
        <f t="shared" si="31"/>
        <v>59.820538384845463</v>
      </c>
      <c r="P625" s="77" t="str">
        <f t="shared" si="30"/>
        <v/>
      </c>
      <c r="S625" s="77" t="str">
        <f t="shared" si="32"/>
        <v/>
      </c>
    </row>
    <row r="626" spans="1:19" x14ac:dyDescent="0.3">
      <c r="A626" s="43" t="s">
        <v>93</v>
      </c>
      <c r="B626" s="43">
        <v>2020</v>
      </c>
      <c r="C626" s="68">
        <v>43855</v>
      </c>
      <c r="D626" s="43" t="s">
        <v>72</v>
      </c>
      <c r="E626" s="39" t="s">
        <v>201</v>
      </c>
      <c r="F626">
        <v>3</v>
      </c>
      <c r="G626" t="s">
        <v>16</v>
      </c>
      <c r="H626" t="s">
        <v>17</v>
      </c>
      <c r="I626" s="65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77">
        <f t="shared" si="31"/>
        <v>61.760164693772516</v>
      </c>
      <c r="P626" s="77" t="str">
        <f t="shared" si="30"/>
        <v/>
      </c>
      <c r="S626" s="77" t="str">
        <f t="shared" si="32"/>
        <v/>
      </c>
    </row>
    <row r="627" spans="1:19" x14ac:dyDescent="0.3">
      <c r="A627" s="43" t="s">
        <v>93</v>
      </c>
      <c r="B627" s="43">
        <v>2020</v>
      </c>
      <c r="C627" s="68">
        <v>43855</v>
      </c>
      <c r="D627" s="43" t="s">
        <v>72</v>
      </c>
      <c r="E627" s="39" t="s">
        <v>201</v>
      </c>
      <c r="F627">
        <v>3</v>
      </c>
      <c r="G627" t="s">
        <v>139</v>
      </c>
      <c r="H627" t="s">
        <v>61</v>
      </c>
      <c r="I627" s="65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77">
        <f t="shared" si="31"/>
        <v>61.287027579162412</v>
      </c>
      <c r="P627" s="77" t="str">
        <f t="shared" si="30"/>
        <v/>
      </c>
      <c r="S627" s="77" t="str">
        <f t="shared" si="32"/>
        <v/>
      </c>
    </row>
    <row r="628" spans="1:19" x14ac:dyDescent="0.3">
      <c r="A628" s="43" t="s">
        <v>93</v>
      </c>
      <c r="B628" s="43">
        <v>2020</v>
      </c>
      <c r="C628" s="68">
        <v>43855</v>
      </c>
      <c r="D628" s="43" t="s">
        <v>72</v>
      </c>
      <c r="E628" s="39" t="s">
        <v>201</v>
      </c>
      <c r="F628">
        <v>4</v>
      </c>
      <c r="G628" t="s">
        <v>50</v>
      </c>
      <c r="H628" t="s">
        <v>51</v>
      </c>
      <c r="I628" s="65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77">
        <f t="shared" si="31"/>
        <v>62.44579358196011</v>
      </c>
      <c r="P628" s="77" t="str">
        <f t="shared" si="30"/>
        <v/>
      </c>
      <c r="S628" s="77" t="str">
        <f t="shared" si="32"/>
        <v/>
      </c>
    </row>
    <row r="629" spans="1:19" x14ac:dyDescent="0.3">
      <c r="A629" s="43" t="s">
        <v>93</v>
      </c>
      <c r="B629" s="43">
        <v>2020</v>
      </c>
      <c r="C629" s="68">
        <v>43855</v>
      </c>
      <c r="D629" s="43" t="s">
        <v>72</v>
      </c>
      <c r="E629" s="62" t="s">
        <v>201</v>
      </c>
      <c r="F629">
        <v>4</v>
      </c>
      <c r="G629" t="s">
        <v>52</v>
      </c>
      <c r="H629" t="s">
        <v>53</v>
      </c>
      <c r="I629" s="65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77">
        <f t="shared" si="31"/>
        <v>62.424137333102138</v>
      </c>
      <c r="P629" s="77" t="str">
        <f t="shared" si="30"/>
        <v/>
      </c>
      <c r="S629" s="77" t="str">
        <f t="shared" si="32"/>
        <v/>
      </c>
    </row>
    <row r="630" spans="1:19" x14ac:dyDescent="0.3">
      <c r="A630" s="43" t="s">
        <v>93</v>
      </c>
      <c r="B630" s="43">
        <v>2020</v>
      </c>
      <c r="C630" s="68">
        <v>43855</v>
      </c>
      <c r="D630" s="43" t="s">
        <v>72</v>
      </c>
      <c r="E630" s="62" t="s">
        <v>201</v>
      </c>
      <c r="F630">
        <v>5</v>
      </c>
      <c r="G630" t="s">
        <v>82</v>
      </c>
      <c r="H630" t="s">
        <v>67</v>
      </c>
      <c r="I630" s="65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77">
        <f t="shared" si="31"/>
        <v>62.849162011173185</v>
      </c>
      <c r="P630" s="77" t="str">
        <f t="shared" si="30"/>
        <v/>
      </c>
      <c r="S630" s="77" t="str">
        <f t="shared" si="32"/>
        <v/>
      </c>
    </row>
    <row r="631" spans="1:19" x14ac:dyDescent="0.3">
      <c r="A631" s="43" t="s">
        <v>93</v>
      </c>
      <c r="B631" s="43">
        <v>2020</v>
      </c>
      <c r="C631" s="68">
        <v>43855</v>
      </c>
      <c r="D631" s="43" t="s">
        <v>72</v>
      </c>
      <c r="E631" s="39" t="s">
        <v>201</v>
      </c>
      <c r="F631">
        <v>5</v>
      </c>
      <c r="G631" t="s">
        <v>121</v>
      </c>
      <c r="H631" t="s">
        <v>120</v>
      </c>
      <c r="I631" s="65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77">
        <f t="shared" si="31"/>
        <v>62.772449869224069</v>
      </c>
      <c r="P631" s="77" t="str">
        <f t="shared" si="30"/>
        <v/>
      </c>
      <c r="S631" s="77" t="str">
        <f t="shared" si="32"/>
        <v/>
      </c>
    </row>
    <row r="632" spans="1:19" x14ac:dyDescent="0.3">
      <c r="A632" s="43" t="s">
        <v>93</v>
      </c>
      <c r="B632" s="43">
        <v>2020</v>
      </c>
      <c r="C632" s="68">
        <v>43855</v>
      </c>
      <c r="D632" s="43" t="s">
        <v>72</v>
      </c>
      <c r="E632" s="62" t="s">
        <v>201</v>
      </c>
      <c r="F632">
        <v>6</v>
      </c>
      <c r="G632" t="s">
        <v>138</v>
      </c>
      <c r="H632" t="s">
        <v>44</v>
      </c>
      <c r="I632" s="65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77">
        <f t="shared" si="31"/>
        <v>62.794348508634229</v>
      </c>
      <c r="P632" s="77" t="str">
        <f t="shared" si="30"/>
        <v/>
      </c>
      <c r="S632" s="77" t="str">
        <f t="shared" si="32"/>
        <v/>
      </c>
    </row>
    <row r="633" spans="1:19" x14ac:dyDescent="0.3">
      <c r="A633" s="43" t="s">
        <v>93</v>
      </c>
      <c r="B633" s="43">
        <v>2020</v>
      </c>
      <c r="C633" s="68">
        <v>43855</v>
      </c>
      <c r="D633" s="43" t="s">
        <v>72</v>
      </c>
      <c r="E633" s="62" t="s">
        <v>201</v>
      </c>
      <c r="F633">
        <v>6</v>
      </c>
      <c r="G633" t="s">
        <v>54</v>
      </c>
      <c r="H633" t="s">
        <v>44</v>
      </c>
      <c r="I633" s="65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77">
        <f t="shared" si="31"/>
        <v>62.756035910398332</v>
      </c>
      <c r="P633" s="77" t="str">
        <f t="shared" si="30"/>
        <v/>
      </c>
      <c r="S633" s="77" t="str">
        <f t="shared" si="32"/>
        <v/>
      </c>
    </row>
    <row r="634" spans="1:19" x14ac:dyDescent="0.3">
      <c r="A634" s="43" t="s">
        <v>93</v>
      </c>
      <c r="B634" s="43">
        <v>2020</v>
      </c>
      <c r="C634" s="68">
        <v>43855</v>
      </c>
      <c r="D634" s="43" t="s">
        <v>72</v>
      </c>
      <c r="E634" s="39" t="s">
        <v>201</v>
      </c>
      <c r="F634">
        <v>7</v>
      </c>
      <c r="G634" t="s">
        <v>655</v>
      </c>
      <c r="H634" t="s">
        <v>120</v>
      </c>
      <c r="I634" s="65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77">
        <f t="shared" si="31"/>
        <v>62.663185378590079</v>
      </c>
      <c r="P634" s="77" t="str">
        <f t="shared" si="30"/>
        <v/>
      </c>
      <c r="S634" s="77" t="str">
        <f t="shared" si="32"/>
        <v/>
      </c>
    </row>
    <row r="635" spans="1:19" x14ac:dyDescent="0.3">
      <c r="A635" s="43" t="s">
        <v>93</v>
      </c>
      <c r="B635" s="43">
        <v>2020</v>
      </c>
      <c r="C635" s="68">
        <v>43855</v>
      </c>
      <c r="D635" s="43" t="s">
        <v>72</v>
      </c>
      <c r="E635" s="62" t="s">
        <v>201</v>
      </c>
      <c r="F635">
        <v>7</v>
      </c>
      <c r="G635" t="s">
        <v>41</v>
      </c>
      <c r="H635" t="s">
        <v>143</v>
      </c>
      <c r="I635" s="65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77">
        <f t="shared" si="31"/>
        <v>61.691371776197414</v>
      </c>
      <c r="P635" s="77" t="str">
        <f t="shared" ref="P635:P698" si="33">IF(OR(O635="",O635="REL"),"",3.6*200/O635)</f>
        <v/>
      </c>
      <c r="S635" s="77" t="str">
        <f t="shared" si="32"/>
        <v/>
      </c>
    </row>
    <row r="636" spans="1:19" x14ac:dyDescent="0.3">
      <c r="A636" s="43" t="s">
        <v>93</v>
      </c>
      <c r="B636" s="43">
        <v>2020</v>
      </c>
      <c r="C636" s="68">
        <v>43855</v>
      </c>
      <c r="D636" s="43" t="s">
        <v>72</v>
      </c>
      <c r="E636" s="62" t="s">
        <v>201</v>
      </c>
      <c r="F636">
        <v>8</v>
      </c>
      <c r="G636" t="s">
        <v>98</v>
      </c>
      <c r="H636" t="s">
        <v>67</v>
      </c>
      <c r="I636" s="65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77">
        <f t="shared" si="31"/>
        <v>62.986615344239354</v>
      </c>
      <c r="P636" s="77" t="str">
        <f t="shared" si="33"/>
        <v/>
      </c>
      <c r="S636" s="77" t="str">
        <f t="shared" si="32"/>
        <v/>
      </c>
    </row>
    <row r="637" spans="1:19" x14ac:dyDescent="0.3">
      <c r="A637" s="43" t="s">
        <v>93</v>
      </c>
      <c r="B637" s="43">
        <v>2020</v>
      </c>
      <c r="C637" s="68">
        <v>43855</v>
      </c>
      <c r="D637" s="43" t="s">
        <v>72</v>
      </c>
      <c r="E637" s="39" t="s">
        <v>201</v>
      </c>
      <c r="F637">
        <v>8</v>
      </c>
      <c r="G637" t="s">
        <v>20</v>
      </c>
      <c r="H637" t="s">
        <v>21</v>
      </c>
      <c r="I637" s="65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77">
        <f t="shared" si="31"/>
        <v>62.783397279386115</v>
      </c>
      <c r="P637" s="77" t="str">
        <f t="shared" si="33"/>
        <v/>
      </c>
      <c r="S637" s="77" t="str">
        <f t="shared" si="32"/>
        <v/>
      </c>
    </row>
    <row r="638" spans="1:19" x14ac:dyDescent="0.3">
      <c r="A638" s="43" t="s">
        <v>93</v>
      </c>
      <c r="B638" s="43">
        <v>2020</v>
      </c>
      <c r="C638" s="68">
        <v>43855</v>
      </c>
      <c r="D638" s="43" t="s">
        <v>72</v>
      </c>
      <c r="E638" s="62" t="s">
        <v>202</v>
      </c>
      <c r="F638">
        <v>1</v>
      </c>
      <c r="G638" t="s">
        <v>33</v>
      </c>
      <c r="H638" t="s">
        <v>27</v>
      </c>
      <c r="I638" s="65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77">
        <f t="shared" si="31"/>
        <v>63.246661981728742</v>
      </c>
      <c r="N638">
        <v>1</v>
      </c>
      <c r="O638">
        <v>11.422000000000001</v>
      </c>
      <c r="P638" s="77">
        <f t="shared" si="33"/>
        <v>63.036245841358777</v>
      </c>
      <c r="Q638">
        <v>1</v>
      </c>
      <c r="R638">
        <v>11.327999999999999</v>
      </c>
      <c r="S638" s="77">
        <f t="shared" si="32"/>
        <v>63.559322033898312</v>
      </c>
    </row>
    <row r="639" spans="1:19" x14ac:dyDescent="0.3">
      <c r="A639" s="43" t="s">
        <v>93</v>
      </c>
      <c r="B639" s="43">
        <v>2020</v>
      </c>
      <c r="C639" s="68">
        <v>43855</v>
      </c>
      <c r="D639" s="43" t="s">
        <v>72</v>
      </c>
      <c r="E639" s="62" t="s">
        <v>202</v>
      </c>
      <c r="F639">
        <v>1</v>
      </c>
      <c r="G639" t="s">
        <v>98</v>
      </c>
      <c r="H639" t="s">
        <v>67</v>
      </c>
      <c r="I639" s="65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77">
        <f t="shared" si="31"/>
        <v>63.274452939625625</v>
      </c>
      <c r="N639">
        <v>2</v>
      </c>
      <c r="O639">
        <v>11.969000000000001</v>
      </c>
      <c r="P639" s="77">
        <f t="shared" si="33"/>
        <v>60.15540145375553</v>
      </c>
      <c r="Q639">
        <v>2</v>
      </c>
      <c r="R639">
        <v>12.282999999999999</v>
      </c>
      <c r="S639" s="77">
        <f t="shared" si="32"/>
        <v>58.617601563136041</v>
      </c>
    </row>
    <row r="640" spans="1:19" x14ac:dyDescent="0.3">
      <c r="A640" s="43" t="s">
        <v>93</v>
      </c>
      <c r="B640" s="43">
        <v>2020</v>
      </c>
      <c r="C640" s="68">
        <v>43855</v>
      </c>
      <c r="D640" s="43" t="s">
        <v>72</v>
      </c>
      <c r="E640" s="39" t="s">
        <v>202</v>
      </c>
      <c r="F640">
        <v>2</v>
      </c>
      <c r="G640" t="s">
        <v>73</v>
      </c>
      <c r="H640" t="s">
        <v>19</v>
      </c>
      <c r="I640" s="65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77">
        <f t="shared" si="31"/>
        <v>63.452895038336123</v>
      </c>
      <c r="N640">
        <v>1</v>
      </c>
      <c r="O640">
        <v>11.512</v>
      </c>
      <c r="P640" s="77">
        <f t="shared" si="33"/>
        <v>62.543432939541347</v>
      </c>
      <c r="S640" s="77" t="str">
        <f t="shared" si="32"/>
        <v/>
      </c>
    </row>
    <row r="641" spans="1:19" x14ac:dyDescent="0.3">
      <c r="A641" s="43" t="s">
        <v>93</v>
      </c>
      <c r="B641" s="43">
        <v>2020</v>
      </c>
      <c r="C641" s="68">
        <v>43855</v>
      </c>
      <c r="D641" s="43" t="s">
        <v>72</v>
      </c>
      <c r="E641" s="62" t="s">
        <v>202</v>
      </c>
      <c r="F641">
        <v>2</v>
      </c>
      <c r="G641" t="s">
        <v>655</v>
      </c>
      <c r="H641" t="s">
        <v>120</v>
      </c>
      <c r="I641" s="65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77">
        <f t="shared" si="31"/>
        <v>62.364660025985273</v>
      </c>
      <c r="N641">
        <v>2</v>
      </c>
      <c r="O641">
        <v>11.719000000000001</v>
      </c>
      <c r="P641" s="77">
        <f t="shared" si="33"/>
        <v>61.438689307961425</v>
      </c>
      <c r="S641" s="77" t="str">
        <f t="shared" si="32"/>
        <v/>
      </c>
    </row>
    <row r="642" spans="1:19" x14ac:dyDescent="0.3">
      <c r="A642" s="43" t="s">
        <v>93</v>
      </c>
      <c r="B642" s="43">
        <v>2020</v>
      </c>
      <c r="C642" s="68">
        <v>43855</v>
      </c>
      <c r="D642" s="43" t="s">
        <v>72</v>
      </c>
      <c r="E642" s="62" t="s">
        <v>202</v>
      </c>
      <c r="F642">
        <v>3</v>
      </c>
      <c r="G642" t="s">
        <v>16</v>
      </c>
      <c r="H642" t="s">
        <v>17</v>
      </c>
      <c r="I642" s="65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77">
        <f t="shared" si="31"/>
        <v>63.047285464098074</v>
      </c>
      <c r="N642">
        <v>1</v>
      </c>
      <c r="O642">
        <v>11.401</v>
      </c>
      <c r="P642" s="77">
        <f t="shared" si="33"/>
        <v>63.152355056573988</v>
      </c>
      <c r="S642" s="77" t="str">
        <f t="shared" si="32"/>
        <v/>
      </c>
    </row>
    <row r="643" spans="1:19" x14ac:dyDescent="0.3">
      <c r="A643" s="43" t="s">
        <v>93</v>
      </c>
      <c r="B643" s="43">
        <v>2020</v>
      </c>
      <c r="C643" s="68">
        <v>43855</v>
      </c>
      <c r="D643" s="43" t="s">
        <v>72</v>
      </c>
      <c r="E643" s="39" t="s">
        <v>202</v>
      </c>
      <c r="F643">
        <v>3</v>
      </c>
      <c r="G643" t="s">
        <v>138</v>
      </c>
      <c r="H643" t="s">
        <v>44</v>
      </c>
      <c r="I643" s="65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77">
        <f t="shared" ref="M643:M706" si="34">IF(OR(L643="",L643="REL"),"",3.6*200/L643)</f>
        <v>62.256809338521407</v>
      </c>
      <c r="N643">
        <v>2</v>
      </c>
      <c r="O643">
        <v>11.442</v>
      </c>
      <c r="P643" s="77">
        <f t="shared" si="33"/>
        <v>62.926061877294181</v>
      </c>
      <c r="S643" s="77" t="str">
        <f t="shared" ref="S643:S706" si="35">IF(OR(R643="",R643="REL"),"",3.6*200/R643)</f>
        <v/>
      </c>
    </row>
    <row r="644" spans="1:19" x14ac:dyDescent="0.3">
      <c r="A644" s="43" t="s">
        <v>93</v>
      </c>
      <c r="B644" s="43">
        <v>2020</v>
      </c>
      <c r="C644" s="68">
        <v>43855</v>
      </c>
      <c r="D644" s="43" t="s">
        <v>72</v>
      </c>
      <c r="E644" s="62" t="s">
        <v>202</v>
      </c>
      <c r="F644">
        <v>4</v>
      </c>
      <c r="G644" t="s">
        <v>82</v>
      </c>
      <c r="H644" t="s">
        <v>67</v>
      </c>
      <c r="I644" s="65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77">
        <f t="shared" si="34"/>
        <v>62.88758843567124</v>
      </c>
      <c r="N644">
        <v>1</v>
      </c>
      <c r="O644">
        <v>11.64</v>
      </c>
      <c r="P644" s="77">
        <f t="shared" si="33"/>
        <v>61.855670103092784</v>
      </c>
      <c r="Q644">
        <v>1</v>
      </c>
      <c r="R644">
        <v>12.095000000000001</v>
      </c>
      <c r="S644" s="77">
        <f t="shared" si="35"/>
        <v>59.528730880529139</v>
      </c>
    </row>
    <row r="645" spans="1:19" x14ac:dyDescent="0.3">
      <c r="A645" s="43" t="s">
        <v>93</v>
      </c>
      <c r="B645" s="43">
        <v>2020</v>
      </c>
      <c r="C645" s="68">
        <v>43855</v>
      </c>
      <c r="D645" s="43" t="s">
        <v>72</v>
      </c>
      <c r="E645" s="62" t="s">
        <v>202</v>
      </c>
      <c r="F645">
        <v>4</v>
      </c>
      <c r="G645" t="s">
        <v>50</v>
      </c>
      <c r="H645" t="s">
        <v>51</v>
      </c>
      <c r="I645" s="65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77">
        <f t="shared" si="34"/>
        <v>62.920562789478289</v>
      </c>
      <c r="N645">
        <v>2</v>
      </c>
      <c r="O645">
        <v>11.645000000000001</v>
      </c>
      <c r="P645" s="77">
        <f t="shared" si="33"/>
        <v>61.829111206526399</v>
      </c>
      <c r="Q645">
        <v>2</v>
      </c>
      <c r="R645">
        <v>12.174000000000001</v>
      </c>
      <c r="S645" s="77">
        <f t="shared" si="35"/>
        <v>59.142434696895016</v>
      </c>
    </row>
    <row r="646" spans="1:19" x14ac:dyDescent="0.3">
      <c r="A646" s="43" t="s">
        <v>93</v>
      </c>
      <c r="B646" s="43">
        <v>2020</v>
      </c>
      <c r="C646" s="68">
        <v>43855</v>
      </c>
      <c r="D646" s="43" t="s">
        <v>72</v>
      </c>
      <c r="E646" s="62" t="s">
        <v>203</v>
      </c>
      <c r="F646">
        <v>1</v>
      </c>
      <c r="G646" t="s">
        <v>33</v>
      </c>
      <c r="H646" t="s">
        <v>27</v>
      </c>
      <c r="I646" s="65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77">
        <f t="shared" si="34"/>
        <v>61.691371776197414</v>
      </c>
      <c r="N646">
        <v>1</v>
      </c>
      <c r="O646">
        <v>11.648</v>
      </c>
      <c r="P646" s="77">
        <f t="shared" si="33"/>
        <v>61.813186813186817</v>
      </c>
      <c r="S646" s="77" t="str">
        <f t="shared" si="35"/>
        <v/>
      </c>
    </row>
    <row r="647" spans="1:19" x14ac:dyDescent="0.3">
      <c r="A647" s="43" t="s">
        <v>93</v>
      </c>
      <c r="B647" s="43">
        <v>2020</v>
      </c>
      <c r="C647" s="68">
        <v>43855</v>
      </c>
      <c r="D647" s="43" t="s">
        <v>72</v>
      </c>
      <c r="E647" s="62" t="s">
        <v>203</v>
      </c>
      <c r="F647">
        <v>1</v>
      </c>
      <c r="G647" t="s">
        <v>82</v>
      </c>
      <c r="H647" t="s">
        <v>67</v>
      </c>
      <c r="I647" s="65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77">
        <f t="shared" si="34"/>
        <v>59.815568663288197</v>
      </c>
      <c r="N647">
        <v>2</v>
      </c>
      <c r="O647">
        <v>11.875</v>
      </c>
      <c r="P647" s="77">
        <f t="shared" si="33"/>
        <v>60.631578947368418</v>
      </c>
      <c r="S647" s="77" t="str">
        <f t="shared" si="35"/>
        <v/>
      </c>
    </row>
    <row r="648" spans="1:19" x14ac:dyDescent="0.3">
      <c r="A648" s="43" t="s">
        <v>93</v>
      </c>
      <c r="B648" s="43">
        <v>2020</v>
      </c>
      <c r="C648" s="68">
        <v>43855</v>
      </c>
      <c r="D648" s="43" t="s">
        <v>72</v>
      </c>
      <c r="E648" s="62" t="s">
        <v>203</v>
      </c>
      <c r="F648">
        <v>2</v>
      </c>
      <c r="G648" t="s">
        <v>73</v>
      </c>
      <c r="H648" t="s">
        <v>19</v>
      </c>
      <c r="I648" s="65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77">
        <f t="shared" si="34"/>
        <v>63.18560772268539</v>
      </c>
      <c r="N648">
        <v>1</v>
      </c>
      <c r="O648">
        <v>11.471</v>
      </c>
      <c r="P648" s="77">
        <f t="shared" si="33"/>
        <v>62.766977595676053</v>
      </c>
      <c r="S648" s="77" t="str">
        <f t="shared" si="35"/>
        <v/>
      </c>
    </row>
    <row r="649" spans="1:19" x14ac:dyDescent="0.3">
      <c r="A649" s="43" t="s">
        <v>93</v>
      </c>
      <c r="B649" s="43">
        <v>2020</v>
      </c>
      <c r="C649" s="68">
        <v>43855</v>
      </c>
      <c r="D649" s="43" t="s">
        <v>72</v>
      </c>
      <c r="E649" s="62" t="s">
        <v>203</v>
      </c>
      <c r="F649">
        <v>2</v>
      </c>
      <c r="G649" t="s">
        <v>16</v>
      </c>
      <c r="H649" t="s">
        <v>17</v>
      </c>
      <c r="I649" s="65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77">
        <f t="shared" si="34"/>
        <v>63.058328954282715</v>
      </c>
      <c r="N649">
        <v>2</v>
      </c>
      <c r="O649">
        <v>11.512</v>
      </c>
      <c r="P649" s="77">
        <f t="shared" si="33"/>
        <v>62.543432939541347</v>
      </c>
      <c r="S649" s="77" t="str">
        <f t="shared" si="35"/>
        <v/>
      </c>
    </row>
    <row r="650" spans="1:19" x14ac:dyDescent="0.3">
      <c r="A650" s="43" t="s">
        <v>93</v>
      </c>
      <c r="B650" s="43">
        <v>2020</v>
      </c>
      <c r="C650" s="68">
        <v>43855</v>
      </c>
      <c r="D650" s="43" t="s">
        <v>72</v>
      </c>
      <c r="E650" s="62" t="s">
        <v>204</v>
      </c>
      <c r="F650" t="s">
        <v>205</v>
      </c>
      <c r="G650" t="s">
        <v>73</v>
      </c>
      <c r="H650" t="s">
        <v>19</v>
      </c>
      <c r="I650" s="65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77">
        <f t="shared" si="34"/>
        <v>63.570545647183472</v>
      </c>
      <c r="N650">
        <v>1</v>
      </c>
      <c r="O650">
        <v>11.467000000000001</v>
      </c>
      <c r="P650" s="77">
        <f t="shared" si="33"/>
        <v>62.788872416499515</v>
      </c>
      <c r="S650" s="77" t="str">
        <f t="shared" si="35"/>
        <v/>
      </c>
    </row>
    <row r="651" spans="1:19" x14ac:dyDescent="0.3">
      <c r="A651" s="43" t="s">
        <v>93</v>
      </c>
      <c r="B651" s="43">
        <v>2020</v>
      </c>
      <c r="C651" s="68">
        <v>43855</v>
      </c>
      <c r="D651" s="43" t="s">
        <v>72</v>
      </c>
      <c r="E651" s="62" t="s">
        <v>204</v>
      </c>
      <c r="F651" t="s">
        <v>205</v>
      </c>
      <c r="G651" t="s">
        <v>33</v>
      </c>
      <c r="H651" t="s">
        <v>27</v>
      </c>
      <c r="I651" s="65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77">
        <f t="shared" si="34"/>
        <v>63.074901445466487</v>
      </c>
      <c r="N651">
        <v>2</v>
      </c>
      <c r="O651">
        <v>11.614000000000001</v>
      </c>
      <c r="P651" s="77">
        <f t="shared" si="33"/>
        <v>61.994144997416903</v>
      </c>
      <c r="S651" s="77" t="str">
        <f t="shared" si="35"/>
        <v/>
      </c>
    </row>
    <row r="652" spans="1:19" x14ac:dyDescent="0.3">
      <c r="A652" s="43" t="s">
        <v>93</v>
      </c>
      <c r="B652" s="43">
        <v>2020</v>
      </c>
      <c r="C652" s="68">
        <v>43855</v>
      </c>
      <c r="D652" s="43" t="s">
        <v>72</v>
      </c>
      <c r="E652" s="62" t="s">
        <v>204</v>
      </c>
      <c r="F652" t="s">
        <v>206</v>
      </c>
      <c r="G652" t="s">
        <v>82</v>
      </c>
      <c r="H652" t="s">
        <v>67</v>
      </c>
      <c r="I652" s="65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77">
        <f t="shared" si="34"/>
        <v>60.769750168804855</v>
      </c>
      <c r="N652">
        <v>2</v>
      </c>
      <c r="O652">
        <v>11.837000000000002</v>
      </c>
      <c r="P652" s="77">
        <f t="shared" si="33"/>
        <v>60.826222860522087</v>
      </c>
      <c r="Q652">
        <v>1</v>
      </c>
      <c r="R652">
        <v>11.529</v>
      </c>
      <c r="S652" s="77">
        <f t="shared" si="35"/>
        <v>62.451209992193597</v>
      </c>
    </row>
    <row r="653" spans="1:19" x14ac:dyDescent="0.3">
      <c r="A653" s="43" t="s">
        <v>93</v>
      </c>
      <c r="B653" s="43">
        <v>2020</v>
      </c>
      <c r="C653" s="68">
        <v>43855</v>
      </c>
      <c r="D653" s="43" t="s">
        <v>72</v>
      </c>
      <c r="E653" s="62" t="s">
        <v>204</v>
      </c>
      <c r="F653" t="s">
        <v>206</v>
      </c>
      <c r="G653" t="s">
        <v>16</v>
      </c>
      <c r="H653" t="s">
        <v>17</v>
      </c>
      <c r="I653" s="65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77">
        <f t="shared" si="34"/>
        <v>60.754366720108003</v>
      </c>
      <c r="N653">
        <v>1</v>
      </c>
      <c r="O653">
        <v>11.691000000000001</v>
      </c>
      <c r="P653" s="77">
        <f t="shared" si="33"/>
        <v>61.585835257890679</v>
      </c>
      <c r="Q653">
        <v>2</v>
      </c>
      <c r="R653">
        <v>11.544</v>
      </c>
      <c r="S653" s="77">
        <f t="shared" si="35"/>
        <v>62.370062370062371</v>
      </c>
    </row>
    <row r="654" spans="1:19" x14ac:dyDescent="0.3">
      <c r="A654" s="43" t="s">
        <v>131</v>
      </c>
      <c r="B654" s="43">
        <v>2020</v>
      </c>
      <c r="C654" s="9">
        <v>43888</v>
      </c>
      <c r="D654" s="43" t="s">
        <v>13</v>
      </c>
      <c r="E654" s="62" t="s">
        <v>200</v>
      </c>
      <c r="F654">
        <v>1</v>
      </c>
      <c r="G654" t="s">
        <v>132</v>
      </c>
      <c r="H654" t="s">
        <v>36</v>
      </c>
      <c r="I654" s="65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77">
        <f t="shared" si="34"/>
        <v>62.59780907668231</v>
      </c>
      <c r="P654" s="77" t="str">
        <f t="shared" si="33"/>
        <v/>
      </c>
      <c r="S654" s="77" t="str">
        <f t="shared" si="35"/>
        <v/>
      </c>
    </row>
    <row r="655" spans="1:19" x14ac:dyDescent="0.3">
      <c r="A655" s="43" t="s">
        <v>131</v>
      </c>
      <c r="B655" s="43">
        <v>2020</v>
      </c>
      <c r="C655" s="9">
        <v>43888</v>
      </c>
      <c r="D655" s="43" t="s">
        <v>13</v>
      </c>
      <c r="E655" s="62" t="s">
        <v>200</v>
      </c>
      <c r="F655">
        <v>1</v>
      </c>
      <c r="G655" t="s">
        <v>121</v>
      </c>
      <c r="H655" t="s">
        <v>120</v>
      </c>
      <c r="I655" s="65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77">
        <f t="shared" si="34"/>
        <v>61.86630005155525</v>
      </c>
      <c r="P655" s="77" t="str">
        <f t="shared" si="33"/>
        <v/>
      </c>
      <c r="S655" s="77" t="str">
        <f t="shared" si="35"/>
        <v/>
      </c>
    </row>
    <row r="656" spans="1:19" x14ac:dyDescent="0.3">
      <c r="A656" s="43" t="s">
        <v>131</v>
      </c>
      <c r="B656" s="43">
        <v>2020</v>
      </c>
      <c r="C656" s="9">
        <v>43888</v>
      </c>
      <c r="D656" s="43" t="s">
        <v>13</v>
      </c>
      <c r="E656" s="62" t="s">
        <v>200</v>
      </c>
      <c r="F656">
        <v>2</v>
      </c>
      <c r="G656" t="s">
        <v>26</v>
      </c>
      <c r="H656" t="s">
        <v>27</v>
      </c>
      <c r="I656" s="65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77">
        <f t="shared" si="34"/>
        <v>64.958498736918088</v>
      </c>
      <c r="P656" s="77" t="str">
        <f t="shared" si="33"/>
        <v/>
      </c>
      <c r="S656" s="77" t="str">
        <f t="shared" si="35"/>
        <v/>
      </c>
    </row>
    <row r="657" spans="1:19" x14ac:dyDescent="0.3">
      <c r="A657" s="43" t="s">
        <v>131</v>
      </c>
      <c r="B657" s="43">
        <v>2020</v>
      </c>
      <c r="C657" s="9">
        <v>43888</v>
      </c>
      <c r="D657" s="43" t="s">
        <v>13</v>
      </c>
      <c r="E657" s="62" t="s">
        <v>200</v>
      </c>
      <c r="F657">
        <v>2</v>
      </c>
      <c r="G657" t="s">
        <v>41</v>
      </c>
      <c r="H657" t="s">
        <v>27</v>
      </c>
      <c r="I657" s="65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77">
        <f t="shared" si="34"/>
        <v>63.335679099225892</v>
      </c>
      <c r="P657" s="77" t="str">
        <f t="shared" si="33"/>
        <v/>
      </c>
      <c r="S657" s="77" t="str">
        <f t="shared" si="35"/>
        <v/>
      </c>
    </row>
    <row r="658" spans="1:19" x14ac:dyDescent="0.3">
      <c r="A658" s="43" t="s">
        <v>131</v>
      </c>
      <c r="B658" s="43">
        <v>2020</v>
      </c>
      <c r="C658" s="9">
        <v>43888</v>
      </c>
      <c r="D658" s="43" t="s">
        <v>13</v>
      </c>
      <c r="E658" s="62" t="s">
        <v>200</v>
      </c>
      <c r="F658">
        <v>3</v>
      </c>
      <c r="G658" t="s">
        <v>33</v>
      </c>
      <c r="H658" t="s">
        <v>27</v>
      </c>
      <c r="I658" s="65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77">
        <f t="shared" si="34"/>
        <v>64.829821717990271</v>
      </c>
      <c r="P658" s="77" t="str">
        <f t="shared" si="33"/>
        <v/>
      </c>
      <c r="S658" s="77" t="str">
        <f t="shared" si="35"/>
        <v/>
      </c>
    </row>
    <row r="659" spans="1:19" x14ac:dyDescent="0.3">
      <c r="A659" s="43" t="s">
        <v>131</v>
      </c>
      <c r="B659" s="43">
        <v>2020</v>
      </c>
      <c r="C659" s="9">
        <v>43888</v>
      </c>
      <c r="D659" s="43" t="s">
        <v>13</v>
      </c>
      <c r="E659" s="62" t="s">
        <v>200</v>
      </c>
      <c r="F659">
        <v>3</v>
      </c>
      <c r="G659" t="s">
        <v>39</v>
      </c>
      <c r="H659" t="s">
        <v>40</v>
      </c>
      <c r="I659" s="65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77">
        <f t="shared" si="34"/>
        <v>64.262763298821852</v>
      </c>
      <c r="P659" s="77" t="str">
        <f t="shared" si="33"/>
        <v/>
      </c>
      <c r="S659" s="77" t="str">
        <f t="shared" si="35"/>
        <v/>
      </c>
    </row>
    <row r="660" spans="1:19" x14ac:dyDescent="0.3">
      <c r="A660" s="43" t="s">
        <v>131</v>
      </c>
      <c r="B660" s="43">
        <v>2020</v>
      </c>
      <c r="C660" s="9">
        <v>43888</v>
      </c>
      <c r="D660" s="3" t="s">
        <v>13</v>
      </c>
      <c r="E660" s="39" t="s">
        <v>200</v>
      </c>
      <c r="F660">
        <v>4</v>
      </c>
      <c r="G660" t="s">
        <v>73</v>
      </c>
      <c r="H660" t="s">
        <v>19</v>
      </c>
      <c r="I660" s="65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77">
        <f t="shared" si="34"/>
        <v>63.508864779042078</v>
      </c>
      <c r="P660" s="77" t="str">
        <f t="shared" si="33"/>
        <v/>
      </c>
      <c r="S660" s="77" t="str">
        <f t="shared" si="35"/>
        <v/>
      </c>
    </row>
    <row r="661" spans="1:19" x14ac:dyDescent="0.3">
      <c r="A661" s="43" t="s">
        <v>131</v>
      </c>
      <c r="B661" s="43">
        <v>2020</v>
      </c>
      <c r="C661" s="9">
        <v>43888</v>
      </c>
      <c r="D661" s="3" t="s">
        <v>13</v>
      </c>
      <c r="E661" s="39" t="s">
        <v>200</v>
      </c>
      <c r="F661">
        <v>4</v>
      </c>
      <c r="G661" t="s">
        <v>82</v>
      </c>
      <c r="H661" t="s">
        <v>67</v>
      </c>
      <c r="I661" s="65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77">
        <f t="shared" si="34"/>
        <v>62.176165803108809</v>
      </c>
      <c r="P661" s="77" t="str">
        <f t="shared" si="33"/>
        <v/>
      </c>
      <c r="S661" s="77" t="str">
        <f t="shared" si="35"/>
        <v/>
      </c>
    </row>
    <row r="662" spans="1:19" x14ac:dyDescent="0.3">
      <c r="A662" s="43" t="s">
        <v>131</v>
      </c>
      <c r="B662" s="43">
        <v>2020</v>
      </c>
      <c r="C662" s="9">
        <v>43888</v>
      </c>
      <c r="D662" s="3" t="s">
        <v>13</v>
      </c>
      <c r="E662" s="39" t="s">
        <v>200</v>
      </c>
      <c r="F662">
        <v>5</v>
      </c>
      <c r="G662" t="s">
        <v>16</v>
      </c>
      <c r="H662" t="s">
        <v>17</v>
      </c>
      <c r="I662" s="65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77">
        <f t="shared" si="34"/>
        <v>63.699902680704234</v>
      </c>
      <c r="P662" s="77" t="str">
        <f t="shared" si="33"/>
        <v/>
      </c>
      <c r="S662" s="77" t="str">
        <f t="shared" si="35"/>
        <v/>
      </c>
    </row>
    <row r="663" spans="1:19" x14ac:dyDescent="0.3">
      <c r="A663" s="43" t="s">
        <v>131</v>
      </c>
      <c r="B663" s="43">
        <v>2020</v>
      </c>
      <c r="C663" s="9">
        <v>43888</v>
      </c>
      <c r="D663" s="3" t="s">
        <v>13</v>
      </c>
      <c r="E663" s="39" t="s">
        <v>200</v>
      </c>
      <c r="F663">
        <v>5</v>
      </c>
      <c r="G663" t="s">
        <v>20</v>
      </c>
      <c r="H663" t="s">
        <v>21</v>
      </c>
      <c r="I663" s="65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77">
        <f t="shared" si="34"/>
        <v>63.135741844966667</v>
      </c>
      <c r="P663" s="77" t="str">
        <f t="shared" si="33"/>
        <v/>
      </c>
      <c r="S663" s="77" t="str">
        <f t="shared" si="35"/>
        <v/>
      </c>
    </row>
    <row r="664" spans="1:19" x14ac:dyDescent="0.3">
      <c r="A664" s="43" t="s">
        <v>131</v>
      </c>
      <c r="B664" s="43">
        <v>2020</v>
      </c>
      <c r="C664" s="9">
        <v>43888</v>
      </c>
      <c r="D664" s="3" t="s">
        <v>13</v>
      </c>
      <c r="E664" s="39" t="s">
        <v>200</v>
      </c>
      <c r="F664">
        <v>6</v>
      </c>
      <c r="G664" t="s">
        <v>133</v>
      </c>
      <c r="H664" t="s">
        <v>25</v>
      </c>
      <c r="I664" s="65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77">
        <f t="shared" si="34"/>
        <v>63.846767757382288</v>
      </c>
      <c r="P664" s="77" t="str">
        <f t="shared" si="33"/>
        <v/>
      </c>
      <c r="S664" s="77" t="str">
        <f t="shared" si="35"/>
        <v/>
      </c>
    </row>
    <row r="665" spans="1:19" x14ac:dyDescent="0.3">
      <c r="A665" s="43" t="s">
        <v>131</v>
      </c>
      <c r="B665" s="43">
        <v>2020</v>
      </c>
      <c r="C665" s="9">
        <v>43888</v>
      </c>
      <c r="D665" s="3" t="s">
        <v>13</v>
      </c>
      <c r="E665" s="39" t="s">
        <v>200</v>
      </c>
      <c r="F665">
        <v>6</v>
      </c>
      <c r="G665" t="s">
        <v>111</v>
      </c>
      <c r="H665" t="s">
        <v>118</v>
      </c>
      <c r="I665" s="65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77">
        <f t="shared" si="34"/>
        <v>62.581486310299873</v>
      </c>
      <c r="P665" s="77" t="str">
        <f t="shared" si="33"/>
        <v/>
      </c>
      <c r="S665" s="77" t="str">
        <f t="shared" si="35"/>
        <v/>
      </c>
    </row>
    <row r="666" spans="1:19" x14ac:dyDescent="0.3">
      <c r="A666" s="43" t="s">
        <v>131</v>
      </c>
      <c r="B666" s="43">
        <v>2020</v>
      </c>
      <c r="C666" s="9">
        <v>43888</v>
      </c>
      <c r="D666" s="3" t="s">
        <v>13</v>
      </c>
      <c r="E666" s="39" t="s">
        <v>200</v>
      </c>
      <c r="F666">
        <v>7</v>
      </c>
      <c r="G666" t="s">
        <v>655</v>
      </c>
      <c r="H666" t="s">
        <v>120</v>
      </c>
      <c r="I666" s="65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77">
        <f t="shared" si="34"/>
        <v>64.70746832030197</v>
      </c>
      <c r="P666" s="77" t="str">
        <f t="shared" si="33"/>
        <v/>
      </c>
      <c r="S666" s="77" t="str">
        <f t="shared" si="35"/>
        <v/>
      </c>
    </row>
    <row r="667" spans="1:19" x14ac:dyDescent="0.3">
      <c r="A667" s="43" t="s">
        <v>131</v>
      </c>
      <c r="B667" s="43">
        <v>2020</v>
      </c>
      <c r="C667" s="9">
        <v>43888</v>
      </c>
      <c r="D667" s="3" t="s">
        <v>13</v>
      </c>
      <c r="E667" s="39" t="s">
        <v>200</v>
      </c>
      <c r="F667">
        <v>7</v>
      </c>
      <c r="G667" t="s">
        <v>52</v>
      </c>
      <c r="H667" t="s">
        <v>53</v>
      </c>
      <c r="I667" s="65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77">
        <f t="shared" si="34"/>
        <v>64.614556223638161</v>
      </c>
      <c r="P667" s="77" t="str">
        <f t="shared" si="33"/>
        <v/>
      </c>
      <c r="S667" s="77" t="str">
        <f t="shared" si="35"/>
        <v/>
      </c>
    </row>
    <row r="668" spans="1:19" x14ac:dyDescent="0.3">
      <c r="A668" s="43" t="s">
        <v>131</v>
      </c>
      <c r="B668" s="43">
        <v>2020</v>
      </c>
      <c r="C668" s="9">
        <v>43888</v>
      </c>
      <c r="D668" s="3" t="s">
        <v>13</v>
      </c>
      <c r="E668" s="39" t="s">
        <v>200</v>
      </c>
      <c r="F668">
        <v>8</v>
      </c>
      <c r="G668" t="s">
        <v>43</v>
      </c>
      <c r="H668" t="s">
        <v>44</v>
      </c>
      <c r="I668" s="65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77">
        <f t="shared" si="34"/>
        <v>64.69583969808609</v>
      </c>
      <c r="P668" s="77" t="str">
        <f t="shared" si="33"/>
        <v/>
      </c>
      <c r="S668" s="77" t="str">
        <f t="shared" si="35"/>
        <v/>
      </c>
    </row>
    <row r="669" spans="1:19" x14ac:dyDescent="0.3">
      <c r="A669" s="43" t="s">
        <v>131</v>
      </c>
      <c r="B669" s="43">
        <v>2020</v>
      </c>
      <c r="C669" s="9">
        <v>43888</v>
      </c>
      <c r="D669" s="3" t="s">
        <v>13</v>
      </c>
      <c r="E669" s="39" t="s">
        <v>200</v>
      </c>
      <c r="F669">
        <v>8</v>
      </c>
      <c r="G669" t="s">
        <v>138</v>
      </c>
      <c r="H669" t="s">
        <v>44</v>
      </c>
      <c r="I669" s="65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77">
        <f t="shared" si="34"/>
        <v>64.498790647675349</v>
      </c>
      <c r="P669" s="77" t="str">
        <f t="shared" si="33"/>
        <v/>
      </c>
      <c r="S669" s="77" t="str">
        <f t="shared" si="35"/>
        <v/>
      </c>
    </row>
    <row r="670" spans="1:19" x14ac:dyDescent="0.3">
      <c r="A670" s="43" t="s">
        <v>131</v>
      </c>
      <c r="B670" s="43">
        <v>2020</v>
      </c>
      <c r="C670" s="9">
        <v>43888</v>
      </c>
      <c r="D670" s="3" t="s">
        <v>13</v>
      </c>
      <c r="E670" s="39" t="s">
        <v>200</v>
      </c>
      <c r="F670">
        <v>9</v>
      </c>
      <c r="G670" t="s">
        <v>134</v>
      </c>
      <c r="H670" t="s">
        <v>38</v>
      </c>
      <c r="I670" s="65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77">
        <f t="shared" si="34"/>
        <v>63.73937677053825</v>
      </c>
      <c r="P670" s="77" t="str">
        <f t="shared" si="33"/>
        <v/>
      </c>
      <c r="S670" s="77" t="str">
        <f t="shared" si="35"/>
        <v/>
      </c>
    </row>
    <row r="671" spans="1:19" x14ac:dyDescent="0.3">
      <c r="A671" s="43" t="s">
        <v>131</v>
      </c>
      <c r="B671" s="43">
        <v>2020</v>
      </c>
      <c r="C671" s="9">
        <v>43888</v>
      </c>
      <c r="D671" s="3" t="s">
        <v>13</v>
      </c>
      <c r="E671" s="39" t="s">
        <v>200</v>
      </c>
      <c r="F671">
        <v>9</v>
      </c>
      <c r="G671" t="s">
        <v>137</v>
      </c>
      <c r="H671" t="s">
        <v>29</v>
      </c>
      <c r="I671" s="65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77">
        <f t="shared" si="34"/>
        <v>63.576158940397356</v>
      </c>
      <c r="P671" s="77" t="str">
        <f t="shared" si="33"/>
        <v/>
      </c>
      <c r="S671" s="77" t="str">
        <f t="shared" si="35"/>
        <v/>
      </c>
    </row>
    <row r="672" spans="1:19" x14ac:dyDescent="0.3">
      <c r="A672" s="43" t="s">
        <v>131</v>
      </c>
      <c r="B672" s="43">
        <v>2020</v>
      </c>
      <c r="C672" s="9">
        <v>43888</v>
      </c>
      <c r="D672" s="3" t="s">
        <v>13</v>
      </c>
      <c r="E672" s="39" t="s">
        <v>200</v>
      </c>
      <c r="F672">
        <v>10</v>
      </c>
      <c r="G672" t="s">
        <v>109</v>
      </c>
      <c r="H672" t="s">
        <v>118</v>
      </c>
      <c r="I672" s="65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77">
        <f t="shared" si="34"/>
        <v>64.464141821112008</v>
      </c>
      <c r="P672" s="77" t="str">
        <f t="shared" si="33"/>
        <v/>
      </c>
      <c r="S672" s="77" t="str">
        <f t="shared" si="35"/>
        <v/>
      </c>
    </row>
    <row r="673" spans="1:19" x14ac:dyDescent="0.3">
      <c r="A673" s="43" t="s">
        <v>131</v>
      </c>
      <c r="B673" s="43">
        <v>2020</v>
      </c>
      <c r="C673" s="9">
        <v>43888</v>
      </c>
      <c r="D673" s="3" t="s">
        <v>13</v>
      </c>
      <c r="E673" s="39" t="s">
        <v>200</v>
      </c>
      <c r="F673">
        <v>10</v>
      </c>
      <c r="G673" t="s">
        <v>136</v>
      </c>
      <c r="H673" t="s">
        <v>36</v>
      </c>
      <c r="I673" s="65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77">
        <f t="shared" si="34"/>
        <v>62.739630533286856</v>
      </c>
      <c r="P673" s="77" t="str">
        <f t="shared" si="33"/>
        <v/>
      </c>
      <c r="S673" s="77" t="str">
        <f t="shared" si="35"/>
        <v/>
      </c>
    </row>
    <row r="674" spans="1:19" x14ac:dyDescent="0.3">
      <c r="A674" s="43" t="s">
        <v>131</v>
      </c>
      <c r="B674" s="43">
        <v>2020</v>
      </c>
      <c r="C674" s="9">
        <v>43888</v>
      </c>
      <c r="D674" s="3" t="s">
        <v>13</v>
      </c>
      <c r="E674" s="39" t="s">
        <v>200</v>
      </c>
      <c r="F674">
        <v>11</v>
      </c>
      <c r="G674" t="s">
        <v>96</v>
      </c>
      <c r="H674" t="s">
        <v>40</v>
      </c>
      <c r="I674" s="65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77">
        <f t="shared" si="34"/>
        <v>63.553711713302143</v>
      </c>
      <c r="P674" s="77" t="str">
        <f t="shared" si="33"/>
        <v/>
      </c>
      <c r="S674" s="77" t="str">
        <f t="shared" si="35"/>
        <v/>
      </c>
    </row>
    <row r="675" spans="1:19" x14ac:dyDescent="0.3">
      <c r="A675" s="43" t="s">
        <v>131</v>
      </c>
      <c r="B675" s="43">
        <v>2020</v>
      </c>
      <c r="C675" s="9">
        <v>43888</v>
      </c>
      <c r="D675" s="3" t="s">
        <v>13</v>
      </c>
      <c r="E675" s="39" t="s">
        <v>200</v>
      </c>
      <c r="F675">
        <v>11</v>
      </c>
      <c r="G675" t="s">
        <v>24</v>
      </c>
      <c r="H675" t="s">
        <v>25</v>
      </c>
      <c r="I675" s="65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77">
        <f t="shared" si="34"/>
        <v>63.357972544878557</v>
      </c>
      <c r="P675" s="77" t="str">
        <f t="shared" si="33"/>
        <v/>
      </c>
      <c r="S675" s="77" t="str">
        <f t="shared" si="35"/>
        <v/>
      </c>
    </row>
    <row r="676" spans="1:19" x14ac:dyDescent="0.3">
      <c r="A676" s="43" t="s">
        <v>131</v>
      </c>
      <c r="B676" s="43">
        <v>2020</v>
      </c>
      <c r="C676" s="9">
        <v>43888</v>
      </c>
      <c r="D676" s="3" t="s">
        <v>13</v>
      </c>
      <c r="E676" s="39" t="s">
        <v>200</v>
      </c>
      <c r="F676">
        <v>12</v>
      </c>
      <c r="G676" t="s">
        <v>30</v>
      </c>
      <c r="H676" t="s">
        <v>31</v>
      </c>
      <c r="I676" s="65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77">
        <f t="shared" si="34"/>
        <v>65.490267418591955</v>
      </c>
      <c r="P676" s="77" t="str">
        <f t="shared" si="33"/>
        <v/>
      </c>
      <c r="S676" s="77" t="str">
        <f t="shared" si="35"/>
        <v/>
      </c>
    </row>
    <row r="677" spans="1:19" x14ac:dyDescent="0.3">
      <c r="A677" s="43" t="s">
        <v>131</v>
      </c>
      <c r="B677" s="43">
        <v>2020</v>
      </c>
      <c r="C677" s="9">
        <v>43888</v>
      </c>
      <c r="D677" s="3" t="s">
        <v>13</v>
      </c>
      <c r="E677" s="39" t="s">
        <v>200</v>
      </c>
      <c r="F677">
        <v>12</v>
      </c>
      <c r="G677" t="s">
        <v>135</v>
      </c>
      <c r="H677" t="s">
        <v>29</v>
      </c>
      <c r="I677" s="65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77">
        <f t="shared" si="34"/>
        <v>65.146579804560261</v>
      </c>
      <c r="P677" s="77" t="str">
        <f t="shared" si="33"/>
        <v/>
      </c>
      <c r="S677" s="77" t="str">
        <f t="shared" si="35"/>
        <v/>
      </c>
    </row>
    <row r="678" spans="1:19" x14ac:dyDescent="0.3">
      <c r="A678" s="43" t="s">
        <v>131</v>
      </c>
      <c r="B678" s="43">
        <v>2020</v>
      </c>
      <c r="C678" s="9">
        <v>43888</v>
      </c>
      <c r="D678" s="3" t="s">
        <v>13</v>
      </c>
      <c r="E678" s="39" t="s">
        <v>201</v>
      </c>
      <c r="F678">
        <v>1</v>
      </c>
      <c r="G678" t="s">
        <v>23</v>
      </c>
      <c r="H678" t="s">
        <v>15</v>
      </c>
      <c r="I678" s="65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77">
        <f t="shared" si="34"/>
        <v>65.412919051512674</v>
      </c>
      <c r="P678" s="77" t="str">
        <f t="shared" si="33"/>
        <v/>
      </c>
      <c r="S678" s="77" t="str">
        <f t="shared" si="35"/>
        <v/>
      </c>
    </row>
    <row r="679" spans="1:19" x14ac:dyDescent="0.3">
      <c r="A679" s="43" t="s">
        <v>131</v>
      </c>
      <c r="B679" s="43">
        <v>2020</v>
      </c>
      <c r="C679" s="9">
        <v>43888</v>
      </c>
      <c r="D679" s="3" t="s">
        <v>13</v>
      </c>
      <c r="E679" s="39" t="s">
        <v>201</v>
      </c>
      <c r="F679">
        <v>1</v>
      </c>
      <c r="G679" t="s">
        <v>30</v>
      </c>
      <c r="H679" t="s">
        <v>31</v>
      </c>
      <c r="I679" s="65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77">
        <f t="shared" si="34"/>
        <v>64.637759224346894</v>
      </c>
      <c r="P679" s="77" t="str">
        <f t="shared" si="33"/>
        <v/>
      </c>
      <c r="S679" s="77" t="str">
        <f t="shared" si="35"/>
        <v/>
      </c>
    </row>
    <row r="680" spans="1:19" x14ac:dyDescent="0.3">
      <c r="A680" s="43" t="s">
        <v>131</v>
      </c>
      <c r="B680" s="43">
        <v>2020</v>
      </c>
      <c r="C680" s="9">
        <v>43888</v>
      </c>
      <c r="D680" s="3" t="s">
        <v>13</v>
      </c>
      <c r="E680" s="39" t="s">
        <v>201</v>
      </c>
      <c r="F680">
        <v>2</v>
      </c>
      <c r="G680" t="s">
        <v>14</v>
      </c>
      <c r="H680" t="s">
        <v>15</v>
      </c>
      <c r="I680" s="65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77">
        <f t="shared" si="34"/>
        <v>63.722453314452608</v>
      </c>
      <c r="P680" s="77" t="str">
        <f t="shared" si="33"/>
        <v/>
      </c>
      <c r="S680" s="77" t="str">
        <f t="shared" si="35"/>
        <v/>
      </c>
    </row>
    <row r="681" spans="1:19" x14ac:dyDescent="0.3">
      <c r="A681" s="43" t="s">
        <v>131</v>
      </c>
      <c r="B681" s="43">
        <v>2020</v>
      </c>
      <c r="C681" s="9">
        <v>43888</v>
      </c>
      <c r="D681" s="3" t="s">
        <v>13</v>
      </c>
      <c r="E681" s="39" t="s">
        <v>201</v>
      </c>
      <c r="F681">
        <v>2</v>
      </c>
      <c r="G681" t="s">
        <v>96</v>
      </c>
      <c r="H681" t="s">
        <v>40</v>
      </c>
      <c r="I681" s="65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77">
        <f t="shared" si="34"/>
        <v>61.612185521136404</v>
      </c>
      <c r="P681" s="77" t="str">
        <f t="shared" si="33"/>
        <v/>
      </c>
      <c r="S681" s="77" t="str">
        <f t="shared" si="35"/>
        <v/>
      </c>
    </row>
    <row r="682" spans="1:19" x14ac:dyDescent="0.3">
      <c r="A682" s="43" t="s">
        <v>131</v>
      </c>
      <c r="B682" s="43">
        <v>2020</v>
      </c>
      <c r="C682" s="9">
        <v>43888</v>
      </c>
      <c r="D682" s="3" t="s">
        <v>13</v>
      </c>
      <c r="E682" s="39" t="s">
        <v>201</v>
      </c>
      <c r="F682">
        <v>3</v>
      </c>
      <c r="G682" t="s">
        <v>109</v>
      </c>
      <c r="H682" t="s">
        <v>118</v>
      </c>
      <c r="I682" s="65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77">
        <f t="shared" si="34"/>
        <v>64.835659612787026</v>
      </c>
      <c r="P682" s="77" t="str">
        <f t="shared" si="33"/>
        <v/>
      </c>
      <c r="S682" s="77" t="str">
        <f t="shared" si="35"/>
        <v/>
      </c>
    </row>
    <row r="683" spans="1:19" x14ac:dyDescent="0.3">
      <c r="A683" s="43" t="s">
        <v>131</v>
      </c>
      <c r="B683" s="43">
        <v>2020</v>
      </c>
      <c r="C683" s="9">
        <v>43888</v>
      </c>
      <c r="D683" s="3" t="s">
        <v>13</v>
      </c>
      <c r="E683" s="39" t="s">
        <v>201</v>
      </c>
      <c r="F683">
        <v>3</v>
      </c>
      <c r="G683" t="s">
        <v>77</v>
      </c>
      <c r="H683" t="s">
        <v>19</v>
      </c>
      <c r="I683" s="65">
        <f>(C683-VLOOKUP(G683,Riders!$A$2:$C$2000,2,FALSE))/365</f>
        <v>28.8</v>
      </c>
      <c r="J683">
        <v>9</v>
      </c>
      <c r="K683">
        <v>2</v>
      </c>
      <c r="L683">
        <v>11.134</v>
      </c>
      <c r="M683" s="77">
        <f t="shared" si="34"/>
        <v>64.666786419974855</v>
      </c>
      <c r="P683" s="77" t="str">
        <f t="shared" si="33"/>
        <v/>
      </c>
      <c r="S683" s="77" t="str">
        <f t="shared" si="35"/>
        <v/>
      </c>
    </row>
    <row r="684" spans="1:19" x14ac:dyDescent="0.3">
      <c r="A684" s="43" t="s">
        <v>131</v>
      </c>
      <c r="B684" s="43">
        <v>2020</v>
      </c>
      <c r="C684" s="9">
        <v>43888</v>
      </c>
      <c r="D684" s="3" t="s">
        <v>13</v>
      </c>
      <c r="E684" s="39" t="s">
        <v>201</v>
      </c>
      <c r="F684">
        <v>4</v>
      </c>
      <c r="G684" t="s">
        <v>79</v>
      </c>
      <c r="H684" t="s">
        <v>65</v>
      </c>
      <c r="I684" s="65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77">
        <f t="shared" si="34"/>
        <v>64.251293949669829</v>
      </c>
      <c r="P684" s="77" t="str">
        <f t="shared" si="33"/>
        <v/>
      </c>
      <c r="S684" s="77" t="str">
        <f t="shared" si="35"/>
        <v/>
      </c>
    </row>
    <row r="685" spans="1:19" x14ac:dyDescent="0.3">
      <c r="A685" s="43" t="s">
        <v>131</v>
      </c>
      <c r="B685" s="43">
        <v>2020</v>
      </c>
      <c r="C685" s="9">
        <v>43888</v>
      </c>
      <c r="D685" s="3" t="s">
        <v>13</v>
      </c>
      <c r="E685" s="62" t="s">
        <v>201</v>
      </c>
      <c r="F685">
        <v>4</v>
      </c>
      <c r="G685" t="s">
        <v>134</v>
      </c>
      <c r="H685" t="s">
        <v>38</v>
      </c>
      <c r="I685" s="65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77">
        <f t="shared" si="34"/>
        <v>63.542494042891185</v>
      </c>
      <c r="P685" s="77" t="str">
        <f t="shared" si="33"/>
        <v/>
      </c>
      <c r="S685" s="77" t="str">
        <f t="shared" si="35"/>
        <v/>
      </c>
    </row>
    <row r="686" spans="1:19" x14ac:dyDescent="0.3">
      <c r="A686" s="43" t="s">
        <v>131</v>
      </c>
      <c r="B686" s="43">
        <v>2020</v>
      </c>
      <c r="C686" s="9">
        <v>43888</v>
      </c>
      <c r="D686" s="3" t="s">
        <v>13</v>
      </c>
      <c r="E686" s="62" t="s">
        <v>201</v>
      </c>
      <c r="F686">
        <v>5</v>
      </c>
      <c r="G686" t="s">
        <v>43</v>
      </c>
      <c r="H686" t="s">
        <v>44</v>
      </c>
      <c r="I686" s="65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77">
        <f t="shared" si="34"/>
        <v>64.245560810207905</v>
      </c>
      <c r="P686" s="77" t="str">
        <f t="shared" si="33"/>
        <v/>
      </c>
      <c r="S686" s="77" t="str">
        <f t="shared" si="35"/>
        <v/>
      </c>
    </row>
    <row r="687" spans="1:19" x14ac:dyDescent="0.3">
      <c r="A687" s="43" t="s">
        <v>131</v>
      </c>
      <c r="B687" s="43">
        <v>2020</v>
      </c>
      <c r="C687" s="9">
        <v>43888</v>
      </c>
      <c r="D687" s="3" t="s">
        <v>13</v>
      </c>
      <c r="E687" s="39" t="s">
        <v>201</v>
      </c>
      <c r="F687">
        <v>5</v>
      </c>
      <c r="G687" t="s">
        <v>132</v>
      </c>
      <c r="H687" t="s">
        <v>36</v>
      </c>
      <c r="I687" s="65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77">
        <f t="shared" si="34"/>
        <v>64.222638480064219</v>
      </c>
      <c r="P687" s="77" t="str">
        <f t="shared" si="33"/>
        <v/>
      </c>
      <c r="S687" s="77" t="str">
        <f t="shared" si="35"/>
        <v/>
      </c>
    </row>
    <row r="688" spans="1:19" x14ac:dyDescent="0.3">
      <c r="A688" s="43" t="s">
        <v>131</v>
      </c>
      <c r="B688" s="43">
        <v>2020</v>
      </c>
      <c r="C688" s="9">
        <v>43888</v>
      </c>
      <c r="D688" s="3" t="s">
        <v>13</v>
      </c>
      <c r="E688" s="62" t="s">
        <v>201</v>
      </c>
      <c r="F688">
        <v>6</v>
      </c>
      <c r="G688" t="s">
        <v>655</v>
      </c>
      <c r="H688" t="s">
        <v>120</v>
      </c>
      <c r="I688" s="65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77">
        <f t="shared" si="34"/>
        <v>64.573991031390136</v>
      </c>
      <c r="P688" s="77" t="str">
        <f t="shared" si="33"/>
        <v/>
      </c>
      <c r="S688" s="77" t="str">
        <f t="shared" si="35"/>
        <v/>
      </c>
    </row>
    <row r="689" spans="1:19" x14ac:dyDescent="0.3">
      <c r="A689" s="43" t="s">
        <v>131</v>
      </c>
      <c r="B689" s="43">
        <v>2020</v>
      </c>
      <c r="C689" s="9">
        <v>43888</v>
      </c>
      <c r="D689" s="3" t="s">
        <v>13</v>
      </c>
      <c r="E689" s="62" t="s">
        <v>201</v>
      </c>
      <c r="F689">
        <v>6</v>
      </c>
      <c r="G689" t="s">
        <v>26</v>
      </c>
      <c r="H689" t="s">
        <v>27</v>
      </c>
      <c r="I689" s="65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77">
        <f t="shared" si="34"/>
        <v>64.337413993387543</v>
      </c>
      <c r="P689" s="77" t="str">
        <f t="shared" si="33"/>
        <v/>
      </c>
      <c r="S689" s="77" t="str">
        <f t="shared" si="35"/>
        <v/>
      </c>
    </row>
    <row r="690" spans="1:19" x14ac:dyDescent="0.3">
      <c r="A690" s="43" t="s">
        <v>131</v>
      </c>
      <c r="B690" s="43">
        <v>2020</v>
      </c>
      <c r="C690" s="9">
        <v>43888</v>
      </c>
      <c r="D690" s="3" t="s">
        <v>13</v>
      </c>
      <c r="E690" s="39" t="s">
        <v>201</v>
      </c>
      <c r="F690">
        <v>7</v>
      </c>
      <c r="G690" t="s">
        <v>33</v>
      </c>
      <c r="H690" t="s">
        <v>27</v>
      </c>
      <c r="I690" s="65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77">
        <f t="shared" si="34"/>
        <v>64.853179607277966</v>
      </c>
      <c r="P690" s="77" t="str">
        <f t="shared" si="33"/>
        <v/>
      </c>
      <c r="S690" s="77" t="str">
        <f t="shared" si="35"/>
        <v/>
      </c>
    </row>
    <row r="691" spans="1:19" x14ac:dyDescent="0.3">
      <c r="A691" s="43" t="s">
        <v>131</v>
      </c>
      <c r="B691" s="43">
        <v>2020</v>
      </c>
      <c r="C691" s="9">
        <v>43888</v>
      </c>
      <c r="D691" s="3" t="s">
        <v>13</v>
      </c>
      <c r="E691" s="62" t="s">
        <v>201</v>
      </c>
      <c r="F691">
        <v>7</v>
      </c>
      <c r="G691" t="s">
        <v>133</v>
      </c>
      <c r="H691" t="s">
        <v>25</v>
      </c>
      <c r="I691" s="65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77">
        <f t="shared" si="34"/>
        <v>64.63775922434688</v>
      </c>
      <c r="P691" s="77" t="str">
        <f t="shared" si="33"/>
        <v/>
      </c>
      <c r="S691" s="77" t="str">
        <f t="shared" si="35"/>
        <v/>
      </c>
    </row>
    <row r="692" spans="1:19" x14ac:dyDescent="0.3">
      <c r="A692" s="43" t="s">
        <v>131</v>
      </c>
      <c r="B692" s="43">
        <v>2020</v>
      </c>
      <c r="C692" s="9">
        <v>43888</v>
      </c>
      <c r="D692" s="3" t="s">
        <v>13</v>
      </c>
      <c r="E692" s="62" t="s">
        <v>201</v>
      </c>
      <c r="F692">
        <v>8</v>
      </c>
      <c r="G692" t="s">
        <v>73</v>
      </c>
      <c r="H692" t="s">
        <v>19</v>
      </c>
      <c r="I692" s="65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77">
        <f t="shared" si="34"/>
        <v>64.678404599353215</v>
      </c>
      <c r="P692" s="77" t="str">
        <f t="shared" si="33"/>
        <v/>
      </c>
      <c r="S692" s="77" t="str">
        <f t="shared" si="35"/>
        <v/>
      </c>
    </row>
    <row r="693" spans="1:19" x14ac:dyDescent="0.3">
      <c r="A693" s="43" t="s">
        <v>131</v>
      </c>
      <c r="B693" s="43">
        <v>2020</v>
      </c>
      <c r="C693" s="9">
        <v>43888</v>
      </c>
      <c r="D693" s="3" t="s">
        <v>13</v>
      </c>
      <c r="E693" s="39" t="s">
        <v>201</v>
      </c>
      <c r="F693">
        <v>8</v>
      </c>
      <c r="G693" t="s">
        <v>16</v>
      </c>
      <c r="H693" t="s">
        <v>17</v>
      </c>
      <c r="I693" s="65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77">
        <f t="shared" si="34"/>
        <v>64.394955728467949</v>
      </c>
      <c r="P693" s="77" t="str">
        <f t="shared" si="33"/>
        <v/>
      </c>
      <c r="S693" s="77" t="str">
        <f t="shared" si="35"/>
        <v/>
      </c>
    </row>
    <row r="694" spans="1:19" x14ac:dyDescent="0.3">
      <c r="A694" s="43" t="s">
        <v>131</v>
      </c>
      <c r="B694" s="43">
        <v>2020</v>
      </c>
      <c r="C694" s="9">
        <v>43888</v>
      </c>
      <c r="D694" s="3" t="s">
        <v>13</v>
      </c>
      <c r="E694" s="62" t="s">
        <v>202</v>
      </c>
      <c r="F694">
        <v>1</v>
      </c>
      <c r="G694" t="s">
        <v>23</v>
      </c>
      <c r="H694" t="s">
        <v>15</v>
      </c>
      <c r="I694" s="65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77">
        <f t="shared" si="34"/>
        <v>65.705420697207515</v>
      </c>
      <c r="N694">
        <v>1</v>
      </c>
      <c r="O694">
        <v>10.896000000000001</v>
      </c>
      <c r="P694" s="77">
        <f t="shared" si="33"/>
        <v>66.079295154185019</v>
      </c>
      <c r="S694" s="77" t="str">
        <f t="shared" si="35"/>
        <v/>
      </c>
    </row>
    <row r="695" spans="1:19" x14ac:dyDescent="0.3">
      <c r="A695" s="43" t="s">
        <v>131</v>
      </c>
      <c r="B695" s="43">
        <v>2020</v>
      </c>
      <c r="C695" s="9">
        <v>43888</v>
      </c>
      <c r="D695" s="3" t="s">
        <v>13</v>
      </c>
      <c r="E695" s="62" t="s">
        <v>202</v>
      </c>
      <c r="F695">
        <v>1</v>
      </c>
      <c r="G695" t="s">
        <v>73</v>
      </c>
      <c r="H695" t="s">
        <v>19</v>
      </c>
      <c r="I695" s="65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77">
        <f t="shared" si="34"/>
        <v>65.609622744669224</v>
      </c>
      <c r="N695">
        <v>2</v>
      </c>
      <c r="O695">
        <v>11.037000000000001</v>
      </c>
      <c r="P695" s="77">
        <f t="shared" si="33"/>
        <v>65.235118238651808</v>
      </c>
      <c r="S695" s="77" t="str">
        <f t="shared" si="35"/>
        <v/>
      </c>
    </row>
    <row r="696" spans="1:19" x14ac:dyDescent="0.3">
      <c r="A696" s="43" t="s">
        <v>131</v>
      </c>
      <c r="B696" s="43">
        <v>2020</v>
      </c>
      <c r="C696" s="9">
        <v>43888</v>
      </c>
      <c r="D696" s="3" t="s">
        <v>13</v>
      </c>
      <c r="E696" s="39" t="s">
        <v>202</v>
      </c>
      <c r="F696">
        <v>2</v>
      </c>
      <c r="G696" t="s">
        <v>33</v>
      </c>
      <c r="H696" t="s">
        <v>27</v>
      </c>
      <c r="I696" s="65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77">
        <f t="shared" si="34"/>
        <v>63.81281574049455</v>
      </c>
      <c r="N696">
        <v>1</v>
      </c>
      <c r="O696">
        <v>11.266999999999999</v>
      </c>
      <c r="P696" s="77">
        <f t="shared" si="33"/>
        <v>63.903434809621018</v>
      </c>
      <c r="S696" s="77" t="str">
        <f t="shared" si="35"/>
        <v/>
      </c>
    </row>
    <row r="697" spans="1:19" x14ac:dyDescent="0.3">
      <c r="A697" s="43" t="s">
        <v>131</v>
      </c>
      <c r="B697" s="43">
        <v>2020</v>
      </c>
      <c r="C697" s="9">
        <v>43888</v>
      </c>
      <c r="D697" s="3" t="s">
        <v>13</v>
      </c>
      <c r="E697" s="62" t="s">
        <v>202</v>
      </c>
      <c r="F697">
        <v>2</v>
      </c>
      <c r="G697" t="s">
        <v>14</v>
      </c>
      <c r="H697" t="s">
        <v>15</v>
      </c>
      <c r="I697" s="65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77">
        <f t="shared" si="34"/>
        <v>63.773250664304697</v>
      </c>
      <c r="N697">
        <v>2</v>
      </c>
      <c r="O697">
        <v>11.276999999999999</v>
      </c>
      <c r="P697" s="77">
        <f t="shared" si="33"/>
        <v>63.846767757382288</v>
      </c>
      <c r="S697" s="77" t="str">
        <f t="shared" si="35"/>
        <v/>
      </c>
    </row>
    <row r="698" spans="1:19" x14ac:dyDescent="0.3">
      <c r="A698" s="43" t="s">
        <v>131</v>
      </c>
      <c r="B698" s="43">
        <v>2020</v>
      </c>
      <c r="C698" s="9">
        <v>43888</v>
      </c>
      <c r="D698" s="3" t="s">
        <v>13</v>
      </c>
      <c r="E698" s="62" t="s">
        <v>202</v>
      </c>
      <c r="F698">
        <v>3</v>
      </c>
      <c r="G698" t="s">
        <v>109</v>
      </c>
      <c r="H698" t="s">
        <v>118</v>
      </c>
      <c r="I698" s="65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77">
        <f t="shared" si="34"/>
        <v>63.824129066572112</v>
      </c>
      <c r="N698">
        <v>1</v>
      </c>
      <c r="O698">
        <v>11.223000000000001</v>
      </c>
      <c r="P698" s="77">
        <f t="shared" si="33"/>
        <v>64.153969526864472</v>
      </c>
      <c r="S698" s="77" t="str">
        <f t="shared" si="35"/>
        <v/>
      </c>
    </row>
    <row r="699" spans="1:19" x14ac:dyDescent="0.3">
      <c r="A699" s="43" t="s">
        <v>131</v>
      </c>
      <c r="B699" s="43">
        <v>2020</v>
      </c>
      <c r="C699" s="9">
        <v>43888</v>
      </c>
      <c r="D699" s="3" t="s">
        <v>13</v>
      </c>
      <c r="E699" s="39" t="s">
        <v>202</v>
      </c>
      <c r="F699">
        <v>3</v>
      </c>
      <c r="G699" t="s">
        <v>655</v>
      </c>
      <c r="H699" t="s">
        <v>120</v>
      </c>
      <c r="I699" s="65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77">
        <f t="shared" si="34"/>
        <v>63.152355056573988</v>
      </c>
      <c r="N699">
        <v>2</v>
      </c>
      <c r="O699">
        <v>11.362</v>
      </c>
      <c r="P699" s="77">
        <f t="shared" ref="P699:P762" si="36">IF(OR(O699="",O699="REL"),"",3.6*200/O699)</f>
        <v>63.369125154022178</v>
      </c>
      <c r="S699" s="77" t="str">
        <f t="shared" si="35"/>
        <v/>
      </c>
    </row>
    <row r="700" spans="1:19" x14ac:dyDescent="0.3">
      <c r="A700" s="43" t="s">
        <v>131</v>
      </c>
      <c r="B700" s="43">
        <v>2020</v>
      </c>
      <c r="C700" s="9">
        <v>43888</v>
      </c>
      <c r="D700" s="3" t="s">
        <v>13</v>
      </c>
      <c r="E700" s="62" t="s">
        <v>202</v>
      </c>
      <c r="F700">
        <v>4</v>
      </c>
      <c r="G700" t="s">
        <v>79</v>
      </c>
      <c r="H700" t="s">
        <v>65</v>
      </c>
      <c r="I700" s="65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77">
        <f t="shared" si="34"/>
        <v>64.148253741981463</v>
      </c>
      <c r="N700">
        <v>1</v>
      </c>
      <c r="O700">
        <v>11.208</v>
      </c>
      <c r="P700" s="77">
        <f t="shared" si="36"/>
        <v>64.239828693790145</v>
      </c>
      <c r="S700" s="77" t="str">
        <f t="shared" si="35"/>
        <v/>
      </c>
    </row>
    <row r="701" spans="1:19" x14ac:dyDescent="0.3">
      <c r="A701" s="43" t="s">
        <v>131</v>
      </c>
      <c r="B701" s="43">
        <v>2020</v>
      </c>
      <c r="C701" s="9">
        <v>43888</v>
      </c>
      <c r="D701" s="3" t="s">
        <v>13</v>
      </c>
      <c r="E701" s="62" t="s">
        <v>202</v>
      </c>
      <c r="F701">
        <v>4</v>
      </c>
      <c r="G701" t="s">
        <v>43</v>
      </c>
      <c r="H701" t="s">
        <v>44</v>
      </c>
      <c r="I701" s="65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77">
        <f t="shared" si="34"/>
        <v>63.795853269537481</v>
      </c>
      <c r="N701">
        <v>2</v>
      </c>
      <c r="O701">
        <v>11.454000000000001</v>
      </c>
      <c r="P701" s="77">
        <f t="shared" si="36"/>
        <v>62.860136196961754</v>
      </c>
      <c r="S701" s="77" t="str">
        <f t="shared" si="35"/>
        <v/>
      </c>
    </row>
    <row r="702" spans="1:19" x14ac:dyDescent="0.3">
      <c r="A702" s="43" t="s">
        <v>131</v>
      </c>
      <c r="B702" s="43">
        <v>2020</v>
      </c>
      <c r="C702" s="9">
        <v>43889</v>
      </c>
      <c r="D702" s="3" t="s">
        <v>13</v>
      </c>
      <c r="E702" s="62" t="s">
        <v>203</v>
      </c>
      <c r="F702">
        <v>1</v>
      </c>
      <c r="G702" t="s">
        <v>23</v>
      </c>
      <c r="H702" t="s">
        <v>15</v>
      </c>
      <c r="I702" s="65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77">
        <f t="shared" si="34"/>
        <v>66.347217102838187</v>
      </c>
      <c r="N702">
        <v>1</v>
      </c>
      <c r="O702">
        <v>10.901</v>
      </c>
      <c r="P702" s="77">
        <f t="shared" si="36"/>
        <v>66.048986331529221</v>
      </c>
      <c r="S702" s="77" t="str">
        <f t="shared" si="35"/>
        <v/>
      </c>
    </row>
    <row r="703" spans="1:19" x14ac:dyDescent="0.3">
      <c r="A703" s="43" t="s">
        <v>131</v>
      </c>
      <c r="B703" s="43">
        <v>2020</v>
      </c>
      <c r="C703" s="9">
        <v>43889</v>
      </c>
      <c r="D703" s="3" t="s">
        <v>13</v>
      </c>
      <c r="E703" s="62" t="s">
        <v>203</v>
      </c>
      <c r="F703">
        <v>1</v>
      </c>
      <c r="G703" t="s">
        <v>79</v>
      </c>
      <c r="H703" t="s">
        <v>65</v>
      </c>
      <c r="I703" s="65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77">
        <f t="shared" si="34"/>
        <v>65.693430656934297</v>
      </c>
      <c r="N703">
        <v>2</v>
      </c>
      <c r="O703">
        <v>11.04</v>
      </c>
      <c r="P703" s="77">
        <f t="shared" si="36"/>
        <v>65.217391304347828</v>
      </c>
      <c r="S703" s="77" t="str">
        <f t="shared" si="35"/>
        <v/>
      </c>
    </row>
    <row r="704" spans="1:19" x14ac:dyDescent="0.3">
      <c r="A704" s="43" t="s">
        <v>131</v>
      </c>
      <c r="B704" s="43">
        <v>2020</v>
      </c>
      <c r="C704" s="9">
        <v>43889</v>
      </c>
      <c r="D704" s="3" t="s">
        <v>13</v>
      </c>
      <c r="E704" s="62" t="s">
        <v>203</v>
      </c>
      <c r="F704">
        <v>2</v>
      </c>
      <c r="G704" t="s">
        <v>109</v>
      </c>
      <c r="H704" t="s">
        <v>118</v>
      </c>
      <c r="I704" s="65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77">
        <f t="shared" si="34"/>
        <v>64.701653486700209</v>
      </c>
      <c r="N704">
        <v>2</v>
      </c>
      <c r="O704">
        <v>11.241</v>
      </c>
      <c r="P704" s="77">
        <f t="shared" si="36"/>
        <v>64.051240992794234</v>
      </c>
      <c r="Q704">
        <v>1</v>
      </c>
      <c r="R704">
        <v>11.324</v>
      </c>
      <c r="S704" s="77">
        <f t="shared" si="35"/>
        <v>63.581773225008831</v>
      </c>
    </row>
    <row r="705" spans="1:19" x14ac:dyDescent="0.3">
      <c r="A705" s="43" t="s">
        <v>131</v>
      </c>
      <c r="B705" s="43">
        <v>2020</v>
      </c>
      <c r="C705" s="9">
        <v>43889</v>
      </c>
      <c r="D705" s="3" t="s">
        <v>13</v>
      </c>
      <c r="E705" s="62" t="s">
        <v>203</v>
      </c>
      <c r="F705">
        <v>2</v>
      </c>
      <c r="G705" t="s">
        <v>33</v>
      </c>
      <c r="H705" t="s">
        <v>27</v>
      </c>
      <c r="I705" s="65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77">
        <f t="shared" si="34"/>
        <v>64.331665475339534</v>
      </c>
      <c r="N705">
        <v>1</v>
      </c>
      <c r="O705">
        <v>11.195</v>
      </c>
      <c r="P705" s="77">
        <f t="shared" si="36"/>
        <v>64.314426083072803</v>
      </c>
      <c r="Q705">
        <v>2</v>
      </c>
      <c r="R705">
        <v>11.39</v>
      </c>
      <c r="S705" s="77">
        <f t="shared" si="35"/>
        <v>63.21334503950834</v>
      </c>
    </row>
    <row r="706" spans="1:19" x14ac:dyDescent="0.3">
      <c r="A706" s="43" t="s">
        <v>131</v>
      </c>
      <c r="B706" s="43">
        <v>2020</v>
      </c>
      <c r="C706" s="9">
        <v>43889</v>
      </c>
      <c r="D706" s="3" t="s">
        <v>13</v>
      </c>
      <c r="E706" s="62" t="s">
        <v>204</v>
      </c>
      <c r="F706" t="s">
        <v>205</v>
      </c>
      <c r="G706" t="s">
        <v>23</v>
      </c>
      <c r="H706" t="s">
        <v>15</v>
      </c>
      <c r="I706" s="65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77">
        <f t="shared" si="34"/>
        <v>65.430752453653213</v>
      </c>
      <c r="N706">
        <v>1</v>
      </c>
      <c r="O706">
        <v>10.906000000000001</v>
      </c>
      <c r="P706" s="77">
        <f t="shared" si="36"/>
        <v>66.018705299834949</v>
      </c>
      <c r="S706" s="77" t="str">
        <f t="shared" si="35"/>
        <v/>
      </c>
    </row>
    <row r="707" spans="1:19" x14ac:dyDescent="0.3">
      <c r="A707" s="43" t="s">
        <v>131</v>
      </c>
      <c r="B707" s="43">
        <v>2020</v>
      </c>
      <c r="C707" s="9">
        <v>43889</v>
      </c>
      <c r="D707" s="3" t="s">
        <v>13</v>
      </c>
      <c r="E707" s="62" t="s">
        <v>204</v>
      </c>
      <c r="F707" t="s">
        <v>205</v>
      </c>
      <c r="G707" t="s">
        <v>109</v>
      </c>
      <c r="H707" t="s">
        <v>118</v>
      </c>
      <c r="I707" s="65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77">
        <f t="shared" ref="M707:M770" si="37">IF(OR(L707="",L707="REL"),"",3.6*200/L707)</f>
        <v>64.337413993387543</v>
      </c>
      <c r="N707">
        <v>2</v>
      </c>
      <c r="O707">
        <v>11.044</v>
      </c>
      <c r="P707" s="77">
        <f t="shared" si="36"/>
        <v>65.193770373053241</v>
      </c>
      <c r="S707" s="77" t="str">
        <f t="shared" ref="S707:S770" si="38">IF(OR(R707="",R707="REL"),"",3.6*200/R707)</f>
        <v/>
      </c>
    </row>
    <row r="708" spans="1:19" x14ac:dyDescent="0.3">
      <c r="A708" s="43" t="s">
        <v>131</v>
      </c>
      <c r="B708" s="43">
        <v>2020</v>
      </c>
      <c r="C708" s="9">
        <v>43889</v>
      </c>
      <c r="D708" s="3" t="s">
        <v>13</v>
      </c>
      <c r="E708" s="62" t="s">
        <v>204</v>
      </c>
      <c r="F708" t="s">
        <v>206</v>
      </c>
      <c r="G708" t="s">
        <v>79</v>
      </c>
      <c r="H708" t="s">
        <v>65</v>
      </c>
      <c r="I708" s="65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77">
        <f t="shared" si="37"/>
        <v>64.285714285714292</v>
      </c>
      <c r="N708">
        <v>1</v>
      </c>
      <c r="O708">
        <v>10.965</v>
      </c>
      <c r="P708" s="77">
        <f t="shared" si="36"/>
        <v>65.663474692202456</v>
      </c>
      <c r="S708" s="77" t="str">
        <f t="shared" si="38"/>
        <v/>
      </c>
    </row>
    <row r="709" spans="1:19" x14ac:dyDescent="0.3">
      <c r="A709" s="43" t="s">
        <v>131</v>
      </c>
      <c r="B709" s="43">
        <v>2020</v>
      </c>
      <c r="C709" s="9">
        <v>43889</v>
      </c>
      <c r="D709" s="3" t="s">
        <v>13</v>
      </c>
      <c r="E709" s="62" t="s">
        <v>204</v>
      </c>
      <c r="F709" t="s">
        <v>206</v>
      </c>
      <c r="G709" t="s">
        <v>33</v>
      </c>
      <c r="H709" t="s">
        <v>27</v>
      </c>
      <c r="I709" s="65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77">
        <f t="shared" si="37"/>
        <v>63.643595863166276</v>
      </c>
      <c r="N709">
        <v>2</v>
      </c>
      <c r="O709">
        <v>11.071999999999999</v>
      </c>
      <c r="P709" s="77">
        <f t="shared" si="36"/>
        <v>65.028901734104053</v>
      </c>
      <c r="S709" s="77" t="str">
        <f t="shared" si="38"/>
        <v/>
      </c>
    </row>
    <row r="710" spans="1:19" x14ac:dyDescent="0.3">
      <c r="A710" s="39" t="s">
        <v>127</v>
      </c>
      <c r="B710" s="39">
        <v>2021</v>
      </c>
      <c r="C710" s="64">
        <v>44330</v>
      </c>
      <c r="D710" s="1" t="s">
        <v>72</v>
      </c>
      <c r="E710" s="62" t="s">
        <v>201</v>
      </c>
      <c r="F710">
        <v>1</v>
      </c>
      <c r="G710" t="s">
        <v>52</v>
      </c>
      <c r="H710" t="s">
        <v>53</v>
      </c>
      <c r="I710" s="65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77">
        <f t="shared" si="37"/>
        <v>61.591103507271171</v>
      </c>
      <c r="P710" s="77" t="str">
        <f t="shared" si="36"/>
        <v/>
      </c>
      <c r="S710" s="77" t="str">
        <f t="shared" si="38"/>
        <v/>
      </c>
    </row>
    <row r="711" spans="1:19" x14ac:dyDescent="0.3">
      <c r="A711" s="39" t="s">
        <v>127</v>
      </c>
      <c r="B711" s="39">
        <v>2021</v>
      </c>
      <c r="C711" s="64">
        <v>44330</v>
      </c>
      <c r="D711" s="1" t="s">
        <v>72</v>
      </c>
      <c r="E711" s="62" t="s">
        <v>201</v>
      </c>
      <c r="F711">
        <v>1</v>
      </c>
      <c r="G711" t="s">
        <v>60</v>
      </c>
      <c r="H711" t="s">
        <v>61</v>
      </c>
      <c r="I711" s="65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77">
        <f t="shared" si="37"/>
        <v>60.362173038229379</v>
      </c>
      <c r="P711" s="77" t="str">
        <f t="shared" si="36"/>
        <v/>
      </c>
      <c r="S711" s="77" t="str">
        <f t="shared" si="38"/>
        <v/>
      </c>
    </row>
    <row r="712" spans="1:19" x14ac:dyDescent="0.3">
      <c r="A712" s="39" t="s">
        <v>127</v>
      </c>
      <c r="B712" s="39">
        <v>2021</v>
      </c>
      <c r="C712" s="64">
        <v>44330</v>
      </c>
      <c r="D712" s="1" t="s">
        <v>72</v>
      </c>
      <c r="E712" s="62" t="s">
        <v>201</v>
      </c>
      <c r="F712">
        <v>2</v>
      </c>
      <c r="G712" t="s">
        <v>42</v>
      </c>
      <c r="H712" t="s">
        <v>97</v>
      </c>
      <c r="I712" s="65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77">
        <f t="shared" si="37"/>
        <v>61.182868796736912</v>
      </c>
      <c r="P712" s="77" t="str">
        <f t="shared" si="36"/>
        <v/>
      </c>
      <c r="S712" s="77" t="str">
        <f t="shared" si="38"/>
        <v/>
      </c>
    </row>
    <row r="713" spans="1:19" x14ac:dyDescent="0.3">
      <c r="A713" s="39" t="s">
        <v>127</v>
      </c>
      <c r="B713" s="39">
        <v>2021</v>
      </c>
      <c r="C713" s="64">
        <v>44330</v>
      </c>
      <c r="D713" s="1" t="s">
        <v>72</v>
      </c>
      <c r="E713" s="62" t="s">
        <v>201</v>
      </c>
      <c r="F713">
        <v>2</v>
      </c>
      <c r="G713" t="s">
        <v>58</v>
      </c>
      <c r="H713" t="s">
        <v>130</v>
      </c>
      <c r="I713" s="65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77">
        <f t="shared" si="37"/>
        <v>59.840425531914896</v>
      </c>
      <c r="P713" s="77" t="str">
        <f t="shared" si="36"/>
        <v/>
      </c>
      <c r="S713" s="77" t="str">
        <f t="shared" si="38"/>
        <v/>
      </c>
    </row>
    <row r="714" spans="1:19" x14ac:dyDescent="0.3">
      <c r="A714" s="39" t="s">
        <v>127</v>
      </c>
      <c r="B714" s="39">
        <v>2021</v>
      </c>
      <c r="C714" s="64">
        <v>44330</v>
      </c>
      <c r="D714" s="1" t="s">
        <v>72</v>
      </c>
      <c r="E714" s="62" t="s">
        <v>201</v>
      </c>
      <c r="F714">
        <v>3</v>
      </c>
      <c r="G714" t="s">
        <v>82</v>
      </c>
      <c r="H714" t="s">
        <v>67</v>
      </c>
      <c r="I714" s="65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77">
        <f t="shared" si="37"/>
        <v>62.750566498169775</v>
      </c>
      <c r="P714" s="77" t="str">
        <f t="shared" si="36"/>
        <v/>
      </c>
      <c r="S714" s="77" t="str">
        <f t="shared" si="38"/>
        <v/>
      </c>
    </row>
    <row r="715" spans="1:19" x14ac:dyDescent="0.3">
      <c r="A715" s="39" t="s">
        <v>127</v>
      </c>
      <c r="B715" s="39">
        <v>2021</v>
      </c>
      <c r="C715" s="64">
        <v>44330</v>
      </c>
      <c r="D715" s="1" t="s">
        <v>72</v>
      </c>
      <c r="E715" s="62" t="s">
        <v>201</v>
      </c>
      <c r="F715">
        <v>3</v>
      </c>
      <c r="G715" t="s">
        <v>129</v>
      </c>
      <c r="H715" t="s">
        <v>65</v>
      </c>
      <c r="I715" s="65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77">
        <f t="shared" si="37"/>
        <v>62.095730918499349</v>
      </c>
      <c r="P715" s="77" t="str">
        <f t="shared" si="36"/>
        <v/>
      </c>
      <c r="S715" s="77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39" t="s">
        <v>201</v>
      </c>
      <c r="F716">
        <v>4</v>
      </c>
      <c r="G716" t="s">
        <v>106</v>
      </c>
      <c r="H716" t="s">
        <v>63</v>
      </c>
      <c r="I716" s="65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77">
        <f t="shared" si="37"/>
        <v>60.903400439857897</v>
      </c>
      <c r="P716" s="77" t="str">
        <f t="shared" si="36"/>
        <v/>
      </c>
      <c r="S716" s="77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39" t="s">
        <v>201</v>
      </c>
      <c r="F717">
        <v>4</v>
      </c>
      <c r="G717" t="s">
        <v>98</v>
      </c>
      <c r="H717" t="s">
        <v>67</v>
      </c>
      <c r="I717" s="65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77">
        <f t="shared" si="37"/>
        <v>60.65711878685763</v>
      </c>
      <c r="P717" s="77" t="str">
        <f t="shared" si="36"/>
        <v/>
      </c>
      <c r="S717" s="77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39" t="s">
        <v>202</v>
      </c>
      <c r="F718">
        <v>1</v>
      </c>
      <c r="G718" t="s">
        <v>79</v>
      </c>
      <c r="H718" t="s">
        <v>65</v>
      </c>
      <c r="I718" s="65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77">
        <f t="shared" si="37"/>
        <v>64.176842855869509</v>
      </c>
      <c r="N718">
        <v>1</v>
      </c>
      <c r="O718">
        <v>11.881</v>
      </c>
      <c r="P718" s="77">
        <f t="shared" si="36"/>
        <v>60.600959515192322</v>
      </c>
      <c r="S718" s="77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39" t="s">
        <v>202</v>
      </c>
      <c r="F719">
        <v>1</v>
      </c>
      <c r="G719" t="s">
        <v>106</v>
      </c>
      <c r="H719" t="s">
        <v>63</v>
      </c>
      <c r="I719" s="65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77">
        <f t="shared" si="37"/>
        <v>61.845043806906034</v>
      </c>
      <c r="N719">
        <v>2</v>
      </c>
      <c r="O719">
        <v>12.143000000000001</v>
      </c>
      <c r="P719" s="77">
        <f t="shared" si="36"/>
        <v>59.29342007741085</v>
      </c>
      <c r="S719" s="77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39" t="s">
        <v>202</v>
      </c>
      <c r="F720">
        <v>2</v>
      </c>
      <c r="G720" t="s">
        <v>96</v>
      </c>
      <c r="H720" t="s">
        <v>40</v>
      </c>
      <c r="I720" s="65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77">
        <f t="shared" si="37"/>
        <v>62.052917348961479</v>
      </c>
      <c r="N720">
        <v>1</v>
      </c>
      <c r="O720">
        <v>11.558</v>
      </c>
      <c r="P720" s="77">
        <f t="shared" si="36"/>
        <v>62.294514621906906</v>
      </c>
      <c r="S720" s="77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39" t="s">
        <v>202</v>
      </c>
      <c r="F721">
        <v>2</v>
      </c>
      <c r="G721" t="s">
        <v>82</v>
      </c>
      <c r="H721" t="s">
        <v>67</v>
      </c>
      <c r="I721" s="65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77">
        <f t="shared" si="37"/>
        <v>61.591103507271171</v>
      </c>
      <c r="N721">
        <v>2</v>
      </c>
      <c r="O721">
        <v>11.712999999999999</v>
      </c>
      <c r="P721" s="77">
        <f t="shared" si="36"/>
        <v>61.470161359173574</v>
      </c>
      <c r="S721" s="77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39" t="s">
        <v>202</v>
      </c>
      <c r="F722">
        <v>3</v>
      </c>
      <c r="G722" t="s">
        <v>42</v>
      </c>
      <c r="H722" t="s">
        <v>97</v>
      </c>
      <c r="I722" s="65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77">
        <f t="shared" si="37"/>
        <v>61.354921175969324</v>
      </c>
      <c r="N722">
        <v>2</v>
      </c>
      <c r="O722">
        <v>11.218</v>
      </c>
      <c r="P722" s="77">
        <f t="shared" si="36"/>
        <v>64.182563736851492</v>
      </c>
      <c r="Q722">
        <v>1</v>
      </c>
      <c r="R722">
        <v>11.548999999999999</v>
      </c>
      <c r="S722" s="77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39" t="s">
        <v>202</v>
      </c>
      <c r="F723">
        <v>3</v>
      </c>
      <c r="G723" t="s">
        <v>39</v>
      </c>
      <c r="H723" t="s">
        <v>128</v>
      </c>
      <c r="I723" s="65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77">
        <f t="shared" si="37"/>
        <v>61.260954649876624</v>
      </c>
      <c r="N723">
        <v>1</v>
      </c>
      <c r="O723">
        <v>11.079000000000001</v>
      </c>
      <c r="P723" s="77">
        <f t="shared" si="36"/>
        <v>64.98781478472786</v>
      </c>
      <c r="Q723">
        <v>2</v>
      </c>
      <c r="R723">
        <v>13.792</v>
      </c>
      <c r="S723" s="77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39" t="s">
        <v>202</v>
      </c>
      <c r="F724">
        <v>4</v>
      </c>
      <c r="G724" t="s">
        <v>45</v>
      </c>
      <c r="H724" t="s">
        <v>97</v>
      </c>
      <c r="I724" s="65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77">
        <f t="shared" si="37"/>
        <v>62.674094707520894</v>
      </c>
      <c r="N724">
        <v>1</v>
      </c>
      <c r="O724">
        <v>11.391999999999999</v>
      </c>
      <c r="P724" s="77">
        <f t="shared" si="36"/>
        <v>63.202247191011239</v>
      </c>
      <c r="S724" s="77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39" t="s">
        <v>202</v>
      </c>
      <c r="F725">
        <v>4</v>
      </c>
      <c r="G725" t="s">
        <v>52</v>
      </c>
      <c r="H725" t="s">
        <v>53</v>
      </c>
      <c r="I725" s="65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77">
        <f t="shared" si="37"/>
        <v>60.810810810810814</v>
      </c>
      <c r="N725">
        <v>2</v>
      </c>
      <c r="O725">
        <v>11.588999999999999</v>
      </c>
      <c r="P725" s="77">
        <f t="shared" si="36"/>
        <v>62.127879886098896</v>
      </c>
      <c r="S725" s="77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39" t="s">
        <v>203</v>
      </c>
      <c r="F726">
        <v>1</v>
      </c>
      <c r="G726" t="s">
        <v>79</v>
      </c>
      <c r="H726" t="s">
        <v>65</v>
      </c>
      <c r="I726" s="65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77">
        <f t="shared" si="37"/>
        <v>64.205457463884429</v>
      </c>
      <c r="N726">
        <v>1</v>
      </c>
      <c r="O726">
        <v>11.278</v>
      </c>
      <c r="P726" s="77">
        <f t="shared" si="36"/>
        <v>63.841106579180703</v>
      </c>
      <c r="S726" s="77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39" t="s">
        <v>203</v>
      </c>
      <c r="F727">
        <v>1</v>
      </c>
      <c r="G727" t="s">
        <v>45</v>
      </c>
      <c r="H727" t="s">
        <v>97</v>
      </c>
      <c r="I727" s="65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77">
        <f t="shared" si="37"/>
        <v>63.207795628127471</v>
      </c>
      <c r="N727">
        <v>2</v>
      </c>
      <c r="O727">
        <v>11.803000000000001</v>
      </c>
      <c r="P727" s="77">
        <f t="shared" si="36"/>
        <v>61.001440311785132</v>
      </c>
      <c r="S727" s="77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39" t="s">
        <v>203</v>
      </c>
      <c r="F728">
        <v>2</v>
      </c>
      <c r="G728" t="s">
        <v>96</v>
      </c>
      <c r="H728" t="s">
        <v>40</v>
      </c>
      <c r="I728" s="65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77">
        <f t="shared" si="37"/>
        <v>62.728698379508629</v>
      </c>
      <c r="N728">
        <v>1</v>
      </c>
      <c r="O728">
        <v>11.492000000000001</v>
      </c>
      <c r="P728" s="77">
        <f t="shared" si="36"/>
        <v>62.652279846849979</v>
      </c>
      <c r="S728" s="77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39" t="s">
        <v>203</v>
      </c>
      <c r="F729">
        <v>2</v>
      </c>
      <c r="G729" t="s">
        <v>42</v>
      </c>
      <c r="H729" t="s">
        <v>97</v>
      </c>
      <c r="I729" s="65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77">
        <f t="shared" si="37"/>
        <v>62.332265604709548</v>
      </c>
      <c r="N729">
        <v>2</v>
      </c>
      <c r="O729">
        <v>11.551</v>
      </c>
      <c r="P729" s="77">
        <f t="shared" si="36"/>
        <v>62.332265604709548</v>
      </c>
      <c r="S729" s="77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39" t="s">
        <v>204</v>
      </c>
      <c r="F730" t="s">
        <v>205</v>
      </c>
      <c r="G730" t="s">
        <v>79</v>
      </c>
      <c r="H730" t="s">
        <v>65</v>
      </c>
      <c r="I730" s="65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77">
        <f t="shared" si="37"/>
        <v>62.424137333102131</v>
      </c>
      <c r="N730">
        <v>1</v>
      </c>
      <c r="O730">
        <v>11.609</v>
      </c>
      <c r="P730" s="77">
        <f t="shared" si="36"/>
        <v>62.020845895425964</v>
      </c>
      <c r="S730" s="77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39" t="s">
        <v>204</v>
      </c>
      <c r="F731" t="s">
        <v>205</v>
      </c>
      <c r="G731" t="s">
        <v>96</v>
      </c>
      <c r="H731" t="s">
        <v>40</v>
      </c>
      <c r="I731" s="65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77">
        <f t="shared" si="37"/>
        <v>61.786664378271688</v>
      </c>
      <c r="N731">
        <v>2</v>
      </c>
      <c r="O731">
        <v>11.968</v>
      </c>
      <c r="P731" s="77">
        <f t="shared" si="36"/>
        <v>60.160427807486634</v>
      </c>
      <c r="S731" s="77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39" t="s">
        <v>204</v>
      </c>
      <c r="F732" t="s">
        <v>206</v>
      </c>
      <c r="G732" t="s">
        <v>45</v>
      </c>
      <c r="H732" t="s">
        <v>97</v>
      </c>
      <c r="I732" s="65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77">
        <f t="shared" si="37"/>
        <v>61.612185521136404</v>
      </c>
      <c r="N732">
        <v>2</v>
      </c>
      <c r="O732">
        <v>12.032</v>
      </c>
      <c r="P732" s="77">
        <f t="shared" si="36"/>
        <v>59.840425531914896</v>
      </c>
      <c r="Q732">
        <v>1</v>
      </c>
      <c r="R732">
        <v>11.657</v>
      </c>
      <c r="S732" s="77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39" t="s">
        <v>204</v>
      </c>
      <c r="F733" t="s">
        <v>206</v>
      </c>
      <c r="G733" t="s">
        <v>42</v>
      </c>
      <c r="H733" t="s">
        <v>97</v>
      </c>
      <c r="I733" s="65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77">
        <f t="shared" si="37"/>
        <v>61.001440311785132</v>
      </c>
      <c r="N733">
        <v>1</v>
      </c>
      <c r="O733">
        <v>11.949</v>
      </c>
      <c r="P733" s="77">
        <f t="shared" si="36"/>
        <v>60.256088375596285</v>
      </c>
      <c r="Q733">
        <v>2</v>
      </c>
      <c r="R733">
        <v>11.727</v>
      </c>
      <c r="S733" s="77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39" t="s">
        <v>201</v>
      </c>
      <c r="F734">
        <v>1</v>
      </c>
      <c r="G734" t="s">
        <v>122</v>
      </c>
      <c r="H734" t="s">
        <v>118</v>
      </c>
      <c r="I734" s="65" t="e">
        <f>(C734-VLOOKUP(G734,Riders!$A$2:$C$2000,2,FALSE))/365</f>
        <v>#N/A</v>
      </c>
      <c r="J734">
        <v>2</v>
      </c>
      <c r="K734">
        <v>1</v>
      </c>
      <c r="L734">
        <v>12.573</v>
      </c>
      <c r="M734" s="77">
        <f t="shared" si="37"/>
        <v>57.265569076592698</v>
      </c>
      <c r="P734" s="77" t="str">
        <f t="shared" si="36"/>
        <v/>
      </c>
      <c r="S734" s="77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39" t="s">
        <v>201</v>
      </c>
      <c r="F735">
        <v>1</v>
      </c>
      <c r="G735" t="s">
        <v>113</v>
      </c>
      <c r="H735" t="s">
        <v>31</v>
      </c>
      <c r="I735" s="65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77">
        <f t="shared" si="37"/>
        <v>57.052297939778128</v>
      </c>
      <c r="P735" s="77" t="str">
        <f t="shared" si="36"/>
        <v/>
      </c>
      <c r="S735" s="77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39" t="s">
        <v>201</v>
      </c>
      <c r="F736">
        <v>2</v>
      </c>
      <c r="G736" t="s">
        <v>123</v>
      </c>
      <c r="H736" t="s">
        <v>124</v>
      </c>
      <c r="I736" s="65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77">
        <f t="shared" si="37"/>
        <v>60.944641950228544</v>
      </c>
      <c r="P736" s="77" t="str">
        <f t="shared" si="36"/>
        <v/>
      </c>
      <c r="S736" s="77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39" t="s">
        <v>201</v>
      </c>
      <c r="F737">
        <v>2</v>
      </c>
      <c r="G737" t="s">
        <v>126</v>
      </c>
      <c r="H737" t="s">
        <v>31</v>
      </c>
      <c r="I737" s="65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77">
        <f t="shared" si="37"/>
        <v>60.402684563758392</v>
      </c>
      <c r="P737" s="77" t="str">
        <f t="shared" si="36"/>
        <v/>
      </c>
      <c r="S737" s="77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39" t="s">
        <v>201</v>
      </c>
      <c r="F738">
        <v>3</v>
      </c>
      <c r="G738" t="s">
        <v>55</v>
      </c>
      <c r="H738" t="s">
        <v>56</v>
      </c>
      <c r="I738" s="65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77">
        <f t="shared" si="37"/>
        <v>60.488952364950009</v>
      </c>
      <c r="P738" s="77" t="str">
        <f t="shared" si="36"/>
        <v/>
      </c>
      <c r="S738" s="77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39" t="s">
        <v>201</v>
      </c>
      <c r="F739">
        <v>3</v>
      </c>
      <c r="G739" t="s">
        <v>125</v>
      </c>
      <c r="H739" t="s">
        <v>15</v>
      </c>
      <c r="I739" s="65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77">
        <f t="shared" si="37"/>
        <v>59.785767665863979</v>
      </c>
      <c r="P739" s="77" t="str">
        <f t="shared" si="36"/>
        <v/>
      </c>
      <c r="S739" s="77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39" t="s">
        <v>202</v>
      </c>
      <c r="F740">
        <v>1</v>
      </c>
      <c r="G740" t="s">
        <v>109</v>
      </c>
      <c r="H740" t="s">
        <v>118</v>
      </c>
      <c r="I740" s="65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77">
        <f t="shared" si="37"/>
        <v>62.608695652173914</v>
      </c>
      <c r="N740">
        <v>1</v>
      </c>
      <c r="O740">
        <v>11.483000000000001</v>
      </c>
      <c r="P740" s="77">
        <f t="shared" si="36"/>
        <v>62.701384655577804</v>
      </c>
      <c r="S740" s="77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2" t="s">
        <v>202</v>
      </c>
      <c r="F741">
        <v>1</v>
      </c>
      <c r="G741" t="s">
        <v>55</v>
      </c>
      <c r="H741" t="s">
        <v>56</v>
      </c>
      <c r="I741" s="65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77">
        <f t="shared" si="37"/>
        <v>59.716347350087084</v>
      </c>
      <c r="N741">
        <v>2</v>
      </c>
      <c r="O741">
        <v>12.081000000000001</v>
      </c>
      <c r="P741" s="77">
        <f t="shared" si="36"/>
        <v>59.597715420908855</v>
      </c>
      <c r="S741" s="77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2" t="s">
        <v>202</v>
      </c>
      <c r="F742">
        <v>2</v>
      </c>
      <c r="G742" t="s">
        <v>119</v>
      </c>
      <c r="H742" t="s">
        <v>120</v>
      </c>
      <c r="I742" s="65" t="e">
        <f>(C742-VLOOKUP(G742,Riders!$A$2:$C$2000,2,FALSE))/365</f>
        <v>#N/A</v>
      </c>
      <c r="J742">
        <v>3</v>
      </c>
      <c r="K742">
        <v>1</v>
      </c>
      <c r="L742">
        <v>11.859</v>
      </c>
      <c r="M742" s="77">
        <f t="shared" si="37"/>
        <v>60.713382241335694</v>
      </c>
      <c r="N742">
        <v>1</v>
      </c>
      <c r="O742">
        <v>12.084</v>
      </c>
      <c r="P742" s="77">
        <f t="shared" si="36"/>
        <v>59.582919563058589</v>
      </c>
      <c r="S742" s="77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39" t="s">
        <v>202</v>
      </c>
      <c r="F743">
        <v>2</v>
      </c>
      <c r="G743" t="s">
        <v>123</v>
      </c>
      <c r="H743" t="s">
        <v>124</v>
      </c>
      <c r="I743" s="65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77">
        <f t="shared" si="37"/>
        <v>60.45340050377834</v>
      </c>
      <c r="N743">
        <v>2</v>
      </c>
      <c r="O743">
        <v>12.102</v>
      </c>
      <c r="P743" s="77">
        <f t="shared" si="36"/>
        <v>59.494298463063956</v>
      </c>
      <c r="S743" s="77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2" t="s">
        <v>202</v>
      </c>
      <c r="F744">
        <v>3</v>
      </c>
      <c r="G744" t="s">
        <v>122</v>
      </c>
      <c r="H744" t="s">
        <v>118</v>
      </c>
      <c r="I744" s="65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77">
        <f t="shared" si="37"/>
        <v>63.705538842682707</v>
      </c>
      <c r="N744">
        <v>1</v>
      </c>
      <c r="O744">
        <v>11.448</v>
      </c>
      <c r="P744" s="77">
        <f t="shared" si="36"/>
        <v>62.893081761006286</v>
      </c>
      <c r="Q744">
        <v>1</v>
      </c>
      <c r="R744">
        <v>11.377000000000001</v>
      </c>
      <c r="S744" s="77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2" t="s">
        <v>202</v>
      </c>
      <c r="F745">
        <v>3</v>
      </c>
      <c r="G745" t="s">
        <v>20</v>
      </c>
      <c r="H745" t="s">
        <v>21</v>
      </c>
      <c r="I745" s="65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77">
        <f t="shared" si="37"/>
        <v>63.807160581354125</v>
      </c>
      <c r="N745">
        <v>2</v>
      </c>
      <c r="O745">
        <v>11.513</v>
      </c>
      <c r="P745" s="77">
        <f t="shared" si="36"/>
        <v>62.538000521150003</v>
      </c>
      <c r="Q745">
        <v>2</v>
      </c>
      <c r="R745">
        <v>11.453000000000001</v>
      </c>
      <c r="S745" s="77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39" t="s">
        <v>202</v>
      </c>
      <c r="F746">
        <v>4</v>
      </c>
      <c r="G746" t="s">
        <v>382</v>
      </c>
      <c r="H746" t="s">
        <v>15</v>
      </c>
      <c r="I746" s="65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77">
        <f t="shared" si="37"/>
        <v>62.337662337662337</v>
      </c>
      <c r="N746">
        <v>1</v>
      </c>
      <c r="O746">
        <v>11.571999999999999</v>
      </c>
      <c r="P746" s="77">
        <f t="shared" si="36"/>
        <v>62.21914967162116</v>
      </c>
      <c r="S746" s="77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2" t="s">
        <v>202</v>
      </c>
      <c r="F747">
        <v>4</v>
      </c>
      <c r="G747" t="s">
        <v>121</v>
      </c>
      <c r="H747" t="s">
        <v>120</v>
      </c>
      <c r="I747" s="65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77">
        <f t="shared" si="37"/>
        <v>62.058265816238581</v>
      </c>
      <c r="N747">
        <v>2</v>
      </c>
      <c r="O747">
        <v>11.632</v>
      </c>
      <c r="P747" s="77">
        <f t="shared" si="36"/>
        <v>61.898211829436043</v>
      </c>
      <c r="S747" s="77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2" t="s">
        <v>203</v>
      </c>
      <c r="F748">
        <v>1</v>
      </c>
      <c r="G748" t="s">
        <v>109</v>
      </c>
      <c r="H748" t="s">
        <v>118</v>
      </c>
      <c r="I748" s="65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77">
        <f t="shared" si="37"/>
        <v>63.274452939625625</v>
      </c>
      <c r="N748">
        <v>1</v>
      </c>
      <c r="O748">
        <v>11.234999999999999</v>
      </c>
      <c r="P748" s="77">
        <f t="shared" si="36"/>
        <v>64.085447263017357</v>
      </c>
      <c r="S748" s="77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39" t="s">
        <v>203</v>
      </c>
      <c r="F749">
        <v>1</v>
      </c>
      <c r="G749" t="s">
        <v>382</v>
      </c>
      <c r="H749" t="s">
        <v>15</v>
      </c>
      <c r="I749" s="65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77">
        <f t="shared" si="37"/>
        <v>63.036245841358785</v>
      </c>
      <c r="N749">
        <v>2</v>
      </c>
      <c r="O749">
        <v>11.382</v>
      </c>
      <c r="P749" s="77">
        <f t="shared" si="36"/>
        <v>63.257775434897205</v>
      </c>
      <c r="S749" s="77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2" t="s">
        <v>203</v>
      </c>
      <c r="F750">
        <v>2</v>
      </c>
      <c r="G750" t="s">
        <v>122</v>
      </c>
      <c r="H750" t="s">
        <v>118</v>
      </c>
      <c r="I750" s="65" t="e">
        <f>(C750-VLOOKUP(G750,Riders!$A$2:$C$2000,2,FALSE))/365</f>
        <v>#N/A</v>
      </c>
      <c r="J750">
        <v>2</v>
      </c>
      <c r="K750">
        <v>1</v>
      </c>
      <c r="L750">
        <v>11.356</v>
      </c>
      <c r="M750" s="77">
        <f t="shared" si="37"/>
        <v>63.40260655160268</v>
      </c>
      <c r="N750">
        <v>1</v>
      </c>
      <c r="O750">
        <v>11.577</v>
      </c>
      <c r="P750" s="77">
        <f t="shared" si="36"/>
        <v>62.192277792174139</v>
      </c>
      <c r="S750" s="77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2" t="s">
        <v>203</v>
      </c>
      <c r="F751">
        <v>2</v>
      </c>
      <c r="G751" t="s">
        <v>655</v>
      </c>
      <c r="H751" t="s">
        <v>120</v>
      </c>
      <c r="I751" s="65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77">
        <f t="shared" si="37"/>
        <v>63.307834344500137</v>
      </c>
      <c r="N751">
        <v>2</v>
      </c>
      <c r="O751">
        <v>11.589</v>
      </c>
      <c r="P751" s="77">
        <f t="shared" si="36"/>
        <v>62.127879886098881</v>
      </c>
      <c r="S751" s="77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39" t="s">
        <v>204</v>
      </c>
      <c r="F752" t="s">
        <v>205</v>
      </c>
      <c r="G752" t="s">
        <v>109</v>
      </c>
      <c r="H752" t="s">
        <v>118</v>
      </c>
      <c r="I752" s="65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77">
        <f t="shared" si="37"/>
        <v>65.54392353208921</v>
      </c>
      <c r="N752">
        <v>1</v>
      </c>
      <c r="O752">
        <v>11.103999999999999</v>
      </c>
      <c r="P752" s="77">
        <f t="shared" si="36"/>
        <v>64.84149855907782</v>
      </c>
      <c r="S752" s="77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2" t="s">
        <v>204</v>
      </c>
      <c r="F753" t="s">
        <v>205</v>
      </c>
      <c r="G753" t="s">
        <v>122</v>
      </c>
      <c r="H753" t="s">
        <v>118</v>
      </c>
      <c r="I753" s="65" t="e">
        <f>(C753-VLOOKUP(G753,Riders!$A$2:$C$2000,2,FALSE))/365</f>
        <v>#N/A</v>
      </c>
      <c r="J753">
        <v>2</v>
      </c>
      <c r="K753">
        <v>2</v>
      </c>
      <c r="L753">
        <v>13.321</v>
      </c>
      <c r="M753" s="77">
        <f t="shared" si="37"/>
        <v>54.049996246528039</v>
      </c>
      <c r="N753">
        <v>2</v>
      </c>
      <c r="O753">
        <v>11.238</v>
      </c>
      <c r="P753" s="77">
        <f t="shared" si="36"/>
        <v>64.068339562199682</v>
      </c>
      <c r="S753" s="77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2" t="s">
        <v>204</v>
      </c>
      <c r="F754" t="s">
        <v>206</v>
      </c>
      <c r="G754" t="s">
        <v>655</v>
      </c>
      <c r="H754" t="s">
        <v>120</v>
      </c>
      <c r="I754" s="65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77">
        <f t="shared" si="37"/>
        <v>61.058344640434193</v>
      </c>
      <c r="N754">
        <v>1</v>
      </c>
      <c r="O754">
        <v>11.409000000000001</v>
      </c>
      <c r="P754" s="77">
        <f t="shared" si="36"/>
        <v>63.108072574283455</v>
      </c>
      <c r="Q754">
        <v>1</v>
      </c>
      <c r="R754">
        <v>11.499000000000001</v>
      </c>
      <c r="S754" s="77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39" t="s">
        <v>204</v>
      </c>
      <c r="F755" t="s">
        <v>206</v>
      </c>
      <c r="G755" t="s">
        <v>382</v>
      </c>
      <c r="H755" t="s">
        <v>15</v>
      </c>
      <c r="I755" s="65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77">
        <f t="shared" si="37"/>
        <v>61.464913778384833</v>
      </c>
      <c r="N755">
        <v>2</v>
      </c>
      <c r="O755">
        <v>11.429</v>
      </c>
      <c r="P755" s="77">
        <f t="shared" si="36"/>
        <v>62.997637588590429</v>
      </c>
      <c r="Q755">
        <v>2</v>
      </c>
      <c r="R755">
        <v>11.58</v>
      </c>
      <c r="S755" s="77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2" t="s">
        <v>864</v>
      </c>
      <c r="F756">
        <v>1</v>
      </c>
      <c r="G756" t="s">
        <v>14</v>
      </c>
      <c r="H756" t="s">
        <v>15</v>
      </c>
      <c r="I756" s="65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77">
        <f t="shared" si="37"/>
        <v>64.136825227151249</v>
      </c>
      <c r="P756" s="77" t="str">
        <f t="shared" si="36"/>
        <v/>
      </c>
      <c r="S756" s="77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2" t="s">
        <v>864</v>
      </c>
      <c r="F757">
        <v>1</v>
      </c>
      <c r="G757" t="s">
        <v>121</v>
      </c>
      <c r="H757" t="s">
        <v>120</v>
      </c>
      <c r="I757" s="65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77">
        <f t="shared" si="37"/>
        <v>62.090375991721281</v>
      </c>
      <c r="P757" s="77" t="str">
        <f t="shared" si="36"/>
        <v/>
      </c>
      <c r="S757" s="77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2" t="s">
        <v>864</v>
      </c>
      <c r="F758">
        <v>2</v>
      </c>
      <c r="G758" t="s">
        <v>33</v>
      </c>
      <c r="H758" t="s">
        <v>27</v>
      </c>
      <c r="I758" s="65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77">
        <f t="shared" si="37"/>
        <v>64.835659612787026</v>
      </c>
      <c r="P758" s="77" t="str">
        <f t="shared" si="36"/>
        <v/>
      </c>
      <c r="S758" s="77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2" t="s">
        <v>864</v>
      </c>
      <c r="F759">
        <v>2</v>
      </c>
      <c r="G759" t="s">
        <v>147</v>
      </c>
      <c r="H759" t="s">
        <v>31</v>
      </c>
      <c r="I759" s="65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77">
        <f t="shared" si="37"/>
        <v>61.855670103092784</v>
      </c>
      <c r="P759" s="77" t="str">
        <f t="shared" si="36"/>
        <v/>
      </c>
      <c r="S759" s="77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2" t="s">
        <v>864</v>
      </c>
      <c r="F760">
        <v>3</v>
      </c>
      <c r="G760" t="s">
        <v>23</v>
      </c>
      <c r="H760" t="s">
        <v>15</v>
      </c>
      <c r="I760" s="65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77">
        <f t="shared" si="37"/>
        <v>65.915957154627847</v>
      </c>
      <c r="P760" s="77" t="str">
        <f t="shared" si="36"/>
        <v/>
      </c>
      <c r="S760" s="77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2" t="s">
        <v>864</v>
      </c>
      <c r="F761">
        <v>3</v>
      </c>
      <c r="G761" t="s">
        <v>141</v>
      </c>
      <c r="H761" t="s">
        <v>142</v>
      </c>
      <c r="I761" s="65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77">
        <f t="shared" si="37"/>
        <v>63.503263362145006</v>
      </c>
      <c r="P761" s="77" t="str">
        <f t="shared" si="36"/>
        <v/>
      </c>
      <c r="S761" s="77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2" t="s">
        <v>864</v>
      </c>
      <c r="F762">
        <v>4</v>
      </c>
      <c r="G762" t="s">
        <v>16</v>
      </c>
      <c r="H762" t="s">
        <v>17</v>
      </c>
      <c r="I762" s="65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77">
        <f t="shared" si="37"/>
        <v>64.194008559201151</v>
      </c>
      <c r="P762" s="77" t="str">
        <f t="shared" si="36"/>
        <v/>
      </c>
      <c r="S762" s="77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2" t="s">
        <v>864</v>
      </c>
      <c r="F763">
        <v>4</v>
      </c>
      <c r="G763" t="s">
        <v>174</v>
      </c>
      <c r="H763" t="s">
        <v>156</v>
      </c>
      <c r="I763" s="65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77">
        <f t="shared" si="37"/>
        <v>59.935070340464499</v>
      </c>
      <c r="P763" s="77" t="str">
        <f t="shared" ref="P763:P826" si="39">IF(OR(O763="",O763="REL"),"",3.6*200/O763)</f>
        <v/>
      </c>
      <c r="S763" s="77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2" t="s">
        <v>864</v>
      </c>
      <c r="F764">
        <v>5</v>
      </c>
      <c r="G764" t="s">
        <v>26</v>
      </c>
      <c r="H764" t="s">
        <v>27</v>
      </c>
      <c r="I764" s="65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77">
        <f t="shared" si="37"/>
        <v>64.853179607277966</v>
      </c>
      <c r="P764" s="77" t="str">
        <f t="shared" si="39"/>
        <v/>
      </c>
      <c r="S764" s="77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2" t="s">
        <v>864</v>
      </c>
      <c r="F765">
        <v>5</v>
      </c>
      <c r="G765" t="s">
        <v>82</v>
      </c>
      <c r="H765" t="s">
        <v>67</v>
      </c>
      <c r="I765" s="65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77">
        <f t="shared" si="37"/>
        <v>64.153969526864472</v>
      </c>
      <c r="P765" s="77" t="str">
        <f t="shared" si="39"/>
        <v/>
      </c>
      <c r="S765" s="77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2" t="s">
        <v>864</v>
      </c>
      <c r="F766">
        <v>6</v>
      </c>
      <c r="G766" t="s">
        <v>30</v>
      </c>
      <c r="H766" t="s">
        <v>31</v>
      </c>
      <c r="I766" s="65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77">
        <f t="shared" si="37"/>
        <v>66.237350505979762</v>
      </c>
      <c r="P766" s="77" t="str">
        <f t="shared" si="39"/>
        <v/>
      </c>
      <c r="S766" s="77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2" t="s">
        <v>864</v>
      </c>
      <c r="F767">
        <v>6</v>
      </c>
      <c r="G767" t="s">
        <v>54</v>
      </c>
      <c r="H767" t="s">
        <v>44</v>
      </c>
      <c r="I767" s="65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77">
        <f t="shared" si="37"/>
        <v>65.591691719048924</v>
      </c>
      <c r="P767" s="77" t="str">
        <f t="shared" si="39"/>
        <v/>
      </c>
      <c r="S767" s="77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2" t="s">
        <v>864</v>
      </c>
      <c r="F768">
        <v>7</v>
      </c>
      <c r="G768" t="s">
        <v>77</v>
      </c>
      <c r="H768" t="s">
        <v>19</v>
      </c>
      <c r="I768" s="65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77">
        <f t="shared" si="37"/>
        <v>65.57974314600601</v>
      </c>
      <c r="P768" s="77" t="str">
        <f t="shared" si="39"/>
        <v/>
      </c>
      <c r="S768" s="77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2" t="s">
        <v>864</v>
      </c>
      <c r="F769">
        <v>7</v>
      </c>
      <c r="G769" t="s">
        <v>94</v>
      </c>
      <c r="H769" t="s">
        <v>38</v>
      </c>
      <c r="I769" s="65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77">
        <f t="shared" si="37"/>
        <v>64.684215254694109</v>
      </c>
      <c r="P769" s="77" t="str">
        <f t="shared" si="39"/>
        <v/>
      </c>
      <c r="S769" s="77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2" t="s">
        <v>864</v>
      </c>
      <c r="F770">
        <v>8</v>
      </c>
      <c r="G770" t="s">
        <v>133</v>
      </c>
      <c r="H770" t="s">
        <v>25</v>
      </c>
      <c r="I770" s="65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77">
        <f t="shared" si="37"/>
        <v>64.666786419974855</v>
      </c>
      <c r="P770" s="77" t="str">
        <f t="shared" si="39"/>
        <v/>
      </c>
      <c r="S770" s="77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2" t="s">
        <v>864</v>
      </c>
      <c r="F771">
        <v>8</v>
      </c>
      <c r="G771" t="s">
        <v>96</v>
      </c>
      <c r="H771" t="s">
        <v>40</v>
      </c>
      <c r="I771" s="65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77">
        <f t="shared" ref="M771:M834" si="40">IF(OR(L771="",L771="REL"),"",3.6*200/L771)</f>
        <v>61.297462966116122</v>
      </c>
      <c r="P771" s="77" t="str">
        <f t="shared" si="39"/>
        <v/>
      </c>
      <c r="S771" s="77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39" t="s">
        <v>864</v>
      </c>
      <c r="F772">
        <v>9</v>
      </c>
      <c r="G772" t="s">
        <v>79</v>
      </c>
      <c r="H772" t="s">
        <v>65</v>
      </c>
      <c r="I772" s="65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77">
        <f t="shared" si="40"/>
        <v>64.308681672025727</v>
      </c>
      <c r="P772" s="77" t="str">
        <f t="shared" si="39"/>
        <v/>
      </c>
      <c r="S772" s="77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39" t="s">
        <v>864</v>
      </c>
      <c r="F773">
        <v>9</v>
      </c>
      <c r="G773" t="s">
        <v>655</v>
      </c>
      <c r="H773" t="s">
        <v>120</v>
      </c>
      <c r="I773" s="65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77">
        <f t="shared" si="40"/>
        <v>63.728093467870423</v>
      </c>
      <c r="P773" s="77" t="str">
        <f t="shared" si="39"/>
        <v/>
      </c>
      <c r="S773" s="77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39" t="s">
        <v>864</v>
      </c>
      <c r="F774">
        <v>10</v>
      </c>
      <c r="G774" t="s">
        <v>134</v>
      </c>
      <c r="H774" t="s">
        <v>38</v>
      </c>
      <c r="I774" s="65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77">
        <f t="shared" si="40"/>
        <v>67.014147431124343</v>
      </c>
      <c r="P774" s="77" t="str">
        <f t="shared" si="39"/>
        <v/>
      </c>
      <c r="S774" s="77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39" t="s">
        <v>864</v>
      </c>
      <c r="F775">
        <v>10</v>
      </c>
      <c r="G775" t="s">
        <v>43</v>
      </c>
      <c r="H775" t="s">
        <v>44</v>
      </c>
      <c r="I775" s="65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77">
        <f t="shared" si="40"/>
        <v>66.475856338288253</v>
      </c>
      <c r="P775" s="77" t="str">
        <f t="shared" si="39"/>
        <v/>
      </c>
      <c r="S775" s="77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39" t="s">
        <v>864</v>
      </c>
      <c r="F776">
        <v>11</v>
      </c>
      <c r="G776" t="s">
        <v>28</v>
      </c>
      <c r="H776" t="s">
        <v>29</v>
      </c>
      <c r="I776" s="65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77">
        <f t="shared" si="40"/>
        <v>65.478355765732985</v>
      </c>
      <c r="P776" s="77" t="str">
        <f t="shared" si="39"/>
        <v/>
      </c>
      <c r="S776" s="77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39" t="s">
        <v>864</v>
      </c>
      <c r="F777">
        <v>11</v>
      </c>
      <c r="G777" t="s">
        <v>136</v>
      </c>
      <c r="H777" t="s">
        <v>36</v>
      </c>
      <c r="I777" s="65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77">
        <f t="shared" si="40"/>
        <v>63.994311616745172</v>
      </c>
      <c r="P777" s="77" t="str">
        <f t="shared" si="39"/>
        <v/>
      </c>
      <c r="S777" s="77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39" t="s">
        <v>864</v>
      </c>
      <c r="F778">
        <v>12</v>
      </c>
      <c r="G778" t="s">
        <v>109</v>
      </c>
      <c r="H778" t="s">
        <v>863</v>
      </c>
      <c r="I778" s="65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77">
        <f t="shared" si="40"/>
        <v>63.492063492063494</v>
      </c>
      <c r="P778" s="77" t="str">
        <f t="shared" si="39"/>
        <v/>
      </c>
      <c r="S778" s="77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39" t="s">
        <v>864</v>
      </c>
      <c r="F779">
        <v>12</v>
      </c>
      <c r="G779" t="s">
        <v>111</v>
      </c>
      <c r="H779" t="s">
        <v>863</v>
      </c>
      <c r="I779" s="65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77">
        <f t="shared" si="40"/>
        <v>63.180063180063186</v>
      </c>
      <c r="P779" s="77" t="str">
        <f t="shared" si="39"/>
        <v/>
      </c>
      <c r="S779" s="77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39" t="s">
        <v>865</v>
      </c>
      <c r="F780">
        <v>1</v>
      </c>
      <c r="G780" t="s">
        <v>96</v>
      </c>
      <c r="H780" t="s">
        <v>40</v>
      </c>
      <c r="I780" s="65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77">
        <f t="shared" si="40"/>
        <v>63.520070577856195</v>
      </c>
      <c r="P780" s="77" t="str">
        <f t="shared" si="39"/>
        <v/>
      </c>
      <c r="S780" s="77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39" t="s">
        <v>865</v>
      </c>
      <c r="F781">
        <v>1</v>
      </c>
      <c r="G781" t="s">
        <v>655</v>
      </c>
      <c r="H781" t="s">
        <v>120</v>
      </c>
      <c r="I781" s="65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77">
        <f t="shared" si="40"/>
        <v>63.229999121805562</v>
      </c>
      <c r="P781" s="77" t="str">
        <f t="shared" si="39"/>
        <v/>
      </c>
      <c r="S781" s="77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39" t="s">
        <v>865</v>
      </c>
      <c r="F782">
        <v>1</v>
      </c>
      <c r="G782" t="s">
        <v>121</v>
      </c>
      <c r="H782" t="s">
        <v>120</v>
      </c>
      <c r="I782" s="65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77">
        <f t="shared" si="40"/>
        <v>62.068965517241374</v>
      </c>
      <c r="P782" s="77" t="str">
        <f t="shared" si="39"/>
        <v/>
      </c>
      <c r="S782" s="77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39" t="s">
        <v>865</v>
      </c>
      <c r="F783">
        <v>2</v>
      </c>
      <c r="G783" t="s">
        <v>94</v>
      </c>
      <c r="H783" t="s">
        <v>38</v>
      </c>
      <c r="I783" s="65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77">
        <f t="shared" si="40"/>
        <v>65.976358471547698</v>
      </c>
      <c r="P783" s="77" t="str">
        <f t="shared" si="39"/>
        <v/>
      </c>
      <c r="S783" s="77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39" t="s">
        <v>865</v>
      </c>
      <c r="F784">
        <v>2</v>
      </c>
      <c r="G784" t="s">
        <v>43</v>
      </c>
      <c r="H784" t="s">
        <v>44</v>
      </c>
      <c r="I784" s="65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77">
        <f t="shared" si="40"/>
        <v>65.813528336380259</v>
      </c>
      <c r="P784" s="77" t="str">
        <f t="shared" si="39"/>
        <v/>
      </c>
      <c r="S784" s="77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39" t="s">
        <v>865</v>
      </c>
      <c r="F785">
        <v>2</v>
      </c>
      <c r="G785" t="s">
        <v>147</v>
      </c>
      <c r="H785" t="s">
        <v>31</v>
      </c>
      <c r="I785" s="65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77">
        <f t="shared" si="40"/>
        <v>62.527138514980457</v>
      </c>
      <c r="P785" s="77" t="str">
        <f t="shared" si="39"/>
        <v/>
      </c>
      <c r="S785" s="77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39" t="s">
        <v>865</v>
      </c>
      <c r="F786">
        <v>3</v>
      </c>
      <c r="G786" t="s">
        <v>136</v>
      </c>
      <c r="H786" t="s">
        <v>36</v>
      </c>
      <c r="I786" s="65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77">
        <f t="shared" si="40"/>
        <v>64.320171520457379</v>
      </c>
      <c r="P786" s="77" t="str">
        <f t="shared" si="39"/>
        <v/>
      </c>
      <c r="S786" s="77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39" t="s">
        <v>865</v>
      </c>
      <c r="F787">
        <v>3</v>
      </c>
      <c r="G787" t="s">
        <v>54</v>
      </c>
      <c r="H787" t="s">
        <v>44</v>
      </c>
      <c r="I787" s="65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77">
        <f t="shared" si="40"/>
        <v>64.085447263017343</v>
      </c>
      <c r="P787" s="77" t="str">
        <f t="shared" si="39"/>
        <v/>
      </c>
      <c r="S787" s="77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39" t="s">
        <v>865</v>
      </c>
      <c r="F788">
        <v>3</v>
      </c>
      <c r="G788" t="s">
        <v>141</v>
      </c>
      <c r="H788" t="s">
        <v>142</v>
      </c>
      <c r="I788" s="65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77">
        <f t="shared" si="40"/>
        <v>62.348458607551088</v>
      </c>
      <c r="P788" s="77" t="str">
        <f t="shared" si="39"/>
        <v/>
      </c>
      <c r="S788" s="77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39" t="s">
        <v>865</v>
      </c>
      <c r="F789">
        <v>4</v>
      </c>
      <c r="G789" t="s">
        <v>82</v>
      </c>
      <c r="H789" t="s">
        <v>67</v>
      </c>
      <c r="I789" s="65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77">
        <f t="shared" si="40"/>
        <v>63.313401336616252</v>
      </c>
      <c r="P789" s="77" t="str">
        <f t="shared" si="39"/>
        <v/>
      </c>
      <c r="S789" s="77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39" t="s">
        <v>865</v>
      </c>
      <c r="F790">
        <v>4</v>
      </c>
      <c r="G790" t="s">
        <v>174</v>
      </c>
      <c r="H790" t="s">
        <v>156</v>
      </c>
      <c r="I790" s="65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77">
        <f t="shared" si="40"/>
        <v>63.014178190092771</v>
      </c>
      <c r="P790" s="77" t="str">
        <f t="shared" si="39"/>
        <v/>
      </c>
      <c r="S790" s="77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39" t="s">
        <v>865</v>
      </c>
      <c r="F791">
        <v>4</v>
      </c>
      <c r="G791" t="s">
        <v>111</v>
      </c>
      <c r="H791" t="s">
        <v>863</v>
      </c>
      <c r="I791" s="65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77">
        <f t="shared" si="40"/>
        <v>62.997637588590429</v>
      </c>
      <c r="P791" s="77" t="str">
        <f t="shared" si="39"/>
        <v/>
      </c>
      <c r="S791" s="77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39" t="s">
        <v>200</v>
      </c>
      <c r="F792">
        <v>1</v>
      </c>
      <c r="G792" t="s">
        <v>14</v>
      </c>
      <c r="H792" t="s">
        <v>15</v>
      </c>
      <c r="I792" s="65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77">
        <f t="shared" si="40"/>
        <v>64.952638700947219</v>
      </c>
      <c r="P792" s="77" t="str">
        <f t="shared" si="39"/>
        <v/>
      </c>
      <c r="S792" s="77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39" t="s">
        <v>200</v>
      </c>
      <c r="F793">
        <v>1</v>
      </c>
      <c r="G793" t="s">
        <v>82</v>
      </c>
      <c r="H793" t="s">
        <v>67</v>
      </c>
      <c r="I793" s="65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77">
        <f t="shared" si="40"/>
        <v>62.739630533286856</v>
      </c>
      <c r="P793" s="77" t="str">
        <f t="shared" si="39"/>
        <v/>
      </c>
      <c r="S793" s="77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39" t="s">
        <v>200</v>
      </c>
      <c r="F794">
        <v>2</v>
      </c>
      <c r="G794" t="s">
        <v>33</v>
      </c>
      <c r="H794" t="s">
        <v>27</v>
      </c>
      <c r="I794" s="65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77">
        <f t="shared" si="40"/>
        <v>64.297195927844257</v>
      </c>
      <c r="P794" s="77" t="str">
        <f t="shared" si="39"/>
        <v/>
      </c>
      <c r="S794" s="77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39" t="s">
        <v>200</v>
      </c>
      <c r="F795">
        <v>2</v>
      </c>
      <c r="G795" t="s">
        <v>136</v>
      </c>
      <c r="H795" t="s">
        <v>36</v>
      </c>
      <c r="I795" s="65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77">
        <f t="shared" si="40"/>
        <v>63.531280331774461</v>
      </c>
      <c r="P795" s="77" t="str">
        <f t="shared" si="39"/>
        <v/>
      </c>
      <c r="S795" s="77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39" t="s">
        <v>200</v>
      </c>
      <c r="F796">
        <v>3</v>
      </c>
      <c r="G796" t="s">
        <v>23</v>
      </c>
      <c r="H796" t="s">
        <v>15</v>
      </c>
      <c r="I796" s="65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77">
        <f t="shared" si="40"/>
        <v>66.030814380044021</v>
      </c>
      <c r="P796" s="77" t="str">
        <f t="shared" si="39"/>
        <v/>
      </c>
      <c r="S796" s="77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2" t="s">
        <v>200</v>
      </c>
      <c r="F797">
        <v>3</v>
      </c>
      <c r="G797" t="s">
        <v>94</v>
      </c>
      <c r="H797" t="s">
        <v>38</v>
      </c>
      <c r="I797" s="65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77">
        <f t="shared" si="40"/>
        <v>64.835659612787026</v>
      </c>
      <c r="P797" s="77" t="str">
        <f t="shared" si="39"/>
        <v/>
      </c>
      <c r="S797" s="77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2" t="s">
        <v>200</v>
      </c>
      <c r="F798">
        <v>4</v>
      </c>
      <c r="G798" t="s">
        <v>16</v>
      </c>
      <c r="H798" t="s">
        <v>17</v>
      </c>
      <c r="I798" s="65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77">
        <f t="shared" si="40"/>
        <v>63.761955366631241</v>
      </c>
      <c r="P798" s="77" t="str">
        <f t="shared" si="39"/>
        <v/>
      </c>
      <c r="S798" s="77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39" t="s">
        <v>200</v>
      </c>
      <c r="F799">
        <v>4</v>
      </c>
      <c r="G799" t="s">
        <v>96</v>
      </c>
      <c r="H799" t="s">
        <v>40</v>
      </c>
      <c r="I799" s="65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77">
        <f t="shared" si="40"/>
        <v>61.136112762163542</v>
      </c>
      <c r="P799" s="77" t="str">
        <f t="shared" si="39"/>
        <v/>
      </c>
      <c r="S799" s="77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2" t="s">
        <v>200</v>
      </c>
      <c r="F800">
        <v>5</v>
      </c>
      <c r="G800" t="s">
        <v>26</v>
      </c>
      <c r="H800" t="s">
        <v>27</v>
      </c>
      <c r="I800" s="65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77">
        <f t="shared" si="40"/>
        <v>63.994311616745179</v>
      </c>
      <c r="P800" s="77" t="str">
        <f t="shared" si="39"/>
        <v/>
      </c>
      <c r="S800" s="77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2" t="s">
        <v>200</v>
      </c>
      <c r="F801">
        <v>5</v>
      </c>
      <c r="G801" t="s">
        <v>109</v>
      </c>
      <c r="H801" t="s">
        <v>863</v>
      </c>
      <c r="I801" s="65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77">
        <f t="shared" si="40"/>
        <v>63.795853269537481</v>
      </c>
      <c r="P801" s="77" t="str">
        <f t="shared" si="39"/>
        <v/>
      </c>
      <c r="S801" s="77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39" t="s">
        <v>200</v>
      </c>
      <c r="F802">
        <v>6</v>
      </c>
      <c r="G802" t="s">
        <v>30</v>
      </c>
      <c r="H802" t="s">
        <v>31</v>
      </c>
      <c r="I802" s="65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77">
        <f t="shared" si="40"/>
        <v>66.055045871559628</v>
      </c>
      <c r="P802" s="77" t="str">
        <f t="shared" si="39"/>
        <v/>
      </c>
      <c r="S802" s="77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2" t="s">
        <v>200</v>
      </c>
      <c r="F803">
        <v>6</v>
      </c>
      <c r="G803" t="s">
        <v>28</v>
      </c>
      <c r="H803" t="s">
        <v>29</v>
      </c>
      <c r="I803" s="65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77">
        <f t="shared" si="40"/>
        <v>65.897858319604609</v>
      </c>
      <c r="P803" s="77" t="str">
        <f t="shared" si="39"/>
        <v/>
      </c>
      <c r="S803" s="77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2" t="s">
        <v>200</v>
      </c>
      <c r="F804">
        <v>7</v>
      </c>
      <c r="G804" t="s">
        <v>77</v>
      </c>
      <c r="H804" t="s">
        <v>19</v>
      </c>
      <c r="I804" s="65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77">
        <f t="shared" si="40"/>
        <v>65.982404692082113</v>
      </c>
      <c r="P804" s="77" t="str">
        <f t="shared" si="39"/>
        <v/>
      </c>
      <c r="S804" s="77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39" t="s">
        <v>200</v>
      </c>
      <c r="F805">
        <v>7</v>
      </c>
      <c r="G805" t="s">
        <v>134</v>
      </c>
      <c r="H805" t="s">
        <v>38</v>
      </c>
      <c r="I805" s="65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77">
        <f t="shared" si="40"/>
        <v>65.801498811917384</v>
      </c>
      <c r="P805" s="77" t="str">
        <f t="shared" si="39"/>
        <v/>
      </c>
      <c r="S805" s="77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2" t="s">
        <v>200</v>
      </c>
      <c r="F806">
        <v>8</v>
      </c>
      <c r="G806" t="s">
        <v>133</v>
      </c>
      <c r="H806" t="s">
        <v>25</v>
      </c>
      <c r="I806" s="65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77">
        <f t="shared" si="40"/>
        <v>65.63354603463992</v>
      </c>
      <c r="P806" s="77" t="str">
        <f t="shared" si="39"/>
        <v/>
      </c>
      <c r="S806" s="77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2" t="s">
        <v>200</v>
      </c>
      <c r="F807">
        <v>8</v>
      </c>
      <c r="G807" t="s">
        <v>79</v>
      </c>
      <c r="H807" t="s">
        <v>65</v>
      </c>
      <c r="I807" s="65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77">
        <f t="shared" si="40"/>
        <v>65.484311050477487</v>
      </c>
      <c r="P807" s="77" t="str">
        <f t="shared" si="39"/>
        <v/>
      </c>
      <c r="S807" s="77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39" t="s">
        <v>866</v>
      </c>
      <c r="F808">
        <v>1</v>
      </c>
      <c r="G808" t="s">
        <v>79</v>
      </c>
      <c r="H808" t="s">
        <v>65</v>
      </c>
      <c r="I808" s="65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77">
        <f t="shared" si="40"/>
        <v>63.146816348009125</v>
      </c>
      <c r="P808" s="77" t="str">
        <f t="shared" si="39"/>
        <v/>
      </c>
      <c r="S808" s="77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39" t="s">
        <v>866</v>
      </c>
      <c r="F809">
        <v>1</v>
      </c>
      <c r="G809" t="s">
        <v>82</v>
      </c>
      <c r="H809" t="s">
        <v>67</v>
      </c>
      <c r="I809" s="65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77">
        <f t="shared" si="40"/>
        <v>62.229904926534147</v>
      </c>
      <c r="P809" s="77" t="str">
        <f t="shared" si="39"/>
        <v/>
      </c>
      <c r="S809" s="77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39" t="s">
        <v>866</v>
      </c>
      <c r="F810">
        <v>2</v>
      </c>
      <c r="G810" t="s">
        <v>134</v>
      </c>
      <c r="H810" t="s">
        <v>38</v>
      </c>
      <c r="I810" s="65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77">
        <f t="shared" si="40"/>
        <v>64.285714285714292</v>
      </c>
      <c r="P810" s="77" t="str">
        <f t="shared" si="39"/>
        <v/>
      </c>
      <c r="S810" s="77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39" t="s">
        <v>866</v>
      </c>
      <c r="F811">
        <v>2</v>
      </c>
      <c r="G811" t="s">
        <v>136</v>
      </c>
      <c r="H811" t="s">
        <v>36</v>
      </c>
      <c r="I811" s="65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77">
        <f t="shared" si="40"/>
        <v>63.621100998497838</v>
      </c>
      <c r="P811" s="77" t="str">
        <f t="shared" si="39"/>
        <v/>
      </c>
      <c r="S811" s="77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39" t="s">
        <v>866</v>
      </c>
      <c r="F812">
        <v>3</v>
      </c>
      <c r="G812" t="s">
        <v>28</v>
      </c>
      <c r="H812" t="s">
        <v>29</v>
      </c>
      <c r="I812" s="65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77">
        <f t="shared" si="40"/>
        <v>64.608758076094759</v>
      </c>
      <c r="P812" s="77" t="str">
        <f t="shared" si="39"/>
        <v/>
      </c>
      <c r="S812" s="77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39" t="s">
        <v>866</v>
      </c>
      <c r="F813">
        <v>3</v>
      </c>
      <c r="G813" t="s">
        <v>94</v>
      </c>
      <c r="H813" t="s">
        <v>38</v>
      </c>
      <c r="I813" s="65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77">
        <f t="shared" si="40"/>
        <v>63.280014062225348</v>
      </c>
      <c r="P813" s="77" t="str">
        <f t="shared" si="39"/>
        <v/>
      </c>
      <c r="S813" s="77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39" t="s">
        <v>866</v>
      </c>
      <c r="F814">
        <v>4</v>
      </c>
      <c r="G814" t="s">
        <v>109</v>
      </c>
      <c r="H814" t="s">
        <v>863</v>
      </c>
      <c r="I814" s="65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77">
        <f t="shared" si="40"/>
        <v>63.235552432812227</v>
      </c>
      <c r="P814" s="77" t="str">
        <f t="shared" si="39"/>
        <v/>
      </c>
      <c r="S814" s="77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39" t="s">
        <v>866</v>
      </c>
      <c r="F815">
        <v>4</v>
      </c>
      <c r="G815" t="s">
        <v>96</v>
      </c>
      <c r="H815" t="s">
        <v>40</v>
      </c>
      <c r="I815" s="65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77">
        <f t="shared" si="40"/>
        <v>61.744275791098538</v>
      </c>
      <c r="P815" s="77" t="str">
        <f t="shared" si="39"/>
        <v/>
      </c>
      <c r="S815" s="77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2" t="s">
        <v>201</v>
      </c>
      <c r="F816">
        <v>1</v>
      </c>
      <c r="G816" t="s">
        <v>14</v>
      </c>
      <c r="H816" t="s">
        <v>15</v>
      </c>
      <c r="I816" s="65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77">
        <f t="shared" si="40"/>
        <v>64.765674192677878</v>
      </c>
      <c r="P816" s="77" t="str">
        <f t="shared" si="39"/>
        <v/>
      </c>
      <c r="S816" s="77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2" t="s">
        <v>201</v>
      </c>
      <c r="F817">
        <v>1</v>
      </c>
      <c r="G817" t="s">
        <v>109</v>
      </c>
      <c r="H817" t="s">
        <v>863</v>
      </c>
      <c r="I817" s="65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77">
        <f t="shared" si="40"/>
        <v>63.988624244578737</v>
      </c>
      <c r="P817" s="77" t="str">
        <f t="shared" si="39"/>
        <v/>
      </c>
      <c r="S817" s="77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2" t="s">
        <v>201</v>
      </c>
      <c r="F818">
        <v>2</v>
      </c>
      <c r="G818" t="s">
        <v>33</v>
      </c>
      <c r="H818" t="s">
        <v>27</v>
      </c>
      <c r="I818" s="65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77">
        <f t="shared" si="40"/>
        <v>66.158228429660952</v>
      </c>
      <c r="P818" s="77" t="str">
        <f t="shared" si="39"/>
        <v/>
      </c>
      <c r="S818" s="77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2" t="s">
        <v>201</v>
      </c>
      <c r="F819">
        <v>2</v>
      </c>
      <c r="G819" t="s">
        <v>28</v>
      </c>
      <c r="H819" t="s">
        <v>29</v>
      </c>
      <c r="I819" s="65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77">
        <f t="shared" si="40"/>
        <v>66.127847171197644</v>
      </c>
      <c r="P819" s="77" t="str">
        <f t="shared" si="39"/>
        <v/>
      </c>
      <c r="S819" s="77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2" t="s">
        <v>201</v>
      </c>
      <c r="F820">
        <v>3</v>
      </c>
      <c r="G820" t="s">
        <v>23</v>
      </c>
      <c r="H820" t="s">
        <v>15</v>
      </c>
      <c r="I820" s="65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77">
        <f t="shared" si="40"/>
        <v>64.899945916711744</v>
      </c>
      <c r="P820" s="77" t="str">
        <f t="shared" si="39"/>
        <v/>
      </c>
      <c r="S820" s="77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2" t="s">
        <v>201</v>
      </c>
      <c r="F821">
        <v>3</v>
      </c>
      <c r="G821" t="s">
        <v>134</v>
      </c>
      <c r="H821" t="s">
        <v>38</v>
      </c>
      <c r="I821" s="65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77">
        <f t="shared" si="40"/>
        <v>62.865624727145729</v>
      </c>
      <c r="P821" s="77" t="str">
        <f t="shared" si="39"/>
        <v/>
      </c>
      <c r="S821" s="77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2" t="s">
        <v>201</v>
      </c>
      <c r="F822">
        <v>4</v>
      </c>
      <c r="G822" t="s">
        <v>79</v>
      </c>
      <c r="H822" t="s">
        <v>65</v>
      </c>
      <c r="I822" s="65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77">
        <f t="shared" si="40"/>
        <v>64.279975002231936</v>
      </c>
      <c r="P822" s="77" t="str">
        <f t="shared" si="39"/>
        <v/>
      </c>
      <c r="S822" s="77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2" t="s">
        <v>201</v>
      </c>
      <c r="F823">
        <v>4</v>
      </c>
      <c r="G823" t="s">
        <v>16</v>
      </c>
      <c r="H823" t="s">
        <v>17</v>
      </c>
      <c r="I823" s="65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77">
        <f t="shared" si="40"/>
        <v>64.171122994652407</v>
      </c>
      <c r="P823" s="77" t="str">
        <f t="shared" si="39"/>
        <v/>
      </c>
      <c r="S823" s="77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2" t="s">
        <v>201</v>
      </c>
      <c r="F824">
        <v>5</v>
      </c>
      <c r="G824" t="s">
        <v>133</v>
      </c>
      <c r="H824" t="s">
        <v>25</v>
      </c>
      <c r="I824" s="65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77">
        <f t="shared" si="40"/>
        <v>65.843621399176953</v>
      </c>
      <c r="P824" s="77" t="str">
        <f t="shared" si="39"/>
        <v/>
      </c>
      <c r="S824" s="77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2" t="s">
        <v>201</v>
      </c>
      <c r="F825">
        <v>5</v>
      </c>
      <c r="G825" t="s">
        <v>26</v>
      </c>
      <c r="H825" t="s">
        <v>27</v>
      </c>
      <c r="I825" s="65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77">
        <f t="shared" si="40"/>
        <v>64.783156379341364</v>
      </c>
      <c r="P825" s="77" t="str">
        <f t="shared" si="39"/>
        <v/>
      </c>
      <c r="S825" s="77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2" t="s">
        <v>201</v>
      </c>
      <c r="F826">
        <v>6</v>
      </c>
      <c r="G826" t="s">
        <v>77</v>
      </c>
      <c r="H826" t="s">
        <v>19</v>
      </c>
      <c r="I826" s="65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77">
        <f t="shared" si="40"/>
        <v>66.121774267609524</v>
      </c>
      <c r="P826" s="77" t="str">
        <f t="shared" si="39"/>
        <v/>
      </c>
      <c r="S826" s="77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2" t="s">
        <v>201</v>
      </c>
      <c r="F827">
        <v>6</v>
      </c>
      <c r="G827" t="s">
        <v>30</v>
      </c>
      <c r="H827" t="s">
        <v>31</v>
      </c>
      <c r="I827" s="65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77">
        <f t="shared" si="40"/>
        <v>65.849643314432058</v>
      </c>
      <c r="P827" s="77" t="str">
        <f t="shared" ref="P827:P890" si="42">IF(OR(O827="",O827="REL"),"",3.6*200/O827)</f>
        <v/>
      </c>
      <c r="S827" s="77" t="str">
        <f t="shared" si="41"/>
        <v/>
      </c>
    </row>
    <row r="828" spans="1:19" x14ac:dyDescent="0.3">
      <c r="A828" s="39" t="s">
        <v>862</v>
      </c>
      <c r="B828" s="39">
        <v>2021</v>
      </c>
      <c r="C828" s="9">
        <v>44415</v>
      </c>
      <c r="D828" s="39" t="s">
        <v>654</v>
      </c>
      <c r="E828" s="62" t="s">
        <v>867</v>
      </c>
      <c r="F828">
        <v>1</v>
      </c>
      <c r="G828" t="s">
        <v>26</v>
      </c>
      <c r="H828" t="s">
        <v>27</v>
      </c>
      <c r="I828" s="65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77">
        <f t="shared" si="40"/>
        <v>65.645514223194752</v>
      </c>
      <c r="P828" s="77" t="str">
        <f t="shared" si="42"/>
        <v/>
      </c>
      <c r="S828" s="77" t="str">
        <f t="shared" si="41"/>
        <v/>
      </c>
    </row>
    <row r="829" spans="1:19" x14ac:dyDescent="0.3">
      <c r="A829" s="39" t="s">
        <v>862</v>
      </c>
      <c r="B829" s="39">
        <v>2021</v>
      </c>
      <c r="C829" s="9">
        <v>44415</v>
      </c>
      <c r="D829" s="39" t="s">
        <v>654</v>
      </c>
      <c r="E829" s="62" t="s">
        <v>867</v>
      </c>
      <c r="F829">
        <v>1</v>
      </c>
      <c r="G829" t="s">
        <v>16</v>
      </c>
      <c r="H829" t="s">
        <v>17</v>
      </c>
      <c r="I829" s="65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77">
        <f t="shared" si="40"/>
        <v>65.639529583371328</v>
      </c>
      <c r="P829" s="77" t="str">
        <f t="shared" si="42"/>
        <v/>
      </c>
      <c r="S829" s="77" t="str">
        <f t="shared" si="41"/>
        <v/>
      </c>
    </row>
    <row r="830" spans="1:19" x14ac:dyDescent="0.3">
      <c r="A830" s="39" t="s">
        <v>862</v>
      </c>
      <c r="B830" s="39">
        <v>2021</v>
      </c>
      <c r="C830" s="9">
        <v>44415</v>
      </c>
      <c r="D830" s="39" t="s">
        <v>654</v>
      </c>
      <c r="E830" s="62" t="s">
        <v>867</v>
      </c>
      <c r="F830">
        <v>1</v>
      </c>
      <c r="G830" t="s">
        <v>109</v>
      </c>
      <c r="H830" t="s">
        <v>863</v>
      </c>
      <c r="I830" s="65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77">
        <f t="shared" si="40"/>
        <v>65.081804212238993</v>
      </c>
      <c r="P830" s="77" t="str">
        <f t="shared" si="42"/>
        <v/>
      </c>
      <c r="S830" s="77" t="str">
        <f t="shared" si="41"/>
        <v/>
      </c>
    </row>
    <row r="831" spans="1:19" x14ac:dyDescent="0.3">
      <c r="A831" s="39" t="s">
        <v>862</v>
      </c>
      <c r="B831" s="39">
        <v>2021</v>
      </c>
      <c r="C831" s="9">
        <v>44415</v>
      </c>
      <c r="D831" s="39" t="s">
        <v>654</v>
      </c>
      <c r="E831" s="62" t="s">
        <v>867</v>
      </c>
      <c r="F831">
        <v>2</v>
      </c>
      <c r="G831" t="s">
        <v>30</v>
      </c>
      <c r="H831" t="s">
        <v>31</v>
      </c>
      <c r="I831" s="65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77">
        <f t="shared" si="40"/>
        <v>65.017157305400033</v>
      </c>
      <c r="P831" s="77" t="str">
        <f t="shared" si="42"/>
        <v/>
      </c>
      <c r="S831" s="77" t="str">
        <f t="shared" si="41"/>
        <v/>
      </c>
    </row>
    <row r="832" spans="1:19" x14ac:dyDescent="0.3">
      <c r="A832" s="39" t="s">
        <v>862</v>
      </c>
      <c r="B832" s="39">
        <v>2021</v>
      </c>
      <c r="C832" s="9">
        <v>44415</v>
      </c>
      <c r="D832" s="39" t="s">
        <v>654</v>
      </c>
      <c r="E832" s="62" t="s">
        <v>867</v>
      </c>
      <c r="F832">
        <v>2</v>
      </c>
      <c r="G832" t="s">
        <v>28</v>
      </c>
      <c r="H832" t="s">
        <v>29</v>
      </c>
      <c r="I832" s="65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77">
        <f t="shared" si="40"/>
        <v>64.976085190867252</v>
      </c>
      <c r="P832" s="77" t="str">
        <f t="shared" si="42"/>
        <v/>
      </c>
      <c r="S832" s="77" t="str">
        <f t="shared" si="41"/>
        <v/>
      </c>
    </row>
    <row r="833" spans="1:19" x14ac:dyDescent="0.3">
      <c r="A833" s="39" t="s">
        <v>862</v>
      </c>
      <c r="B833" s="39">
        <v>2021</v>
      </c>
      <c r="C833" s="9">
        <v>44415</v>
      </c>
      <c r="D833" s="39" t="s">
        <v>654</v>
      </c>
      <c r="E833" s="62" t="s">
        <v>867</v>
      </c>
      <c r="F833">
        <v>2</v>
      </c>
      <c r="G833" t="s">
        <v>134</v>
      </c>
      <c r="H833" t="s">
        <v>38</v>
      </c>
      <c r="I833" s="65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77">
        <f t="shared" si="40"/>
        <v>64.69002695417791</v>
      </c>
      <c r="P833" s="77" t="str">
        <f t="shared" si="42"/>
        <v/>
      </c>
      <c r="S833" s="77" t="str">
        <f t="shared" si="41"/>
        <v/>
      </c>
    </row>
    <row r="834" spans="1:19" x14ac:dyDescent="0.3">
      <c r="A834" s="39" t="s">
        <v>862</v>
      </c>
      <c r="B834" s="39">
        <v>2021</v>
      </c>
      <c r="C834" s="9">
        <v>44415</v>
      </c>
      <c r="D834" s="39" t="s">
        <v>654</v>
      </c>
      <c r="E834" s="62" t="s">
        <v>202</v>
      </c>
      <c r="F834">
        <v>1</v>
      </c>
      <c r="G834" t="s">
        <v>30</v>
      </c>
      <c r="H834" t="s">
        <v>31</v>
      </c>
      <c r="I834" s="65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77">
        <f t="shared" si="40"/>
        <v>65.591691719048924</v>
      </c>
      <c r="N834">
        <v>2</v>
      </c>
      <c r="O834">
        <v>10.905000000000001</v>
      </c>
      <c r="P834" s="77">
        <f t="shared" si="42"/>
        <v>66.024759284731772</v>
      </c>
      <c r="Q834">
        <v>1</v>
      </c>
      <c r="R834">
        <v>10.874000000000001</v>
      </c>
      <c r="S834" s="77">
        <f t="shared" si="41"/>
        <v>66.212985102078349</v>
      </c>
    </row>
    <row r="835" spans="1:19" x14ac:dyDescent="0.3">
      <c r="A835" s="39" t="s">
        <v>862</v>
      </c>
      <c r="B835" s="39">
        <v>2021</v>
      </c>
      <c r="C835" s="9">
        <v>44415</v>
      </c>
      <c r="D835" s="39" t="s">
        <v>654</v>
      </c>
      <c r="E835" s="62" t="s">
        <v>202</v>
      </c>
      <c r="F835">
        <v>1</v>
      </c>
      <c r="G835" t="s">
        <v>14</v>
      </c>
      <c r="H835" t="s">
        <v>15</v>
      </c>
      <c r="I835" s="65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77">
        <f t="shared" ref="M835:M898" si="43">IF(OR(L835="",L835="REL"),"",3.6*200/L835)</f>
        <v>65.585716888322096</v>
      </c>
      <c r="N835">
        <v>1</v>
      </c>
      <c r="O835">
        <v>10.887</v>
      </c>
      <c r="P835" s="77">
        <f t="shared" si="42"/>
        <v>66.133921190410575</v>
      </c>
      <c r="Q835">
        <v>2</v>
      </c>
      <c r="R835">
        <v>10.893000000000001</v>
      </c>
      <c r="S835" s="77">
        <f t="shared" ref="S835:S898" si="44">IF(OR(R835="",R835="REL"),"",3.6*200/R835)</f>
        <v>66.097493803359953</v>
      </c>
    </row>
    <row r="836" spans="1:19" x14ac:dyDescent="0.3">
      <c r="A836" s="39" t="s">
        <v>862</v>
      </c>
      <c r="B836" s="39">
        <v>2021</v>
      </c>
      <c r="C836" s="9">
        <v>44415</v>
      </c>
      <c r="D836" s="39" t="s">
        <v>654</v>
      </c>
      <c r="E836" s="62" t="s">
        <v>202</v>
      </c>
      <c r="F836">
        <v>2</v>
      </c>
      <c r="G836" t="s">
        <v>33</v>
      </c>
      <c r="H836" t="s">
        <v>27</v>
      </c>
      <c r="I836" s="65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77">
        <f t="shared" si="43"/>
        <v>65.052403324900624</v>
      </c>
      <c r="N836">
        <v>1</v>
      </c>
      <c r="O836">
        <v>11.055</v>
      </c>
      <c r="P836" s="77">
        <f t="shared" si="42"/>
        <v>65.128900949796474</v>
      </c>
      <c r="S836" s="77" t="str">
        <f t="shared" si="44"/>
        <v/>
      </c>
    </row>
    <row r="837" spans="1:19" x14ac:dyDescent="0.3">
      <c r="A837" s="39" t="s">
        <v>862</v>
      </c>
      <c r="B837" s="39">
        <v>2021</v>
      </c>
      <c r="C837" s="9">
        <v>44415</v>
      </c>
      <c r="D837" s="39" t="s">
        <v>654</v>
      </c>
      <c r="E837" s="62" t="s">
        <v>202</v>
      </c>
      <c r="F837">
        <v>2</v>
      </c>
      <c r="G837" t="s">
        <v>26</v>
      </c>
      <c r="H837" t="s">
        <v>27</v>
      </c>
      <c r="I837" s="65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77">
        <f t="shared" si="43"/>
        <v>64.812314339724551</v>
      </c>
      <c r="N837">
        <v>2</v>
      </c>
      <c r="O837">
        <v>11.113</v>
      </c>
      <c r="P837" s="77">
        <f t="shared" si="42"/>
        <v>64.788985872401696</v>
      </c>
      <c r="S837" s="77" t="str">
        <f t="shared" si="44"/>
        <v/>
      </c>
    </row>
    <row r="838" spans="1:19" x14ac:dyDescent="0.3">
      <c r="A838" s="39" t="s">
        <v>862</v>
      </c>
      <c r="B838" s="39">
        <v>2021</v>
      </c>
      <c r="C838" s="9">
        <v>44415</v>
      </c>
      <c r="D838" s="39" t="s">
        <v>654</v>
      </c>
      <c r="E838" s="62" t="s">
        <v>202</v>
      </c>
      <c r="F838">
        <v>3</v>
      </c>
      <c r="G838" t="s">
        <v>23</v>
      </c>
      <c r="H838" t="s">
        <v>15</v>
      </c>
      <c r="I838" s="65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77">
        <f t="shared" si="43"/>
        <v>66.48813371502446</v>
      </c>
      <c r="N838">
        <v>1</v>
      </c>
      <c r="O838">
        <v>10.773</v>
      </c>
      <c r="P838" s="77">
        <f t="shared" si="42"/>
        <v>66.833751044277363</v>
      </c>
      <c r="S838" s="77" t="str">
        <f t="shared" si="44"/>
        <v/>
      </c>
    </row>
    <row r="839" spans="1:19" x14ac:dyDescent="0.3">
      <c r="A839" s="39" t="s">
        <v>862</v>
      </c>
      <c r="B839" s="39">
        <v>2021</v>
      </c>
      <c r="C839" s="9">
        <v>44415</v>
      </c>
      <c r="D839" s="39" t="s">
        <v>654</v>
      </c>
      <c r="E839" s="62" t="s">
        <v>202</v>
      </c>
      <c r="F839">
        <v>3</v>
      </c>
      <c r="G839" t="s">
        <v>77</v>
      </c>
      <c r="H839" t="s">
        <v>19</v>
      </c>
      <c r="I839" s="65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77">
        <f t="shared" si="43"/>
        <v>65.891827583051153</v>
      </c>
      <c r="N839">
        <v>2</v>
      </c>
      <c r="O839">
        <v>10.847</v>
      </c>
      <c r="P839" s="77">
        <f t="shared" si="42"/>
        <v>66.37780031345072</v>
      </c>
      <c r="S839" s="77" t="str">
        <f t="shared" si="44"/>
        <v/>
      </c>
    </row>
    <row r="840" spans="1:19" x14ac:dyDescent="0.3">
      <c r="A840" s="39" t="s">
        <v>862</v>
      </c>
      <c r="B840" s="39">
        <v>2021</v>
      </c>
      <c r="C840" s="9">
        <v>44415</v>
      </c>
      <c r="D840" s="39" t="s">
        <v>654</v>
      </c>
      <c r="E840" s="62" t="s">
        <v>202</v>
      </c>
      <c r="F840">
        <v>4</v>
      </c>
      <c r="G840" t="s">
        <v>79</v>
      </c>
      <c r="H840" t="s">
        <v>65</v>
      </c>
      <c r="I840" s="65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77">
        <f t="shared" si="43"/>
        <v>66.292238283767603</v>
      </c>
      <c r="N840">
        <v>1</v>
      </c>
      <c r="O840">
        <v>10.958</v>
      </c>
      <c r="P840" s="77">
        <f t="shared" si="42"/>
        <v>65.705420697207515</v>
      </c>
      <c r="S840" s="77" t="str">
        <f t="shared" si="44"/>
        <v/>
      </c>
    </row>
    <row r="841" spans="1:19" x14ac:dyDescent="0.3">
      <c r="A841" s="39" t="s">
        <v>862</v>
      </c>
      <c r="B841" s="39">
        <v>2021</v>
      </c>
      <c r="C841" s="9">
        <v>44415</v>
      </c>
      <c r="D841" s="39" t="s">
        <v>654</v>
      </c>
      <c r="E841" s="62" t="s">
        <v>202</v>
      </c>
      <c r="F841">
        <v>4</v>
      </c>
      <c r="G841" t="s">
        <v>133</v>
      </c>
      <c r="H841" t="s">
        <v>25</v>
      </c>
      <c r="I841" s="65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77">
        <f t="shared" si="43"/>
        <v>66.127847171197644</v>
      </c>
      <c r="N841">
        <v>2</v>
      </c>
      <c r="O841">
        <v>10.994</v>
      </c>
      <c r="P841" s="77">
        <f t="shared" si="42"/>
        <v>65.490267418591955</v>
      </c>
      <c r="S841" s="77" t="str">
        <f t="shared" si="44"/>
        <v/>
      </c>
    </row>
    <row r="842" spans="1:19" x14ac:dyDescent="0.3">
      <c r="A842" s="39" t="s">
        <v>862</v>
      </c>
      <c r="B842" s="39">
        <v>2021</v>
      </c>
      <c r="C842" s="9">
        <v>44416</v>
      </c>
      <c r="D842" s="39" t="s">
        <v>654</v>
      </c>
      <c r="E842" s="62" t="s">
        <v>868</v>
      </c>
      <c r="F842">
        <v>1</v>
      </c>
      <c r="G842" t="s">
        <v>14</v>
      </c>
      <c r="H842" t="s">
        <v>15</v>
      </c>
      <c r="I842" s="65">
        <f>(C842-VLOOKUP(G842,Riders!$A$2:$C$2000,2,FALSE))/365</f>
        <v>21.6</v>
      </c>
      <c r="J842">
        <v>5</v>
      </c>
      <c r="K842">
        <v>1</v>
      </c>
      <c r="L842">
        <v>10.817</v>
      </c>
      <c r="M842" s="77">
        <f t="shared" si="43"/>
        <v>66.561893316076549</v>
      </c>
      <c r="P842" s="77" t="str">
        <f t="shared" si="42"/>
        <v/>
      </c>
      <c r="S842" s="77" t="str">
        <f t="shared" si="44"/>
        <v/>
      </c>
    </row>
    <row r="843" spans="1:19" x14ac:dyDescent="0.3">
      <c r="A843" s="39" t="s">
        <v>862</v>
      </c>
      <c r="B843" s="39">
        <v>2021</v>
      </c>
      <c r="C843" s="9">
        <v>44416</v>
      </c>
      <c r="D843" s="39" t="s">
        <v>654</v>
      </c>
      <c r="E843" s="62" t="s">
        <v>868</v>
      </c>
      <c r="F843">
        <v>1</v>
      </c>
      <c r="G843" t="s">
        <v>133</v>
      </c>
      <c r="H843" t="s">
        <v>25</v>
      </c>
      <c r="I843" s="65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77">
        <f t="shared" si="43"/>
        <v>65.958226456577492</v>
      </c>
      <c r="P843" s="77" t="str">
        <f t="shared" si="42"/>
        <v/>
      </c>
      <c r="S843" s="77" t="str">
        <f t="shared" si="44"/>
        <v/>
      </c>
    </row>
    <row r="844" spans="1:19" x14ac:dyDescent="0.3">
      <c r="A844" s="39" t="s">
        <v>862</v>
      </c>
      <c r="B844" s="39">
        <v>2021</v>
      </c>
      <c r="C844" s="9">
        <v>44416</v>
      </c>
      <c r="D844" s="39" t="s">
        <v>654</v>
      </c>
      <c r="E844" s="62" t="s">
        <v>868</v>
      </c>
      <c r="F844">
        <v>1</v>
      </c>
      <c r="G844" t="s">
        <v>77</v>
      </c>
      <c r="H844" t="s">
        <v>19</v>
      </c>
      <c r="I844" s="65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77">
        <f t="shared" si="43"/>
        <v>65.795485698620126</v>
      </c>
      <c r="P844" s="77" t="str">
        <f t="shared" si="42"/>
        <v/>
      </c>
      <c r="S844" s="77" t="str">
        <f t="shared" si="44"/>
        <v/>
      </c>
    </row>
    <row r="845" spans="1:19" x14ac:dyDescent="0.3">
      <c r="A845" s="39" t="s">
        <v>862</v>
      </c>
      <c r="B845" s="39">
        <v>2021</v>
      </c>
      <c r="C845" s="9">
        <v>44416</v>
      </c>
      <c r="D845" s="39" t="s">
        <v>654</v>
      </c>
      <c r="E845" s="62" t="s">
        <v>868</v>
      </c>
      <c r="F845">
        <v>1</v>
      </c>
      <c r="G845" t="s">
        <v>26</v>
      </c>
      <c r="H845" t="s">
        <v>27</v>
      </c>
      <c r="I845" s="65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77">
        <f t="shared" si="43"/>
        <v>65.258769147104147</v>
      </c>
      <c r="P845" s="77" t="str">
        <f t="shared" si="42"/>
        <v/>
      </c>
      <c r="S845" s="77" t="str">
        <f t="shared" si="44"/>
        <v/>
      </c>
    </row>
    <row r="846" spans="1:19" x14ac:dyDescent="0.3">
      <c r="A846" s="39" t="s">
        <v>862</v>
      </c>
      <c r="B846" s="39">
        <v>2021</v>
      </c>
      <c r="C846" s="9">
        <v>44416</v>
      </c>
      <c r="D846" s="39" t="s">
        <v>654</v>
      </c>
      <c r="E846" s="62" t="s">
        <v>203</v>
      </c>
      <c r="F846">
        <v>1</v>
      </c>
      <c r="G846" t="s">
        <v>30</v>
      </c>
      <c r="H846" t="s">
        <v>31</v>
      </c>
      <c r="I846" s="65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77">
        <f t="shared" si="43"/>
        <v>64.94677972217211</v>
      </c>
      <c r="N846">
        <v>1</v>
      </c>
      <c r="O846">
        <v>10.89</v>
      </c>
      <c r="P846" s="77">
        <f t="shared" si="42"/>
        <v>66.115702479338836</v>
      </c>
      <c r="S846" s="77" t="str">
        <f t="shared" si="44"/>
        <v/>
      </c>
    </row>
    <row r="847" spans="1:19" x14ac:dyDescent="0.3">
      <c r="A847" s="39" t="s">
        <v>862</v>
      </c>
      <c r="B847" s="39">
        <v>2021</v>
      </c>
      <c r="C847" s="9">
        <v>44416</v>
      </c>
      <c r="D847" s="39" t="s">
        <v>654</v>
      </c>
      <c r="E847" s="62" t="s">
        <v>203</v>
      </c>
      <c r="F847">
        <v>1</v>
      </c>
      <c r="G847" t="s">
        <v>79</v>
      </c>
      <c r="H847" t="s">
        <v>65</v>
      </c>
      <c r="I847" s="65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77">
        <f t="shared" si="43"/>
        <v>64.713284199173117</v>
      </c>
      <c r="N847">
        <v>2</v>
      </c>
      <c r="O847">
        <v>11.018000000000001</v>
      </c>
      <c r="P847" s="77">
        <f t="shared" si="42"/>
        <v>65.347612996914137</v>
      </c>
      <c r="S847" s="77" t="str">
        <f t="shared" si="44"/>
        <v/>
      </c>
    </row>
    <row r="848" spans="1:19" x14ac:dyDescent="0.3">
      <c r="A848" s="39" t="s">
        <v>862</v>
      </c>
      <c r="B848" s="39">
        <v>2021</v>
      </c>
      <c r="C848" s="9">
        <v>44416</v>
      </c>
      <c r="D848" s="39" t="s">
        <v>654</v>
      </c>
      <c r="E848" s="62" t="s">
        <v>203</v>
      </c>
      <c r="F848">
        <v>2</v>
      </c>
      <c r="G848" t="s">
        <v>33</v>
      </c>
      <c r="H848" t="s">
        <v>27</v>
      </c>
      <c r="I848" s="65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77">
        <f t="shared" si="43"/>
        <v>65.897858319604609</v>
      </c>
      <c r="N848">
        <v>2</v>
      </c>
      <c r="O848">
        <v>11.282999999999999</v>
      </c>
      <c r="P848" s="77">
        <f t="shared" si="42"/>
        <v>63.81281574049455</v>
      </c>
      <c r="Q848">
        <v>1</v>
      </c>
      <c r="R848">
        <v>10.728</v>
      </c>
      <c r="S848" s="77">
        <f t="shared" si="44"/>
        <v>67.114093959731548</v>
      </c>
    </row>
    <row r="849" spans="1:19" x14ac:dyDescent="0.3">
      <c r="A849" s="39" t="s">
        <v>862</v>
      </c>
      <c r="B849" s="39">
        <v>2021</v>
      </c>
      <c r="C849" s="9">
        <v>44416</v>
      </c>
      <c r="D849" s="39" t="s">
        <v>654</v>
      </c>
      <c r="E849" s="62" t="s">
        <v>203</v>
      </c>
      <c r="F849">
        <v>2</v>
      </c>
      <c r="G849" t="s">
        <v>23</v>
      </c>
      <c r="H849" t="s">
        <v>15</v>
      </c>
      <c r="I849" s="65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77">
        <f t="shared" si="43"/>
        <v>65.294277682053135</v>
      </c>
      <c r="N849">
        <v>1</v>
      </c>
      <c r="O849">
        <v>10.997999999999999</v>
      </c>
      <c r="P849" s="77">
        <f t="shared" si="42"/>
        <v>65.466448445171849</v>
      </c>
      <c r="Q849">
        <v>2</v>
      </c>
      <c r="R849">
        <v>10.904</v>
      </c>
      <c r="S849" s="77">
        <f t="shared" si="44"/>
        <v>66.030814380044021</v>
      </c>
    </row>
    <row r="850" spans="1:19" x14ac:dyDescent="0.3">
      <c r="A850" s="39" t="s">
        <v>862</v>
      </c>
      <c r="B850" s="39">
        <v>2021</v>
      </c>
      <c r="C850" s="9">
        <v>44416</v>
      </c>
      <c r="D850" s="39" t="s">
        <v>654</v>
      </c>
      <c r="E850" s="62" t="s">
        <v>204</v>
      </c>
      <c r="F850" t="s">
        <v>205</v>
      </c>
      <c r="G850" t="s">
        <v>33</v>
      </c>
      <c r="H850" t="s">
        <v>27</v>
      </c>
      <c r="I850" s="65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77">
        <f t="shared" si="43"/>
        <v>66.018705299834949</v>
      </c>
      <c r="N850">
        <v>1</v>
      </c>
      <c r="O850">
        <v>10.994999999999999</v>
      </c>
      <c r="P850" s="77">
        <f t="shared" si="42"/>
        <v>65.484311050477501</v>
      </c>
      <c r="S850" s="77" t="str">
        <f t="shared" si="44"/>
        <v/>
      </c>
    </row>
    <row r="851" spans="1:19" x14ac:dyDescent="0.3">
      <c r="A851" s="39" t="s">
        <v>862</v>
      </c>
      <c r="B851" s="39">
        <v>2021</v>
      </c>
      <c r="C851" s="9">
        <v>44416</v>
      </c>
      <c r="D851" s="39" t="s">
        <v>654</v>
      </c>
      <c r="E851" s="62" t="s">
        <v>204</v>
      </c>
      <c r="F851" t="s">
        <v>205</v>
      </c>
      <c r="G851" t="s">
        <v>30</v>
      </c>
      <c r="H851" t="s">
        <v>31</v>
      </c>
      <c r="I851" s="65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77">
        <f t="shared" si="43"/>
        <v>65.651499954408678</v>
      </c>
      <c r="N851">
        <v>2</v>
      </c>
      <c r="O851">
        <v>11.058999999999999</v>
      </c>
      <c r="P851" s="77">
        <f t="shared" si="42"/>
        <v>65.105344063658563</v>
      </c>
      <c r="S851" s="77" t="str">
        <f t="shared" si="44"/>
        <v/>
      </c>
    </row>
    <row r="852" spans="1:19" x14ac:dyDescent="0.3">
      <c r="A852" s="39" t="s">
        <v>862</v>
      </c>
      <c r="B852" s="39">
        <v>2021</v>
      </c>
      <c r="C852" s="9">
        <v>44416</v>
      </c>
      <c r="D852" s="39" t="s">
        <v>654</v>
      </c>
      <c r="E852" s="62" t="s">
        <v>204</v>
      </c>
      <c r="F852" t="s">
        <v>206</v>
      </c>
      <c r="G852" t="s">
        <v>79</v>
      </c>
      <c r="H852" t="s">
        <v>65</v>
      </c>
      <c r="I852" s="65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77">
        <f t="shared" si="43"/>
        <v>64.806480648064806</v>
      </c>
      <c r="N852">
        <v>1</v>
      </c>
      <c r="O852">
        <v>11.282999999999999</v>
      </c>
      <c r="P852" s="77">
        <f t="shared" si="42"/>
        <v>63.81281574049455</v>
      </c>
      <c r="S852" s="77" t="str">
        <f t="shared" si="44"/>
        <v/>
      </c>
    </row>
    <row r="853" spans="1:19" x14ac:dyDescent="0.3">
      <c r="A853" s="39" t="s">
        <v>862</v>
      </c>
      <c r="B853" s="39">
        <v>2021</v>
      </c>
      <c r="C853" s="9">
        <v>44416</v>
      </c>
      <c r="D853" s="39" t="s">
        <v>654</v>
      </c>
      <c r="E853" s="62" t="s">
        <v>204</v>
      </c>
      <c r="F853" t="s">
        <v>206</v>
      </c>
      <c r="G853" t="s">
        <v>23</v>
      </c>
      <c r="H853" t="s">
        <v>15</v>
      </c>
      <c r="I853" s="65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77">
        <f t="shared" si="43"/>
        <v>59.632267682623819</v>
      </c>
      <c r="N853">
        <v>2</v>
      </c>
      <c r="O853">
        <v>11.516</v>
      </c>
      <c r="P853" s="77">
        <f t="shared" si="42"/>
        <v>62.521708926710666</v>
      </c>
      <c r="S853" s="77" t="str">
        <f t="shared" si="44"/>
        <v/>
      </c>
    </row>
    <row r="854" spans="1:19" x14ac:dyDescent="0.3">
      <c r="A854" s="38" t="s">
        <v>71</v>
      </c>
      <c r="B854" s="38">
        <v>2021</v>
      </c>
      <c r="C854" s="68">
        <v>44449</v>
      </c>
      <c r="D854" s="38" t="s">
        <v>72</v>
      </c>
      <c r="E854" s="62" t="s">
        <v>201</v>
      </c>
      <c r="F854">
        <v>1</v>
      </c>
      <c r="G854" t="s">
        <v>54</v>
      </c>
      <c r="H854" t="s">
        <v>44</v>
      </c>
      <c r="I854" s="65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77">
        <f t="shared" si="43"/>
        <v>60.934326337169935</v>
      </c>
      <c r="P854" s="77" t="str">
        <f t="shared" si="42"/>
        <v/>
      </c>
      <c r="S854" s="77" t="str">
        <f t="shared" si="44"/>
        <v/>
      </c>
    </row>
    <row r="855" spans="1:19" x14ac:dyDescent="0.3">
      <c r="A855" s="38" t="s">
        <v>71</v>
      </c>
      <c r="B855" s="38">
        <v>2021</v>
      </c>
      <c r="C855" s="68">
        <v>44449</v>
      </c>
      <c r="D855" s="38" t="s">
        <v>72</v>
      </c>
      <c r="E855" s="62" t="s">
        <v>201</v>
      </c>
      <c r="F855">
        <v>1</v>
      </c>
      <c r="G855" t="s">
        <v>86</v>
      </c>
      <c r="H855" t="s">
        <v>87</v>
      </c>
      <c r="I855" s="65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77">
        <f t="shared" si="43"/>
        <v>56.324806383478048</v>
      </c>
      <c r="P855" s="77" t="str">
        <f t="shared" si="42"/>
        <v/>
      </c>
      <c r="S855" s="77" t="str">
        <f t="shared" si="44"/>
        <v/>
      </c>
    </row>
    <row r="856" spans="1:19" x14ac:dyDescent="0.3">
      <c r="A856" s="38" t="s">
        <v>71</v>
      </c>
      <c r="B856" s="38">
        <v>2021</v>
      </c>
      <c r="C856" s="68">
        <v>44449</v>
      </c>
      <c r="D856" s="38" t="s">
        <v>72</v>
      </c>
      <c r="E856" s="62" t="s">
        <v>201</v>
      </c>
      <c r="F856">
        <v>2</v>
      </c>
      <c r="G856" t="s">
        <v>58</v>
      </c>
      <c r="H856" t="s">
        <v>59</v>
      </c>
      <c r="I856" s="65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77">
        <f t="shared" si="43"/>
        <v>60.996272450016939</v>
      </c>
      <c r="P856" s="77" t="str">
        <f t="shared" si="42"/>
        <v/>
      </c>
      <c r="S856" s="77" t="str">
        <f t="shared" si="44"/>
        <v/>
      </c>
    </row>
    <row r="857" spans="1:19" x14ac:dyDescent="0.3">
      <c r="A857" s="38" t="s">
        <v>71</v>
      </c>
      <c r="B857" s="38">
        <v>2021</v>
      </c>
      <c r="C857" s="68">
        <v>44449</v>
      </c>
      <c r="D857" s="38" t="s">
        <v>72</v>
      </c>
      <c r="E857" s="62" t="s">
        <v>201</v>
      </c>
      <c r="F857">
        <v>2</v>
      </c>
      <c r="G857" t="s">
        <v>99</v>
      </c>
      <c r="H857" t="s">
        <v>47</v>
      </c>
      <c r="I857" s="65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77">
        <f t="shared" si="43"/>
        <v>60.065070493034121</v>
      </c>
      <c r="P857" s="77" t="str">
        <f t="shared" si="42"/>
        <v/>
      </c>
      <c r="S857" s="77" t="str">
        <f t="shared" si="44"/>
        <v/>
      </c>
    </row>
    <row r="858" spans="1:19" x14ac:dyDescent="0.3">
      <c r="A858" s="38" t="s">
        <v>71</v>
      </c>
      <c r="B858" s="38">
        <v>2021</v>
      </c>
      <c r="C858" s="68">
        <v>44449</v>
      </c>
      <c r="D858" s="38" t="s">
        <v>72</v>
      </c>
      <c r="E858" s="62" t="s">
        <v>201</v>
      </c>
      <c r="F858">
        <v>3</v>
      </c>
      <c r="G858" t="s">
        <v>116</v>
      </c>
      <c r="H858" t="s">
        <v>21</v>
      </c>
      <c r="I858" s="65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77">
        <f t="shared" si="43"/>
        <v>61.930156545673491</v>
      </c>
      <c r="P858" s="77" t="str">
        <f t="shared" si="42"/>
        <v/>
      </c>
      <c r="S858" s="77" t="str">
        <f t="shared" si="44"/>
        <v/>
      </c>
    </row>
    <row r="859" spans="1:19" x14ac:dyDescent="0.3">
      <c r="A859" s="38" t="s">
        <v>71</v>
      </c>
      <c r="B859" s="38">
        <v>2021</v>
      </c>
      <c r="C859" s="68">
        <v>44449</v>
      </c>
      <c r="D859" s="38" t="s">
        <v>72</v>
      </c>
      <c r="E859" s="62" t="s">
        <v>201</v>
      </c>
      <c r="F859">
        <v>3</v>
      </c>
      <c r="G859" t="s">
        <v>50</v>
      </c>
      <c r="H859" t="s">
        <v>51</v>
      </c>
      <c r="I859" s="65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77">
        <f t="shared" si="43"/>
        <v>61.654392875492384</v>
      </c>
      <c r="P859" s="77" t="str">
        <f t="shared" si="42"/>
        <v/>
      </c>
      <c r="S859" s="77" t="str">
        <f t="shared" si="44"/>
        <v/>
      </c>
    </row>
    <row r="860" spans="1:19" x14ac:dyDescent="0.3">
      <c r="A860" s="38" t="s">
        <v>71</v>
      </c>
      <c r="B860" s="38">
        <v>2021</v>
      </c>
      <c r="C860" s="68">
        <v>44449</v>
      </c>
      <c r="D860" s="38" t="s">
        <v>72</v>
      </c>
      <c r="E860" s="62" t="s">
        <v>201</v>
      </c>
      <c r="F860">
        <v>4</v>
      </c>
      <c r="G860" t="s">
        <v>48</v>
      </c>
      <c r="H860" t="s">
        <v>49</v>
      </c>
      <c r="I860" s="65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77">
        <f t="shared" si="43"/>
        <v>61.988807576409812</v>
      </c>
      <c r="P860" s="77" t="str">
        <f t="shared" si="42"/>
        <v/>
      </c>
      <c r="S860" s="77" t="str">
        <f t="shared" si="44"/>
        <v/>
      </c>
    </row>
    <row r="861" spans="1:19" x14ac:dyDescent="0.3">
      <c r="A861" s="38" t="s">
        <v>71</v>
      </c>
      <c r="B861" s="38">
        <v>2021</v>
      </c>
      <c r="C861" s="68">
        <v>44449</v>
      </c>
      <c r="D861" s="38" t="s">
        <v>72</v>
      </c>
      <c r="E861" s="62" t="s">
        <v>201</v>
      </c>
      <c r="F861">
        <v>4</v>
      </c>
      <c r="G861" t="s">
        <v>100</v>
      </c>
      <c r="H861" t="s">
        <v>47</v>
      </c>
      <c r="I861" s="65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77">
        <f t="shared" si="43"/>
        <v>61.659672861180098</v>
      </c>
      <c r="P861" s="77" t="str">
        <f t="shared" si="42"/>
        <v/>
      </c>
      <c r="S861" s="77" t="str">
        <f t="shared" si="44"/>
        <v/>
      </c>
    </row>
    <row r="862" spans="1:19" x14ac:dyDescent="0.3">
      <c r="A862" s="38" t="s">
        <v>71</v>
      </c>
      <c r="B862" s="38">
        <v>2021</v>
      </c>
      <c r="C862" s="68">
        <v>44449</v>
      </c>
      <c r="D862" s="38" t="s">
        <v>72</v>
      </c>
      <c r="E862" s="62" t="s">
        <v>202</v>
      </c>
      <c r="F862">
        <v>1</v>
      </c>
      <c r="G862" t="s">
        <v>16</v>
      </c>
      <c r="H862" t="s">
        <v>17</v>
      </c>
      <c r="I862" s="65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77">
        <f t="shared" si="43"/>
        <v>62.777923097044209</v>
      </c>
      <c r="N862">
        <v>1</v>
      </c>
      <c r="O862">
        <v>11.409000000000001</v>
      </c>
      <c r="P862" s="77">
        <f t="shared" si="42"/>
        <v>63.108072574283455</v>
      </c>
      <c r="S862" s="77" t="str">
        <f t="shared" si="44"/>
        <v/>
      </c>
    </row>
    <row r="863" spans="1:19" x14ac:dyDescent="0.3">
      <c r="A863" s="38" t="s">
        <v>71</v>
      </c>
      <c r="B863" s="38">
        <v>2021</v>
      </c>
      <c r="C863" s="68">
        <v>44449</v>
      </c>
      <c r="D863" s="38" t="s">
        <v>72</v>
      </c>
      <c r="E863" s="62" t="s">
        <v>202</v>
      </c>
      <c r="F863">
        <v>1</v>
      </c>
      <c r="G863" t="s">
        <v>48</v>
      </c>
      <c r="H863" t="s">
        <v>49</v>
      </c>
      <c r="I863" s="65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77">
        <f t="shared" si="43"/>
        <v>62.085021988445291</v>
      </c>
      <c r="N863">
        <v>2</v>
      </c>
      <c r="O863">
        <v>13.267000000000001</v>
      </c>
      <c r="P863" s="77">
        <f t="shared" si="42"/>
        <v>54.269993216250846</v>
      </c>
      <c r="S863" s="77" t="str">
        <f t="shared" si="44"/>
        <v/>
      </c>
    </row>
    <row r="864" spans="1:19" x14ac:dyDescent="0.3">
      <c r="A864" s="38" t="s">
        <v>71</v>
      </c>
      <c r="B864" s="38">
        <v>2021</v>
      </c>
      <c r="C864" s="68">
        <v>44449</v>
      </c>
      <c r="D864" s="38" t="s">
        <v>72</v>
      </c>
      <c r="E864" s="62" t="s">
        <v>202</v>
      </c>
      <c r="F864">
        <v>2</v>
      </c>
      <c r="G864" t="s">
        <v>20</v>
      </c>
      <c r="H864" t="s">
        <v>21</v>
      </c>
      <c r="I864" s="65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77">
        <f t="shared" si="43"/>
        <v>63.430534754647162</v>
      </c>
      <c r="N864">
        <v>1</v>
      </c>
      <c r="O864">
        <v>11.731</v>
      </c>
      <c r="P864" s="77">
        <f t="shared" si="42"/>
        <v>61.375841786718951</v>
      </c>
      <c r="S864" s="77" t="str">
        <f t="shared" si="44"/>
        <v/>
      </c>
    </row>
    <row r="865" spans="1:19" x14ac:dyDescent="0.3">
      <c r="A865" s="38" t="s">
        <v>71</v>
      </c>
      <c r="B865" s="38">
        <v>2021</v>
      </c>
      <c r="C865" s="68">
        <v>44449</v>
      </c>
      <c r="D865" s="38" t="s">
        <v>72</v>
      </c>
      <c r="E865" s="62" t="s">
        <v>202</v>
      </c>
      <c r="F865">
        <v>2</v>
      </c>
      <c r="G865" t="s">
        <v>116</v>
      </c>
      <c r="H865" t="s">
        <v>21</v>
      </c>
      <c r="I865" s="65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77">
        <f t="shared" si="43"/>
        <v>62.975596956179473</v>
      </c>
      <c r="N865">
        <v>2</v>
      </c>
      <c r="O865">
        <v>11.881</v>
      </c>
      <c r="P865" s="77">
        <f t="shared" si="42"/>
        <v>60.600959515192322</v>
      </c>
      <c r="S865" s="77" t="str">
        <f t="shared" si="44"/>
        <v/>
      </c>
    </row>
    <row r="866" spans="1:19" x14ac:dyDescent="0.3">
      <c r="A866" s="38" t="s">
        <v>71</v>
      </c>
      <c r="B866" s="38">
        <v>2021</v>
      </c>
      <c r="C866" s="68">
        <v>44449</v>
      </c>
      <c r="D866" s="38" t="s">
        <v>72</v>
      </c>
      <c r="E866" s="62" t="s">
        <v>202</v>
      </c>
      <c r="F866">
        <v>3</v>
      </c>
      <c r="G866" t="s">
        <v>41</v>
      </c>
      <c r="H866" t="s">
        <v>27</v>
      </c>
      <c r="I866" s="65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77">
        <f t="shared" si="43"/>
        <v>64.096857473515527</v>
      </c>
      <c r="N866">
        <v>1</v>
      </c>
      <c r="O866">
        <v>11.154</v>
      </c>
      <c r="P866" s="77">
        <f t="shared" si="42"/>
        <v>64.550833781603018</v>
      </c>
      <c r="S866" s="77" t="str">
        <f t="shared" si="44"/>
        <v/>
      </c>
    </row>
    <row r="867" spans="1:19" x14ac:dyDescent="0.3">
      <c r="A867" s="38" t="s">
        <v>71</v>
      </c>
      <c r="B867" s="38">
        <v>2021</v>
      </c>
      <c r="C867" s="68">
        <v>44449</v>
      </c>
      <c r="D867" s="38" t="s">
        <v>72</v>
      </c>
      <c r="E867" s="62" t="s">
        <v>202</v>
      </c>
      <c r="F867">
        <v>3</v>
      </c>
      <c r="G867" t="s">
        <v>58</v>
      </c>
      <c r="H867" t="s">
        <v>59</v>
      </c>
      <c r="I867" s="65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77">
        <f t="shared" si="43"/>
        <v>62.608695652173914</v>
      </c>
      <c r="N867">
        <v>2</v>
      </c>
      <c r="O867">
        <v>11.374000000000001</v>
      </c>
      <c r="P867" s="77">
        <f t="shared" si="42"/>
        <v>63.302268331281866</v>
      </c>
      <c r="S867" s="77" t="str">
        <f t="shared" si="44"/>
        <v/>
      </c>
    </row>
    <row r="868" spans="1:19" x14ac:dyDescent="0.3">
      <c r="A868" s="38" t="s">
        <v>71</v>
      </c>
      <c r="B868" s="38">
        <v>2021</v>
      </c>
      <c r="C868" s="68">
        <v>44449</v>
      </c>
      <c r="D868" s="38" t="s">
        <v>72</v>
      </c>
      <c r="E868" s="62" t="s">
        <v>202</v>
      </c>
      <c r="F868">
        <v>4</v>
      </c>
      <c r="G868" t="s">
        <v>54</v>
      </c>
      <c r="H868" t="s">
        <v>44</v>
      </c>
      <c r="I868" s="65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77">
        <f t="shared" si="43"/>
        <v>65.258769147104147</v>
      </c>
      <c r="N868">
        <v>1</v>
      </c>
      <c r="O868">
        <v>11.159000000000001</v>
      </c>
      <c r="P868" s="77">
        <f t="shared" si="42"/>
        <v>64.521910565462846</v>
      </c>
      <c r="S868" s="77" t="str">
        <f t="shared" si="44"/>
        <v/>
      </c>
    </row>
    <row r="869" spans="1:19" x14ac:dyDescent="0.3">
      <c r="A869" s="38" t="s">
        <v>71</v>
      </c>
      <c r="B869" s="38">
        <v>2021</v>
      </c>
      <c r="C869" s="68">
        <v>44449</v>
      </c>
      <c r="D869" s="38" t="s">
        <v>72</v>
      </c>
      <c r="E869" s="62" t="s">
        <v>202</v>
      </c>
      <c r="F869">
        <v>4</v>
      </c>
      <c r="G869" t="s">
        <v>115</v>
      </c>
      <c r="H869" t="s">
        <v>27</v>
      </c>
      <c r="I869" s="65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77">
        <f t="shared" si="43"/>
        <v>63.733734619810576</v>
      </c>
      <c r="N869">
        <v>2</v>
      </c>
      <c r="O869">
        <v>11.282</v>
      </c>
      <c r="P869" s="77">
        <f t="shared" si="42"/>
        <v>63.818471902145006</v>
      </c>
      <c r="S869" s="77" t="str">
        <f t="shared" si="44"/>
        <v/>
      </c>
    </row>
    <row r="870" spans="1:19" x14ac:dyDescent="0.3">
      <c r="A870" s="38" t="s">
        <v>71</v>
      </c>
      <c r="B870" s="38">
        <v>2021</v>
      </c>
      <c r="C870" s="68">
        <v>44449</v>
      </c>
      <c r="D870" s="38" t="s">
        <v>72</v>
      </c>
      <c r="E870" s="62" t="s">
        <v>203</v>
      </c>
      <c r="F870">
        <v>1</v>
      </c>
      <c r="G870" t="s">
        <v>16</v>
      </c>
      <c r="H870" t="s">
        <v>17</v>
      </c>
      <c r="I870" s="65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77">
        <f t="shared" si="43"/>
        <v>63.621100998497845</v>
      </c>
      <c r="N870">
        <v>1</v>
      </c>
      <c r="O870">
        <v>11.489000000000001</v>
      </c>
      <c r="P870" s="77">
        <f t="shared" si="42"/>
        <v>62.6686395682827</v>
      </c>
      <c r="Q870">
        <v>1</v>
      </c>
      <c r="R870">
        <v>11.622</v>
      </c>
      <c r="S870" s="77">
        <f t="shared" si="44"/>
        <v>61.951471347444503</v>
      </c>
    </row>
    <row r="871" spans="1:19" x14ac:dyDescent="0.3">
      <c r="A871" s="38" t="s">
        <v>71</v>
      </c>
      <c r="B871" s="38">
        <v>2021</v>
      </c>
      <c r="C871" s="68">
        <v>44449</v>
      </c>
      <c r="D871" s="38" t="s">
        <v>72</v>
      </c>
      <c r="E871" s="62" t="s">
        <v>203</v>
      </c>
      <c r="F871">
        <v>1</v>
      </c>
      <c r="G871" t="s">
        <v>54</v>
      </c>
      <c r="H871" t="s">
        <v>44</v>
      </c>
      <c r="I871" s="65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77">
        <f t="shared" si="43"/>
        <v>63.683000176897231</v>
      </c>
      <c r="N871">
        <v>2</v>
      </c>
      <c r="O871">
        <v>11.5</v>
      </c>
      <c r="P871" s="77">
        <f t="shared" si="42"/>
        <v>62.608695652173914</v>
      </c>
      <c r="Q871">
        <v>2</v>
      </c>
      <c r="R871" t="s">
        <v>207</v>
      </c>
      <c r="S871" s="77" t="str">
        <f t="shared" si="44"/>
        <v/>
      </c>
    </row>
    <row r="872" spans="1:19" x14ac:dyDescent="0.3">
      <c r="A872" s="38" t="s">
        <v>71</v>
      </c>
      <c r="B872" s="38">
        <v>2021</v>
      </c>
      <c r="C872" s="68">
        <v>44449</v>
      </c>
      <c r="D872" s="38" t="s">
        <v>72</v>
      </c>
      <c r="E872" s="62" t="s">
        <v>203</v>
      </c>
      <c r="F872">
        <v>2</v>
      </c>
      <c r="G872" t="s">
        <v>20</v>
      </c>
      <c r="H872" t="s">
        <v>21</v>
      </c>
      <c r="I872" s="65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77">
        <f t="shared" si="43"/>
        <v>64.719101123595507</v>
      </c>
      <c r="N872">
        <v>1</v>
      </c>
      <c r="O872">
        <v>11.536</v>
      </c>
      <c r="P872" s="77">
        <f t="shared" si="42"/>
        <v>62.413314840499311</v>
      </c>
      <c r="S872" s="77" t="str">
        <f t="shared" si="44"/>
        <v/>
      </c>
    </row>
    <row r="873" spans="1:19" x14ac:dyDescent="0.3">
      <c r="A873" s="38" t="s">
        <v>71</v>
      </c>
      <c r="B873" s="38">
        <v>2021</v>
      </c>
      <c r="C873" s="68">
        <v>44449</v>
      </c>
      <c r="D873" s="38" t="s">
        <v>72</v>
      </c>
      <c r="E873" s="62" t="s">
        <v>203</v>
      </c>
      <c r="F873">
        <v>2</v>
      </c>
      <c r="G873" t="s">
        <v>41</v>
      </c>
      <c r="H873" t="s">
        <v>27</v>
      </c>
      <c r="I873" s="65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77">
        <f t="shared" si="43"/>
        <v>63.829787234042556</v>
      </c>
      <c r="N873">
        <v>2</v>
      </c>
      <c r="O873">
        <v>12.282</v>
      </c>
      <c r="P873" s="77">
        <f t="shared" si="42"/>
        <v>58.622374206155349</v>
      </c>
      <c r="S873" s="77" t="str">
        <f t="shared" si="44"/>
        <v/>
      </c>
    </row>
    <row r="874" spans="1:19" x14ac:dyDescent="0.3">
      <c r="A874" s="38" t="s">
        <v>71</v>
      </c>
      <c r="B874" s="38">
        <v>2021</v>
      </c>
      <c r="C874" s="68">
        <v>44449</v>
      </c>
      <c r="D874" s="38" t="s">
        <v>72</v>
      </c>
      <c r="E874" s="62" t="s">
        <v>204</v>
      </c>
      <c r="F874" s="67" t="s">
        <v>205</v>
      </c>
      <c r="G874" t="s">
        <v>20</v>
      </c>
      <c r="H874" t="s">
        <v>21</v>
      </c>
      <c r="I874" s="65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77">
        <f t="shared" si="43"/>
        <v>64.602960969044418</v>
      </c>
      <c r="N874">
        <v>1</v>
      </c>
      <c r="O874">
        <v>11.436999999999999</v>
      </c>
      <c r="P874" s="77">
        <f t="shared" si="42"/>
        <v>62.953571740841134</v>
      </c>
      <c r="S874" s="77" t="str">
        <f t="shared" si="44"/>
        <v/>
      </c>
    </row>
    <row r="875" spans="1:19" x14ac:dyDescent="0.3">
      <c r="A875" s="38" t="s">
        <v>71</v>
      </c>
      <c r="B875" s="38">
        <v>2021</v>
      </c>
      <c r="C875" s="68">
        <v>44449</v>
      </c>
      <c r="D875" s="38" t="s">
        <v>72</v>
      </c>
      <c r="E875" s="62" t="s">
        <v>204</v>
      </c>
      <c r="F875" s="67" t="s">
        <v>205</v>
      </c>
      <c r="G875" t="s">
        <v>16</v>
      </c>
      <c r="H875" t="s">
        <v>17</v>
      </c>
      <c r="I875" s="65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77">
        <f t="shared" si="43"/>
        <v>63.875088715400992</v>
      </c>
      <c r="N875">
        <v>2</v>
      </c>
      <c r="O875">
        <v>16.954999999999998</v>
      </c>
      <c r="P875" s="77">
        <f t="shared" si="42"/>
        <v>42.465349454438226</v>
      </c>
      <c r="S875" s="77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39" t="s">
        <v>204</v>
      </c>
      <c r="F876" s="67" t="s">
        <v>206</v>
      </c>
      <c r="G876" t="s">
        <v>41</v>
      </c>
      <c r="H876" t="s">
        <v>27</v>
      </c>
      <c r="I876" s="65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77">
        <f t="shared" si="43"/>
        <v>62.986615344239354</v>
      </c>
      <c r="N876">
        <v>1</v>
      </c>
      <c r="O876">
        <v>11.209</v>
      </c>
      <c r="P876" s="77">
        <f t="shared" si="42"/>
        <v>64.234097600142746</v>
      </c>
      <c r="S876" s="77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39" t="s">
        <v>204</v>
      </c>
      <c r="F877" s="67" t="s">
        <v>206</v>
      </c>
      <c r="G877" t="s">
        <v>54</v>
      </c>
      <c r="H877" t="s">
        <v>44</v>
      </c>
      <c r="I877" s="65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77">
        <f t="shared" si="43"/>
        <v>62.079668908432495</v>
      </c>
      <c r="N877">
        <v>2</v>
      </c>
      <c r="O877">
        <v>11.314</v>
      </c>
      <c r="P877" s="77">
        <f t="shared" si="42"/>
        <v>63.637970655824638</v>
      </c>
      <c r="S877" s="77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39" t="s">
        <v>200</v>
      </c>
      <c r="F878">
        <v>1</v>
      </c>
      <c r="G878" t="s">
        <v>52</v>
      </c>
      <c r="H878" t="s">
        <v>53</v>
      </c>
      <c r="I878" s="65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77">
        <f t="shared" si="43"/>
        <v>63.982937883231138</v>
      </c>
      <c r="P878" s="77" t="str">
        <f t="shared" si="42"/>
        <v/>
      </c>
      <c r="S878" s="77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39" t="s">
        <v>200</v>
      </c>
      <c r="F879">
        <v>1</v>
      </c>
      <c r="G879" t="s">
        <v>114</v>
      </c>
      <c r="H879" t="s">
        <v>21</v>
      </c>
      <c r="I879" s="65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77">
        <f t="shared" si="43"/>
        <v>63.285576162432974</v>
      </c>
      <c r="P879" s="77" t="str">
        <f t="shared" si="42"/>
        <v/>
      </c>
      <c r="S879" s="77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39" t="s">
        <v>200</v>
      </c>
      <c r="F880">
        <v>2</v>
      </c>
      <c r="G880" t="s">
        <v>39</v>
      </c>
      <c r="H880" t="s">
        <v>40</v>
      </c>
      <c r="I880" s="65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77">
        <f t="shared" si="43"/>
        <v>61.058344640434193</v>
      </c>
      <c r="P880" s="77" t="str">
        <f t="shared" si="42"/>
        <v/>
      </c>
      <c r="S880" s="77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39" t="s">
        <v>200</v>
      </c>
      <c r="F881">
        <v>2</v>
      </c>
      <c r="G881" t="s">
        <v>60</v>
      </c>
      <c r="H881" t="s">
        <v>61</v>
      </c>
      <c r="I881" s="65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77">
        <f t="shared" si="43"/>
        <v>60</v>
      </c>
      <c r="P881" s="77" t="str">
        <f t="shared" si="42"/>
        <v/>
      </c>
      <c r="S881" s="77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39" t="s">
        <v>200</v>
      </c>
      <c r="F882">
        <v>3</v>
      </c>
      <c r="G882" t="s">
        <v>24</v>
      </c>
      <c r="H882" t="s">
        <v>25</v>
      </c>
      <c r="I882" s="65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77">
        <f t="shared" si="43"/>
        <v>59.386341141537443</v>
      </c>
      <c r="P882" s="77" t="str">
        <f t="shared" si="42"/>
        <v/>
      </c>
      <c r="S882" s="77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39" t="s">
        <v>200</v>
      </c>
      <c r="F883">
        <v>3</v>
      </c>
      <c r="G883" t="s">
        <v>48</v>
      </c>
      <c r="H883" t="s">
        <v>49</v>
      </c>
      <c r="I883" s="65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77">
        <f t="shared" si="43"/>
        <v>56.572640842303763</v>
      </c>
      <c r="P883" s="77" t="str">
        <f t="shared" si="42"/>
        <v/>
      </c>
      <c r="S883" s="77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39" t="s">
        <v>200</v>
      </c>
      <c r="F884">
        <v>4</v>
      </c>
      <c r="G884" t="s">
        <v>113</v>
      </c>
      <c r="H884" t="s">
        <v>31</v>
      </c>
      <c r="I884" s="65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77">
        <f t="shared" si="43"/>
        <v>62.712307290305723</v>
      </c>
      <c r="P884" s="77" t="str">
        <f t="shared" si="42"/>
        <v/>
      </c>
      <c r="S884" s="77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39" t="s">
        <v>200</v>
      </c>
      <c r="F885">
        <v>4</v>
      </c>
      <c r="G885" t="s">
        <v>41</v>
      </c>
      <c r="H885" t="s">
        <v>27</v>
      </c>
      <c r="I885" s="65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77" t="str">
        <f t="shared" si="43"/>
        <v/>
      </c>
      <c r="P885" s="77" t="str">
        <f t="shared" si="42"/>
        <v/>
      </c>
      <c r="S885" s="77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39" t="s">
        <v>200</v>
      </c>
      <c r="F886">
        <v>5</v>
      </c>
      <c r="G886" t="s">
        <v>109</v>
      </c>
      <c r="H886" t="s">
        <v>110</v>
      </c>
      <c r="I886" s="65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77">
        <f t="shared" si="43"/>
        <v>61.807880504764363</v>
      </c>
      <c r="P886" s="77" t="str">
        <f t="shared" si="42"/>
        <v/>
      </c>
      <c r="S886" s="77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39" t="s">
        <v>200</v>
      </c>
      <c r="F887">
        <v>5</v>
      </c>
      <c r="G887" t="s">
        <v>106</v>
      </c>
      <c r="H887" t="s">
        <v>63</v>
      </c>
      <c r="I887" s="65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77">
        <f t="shared" si="43"/>
        <v>60.392551585304489</v>
      </c>
      <c r="P887" s="77" t="str">
        <f t="shared" si="42"/>
        <v/>
      </c>
      <c r="S887" s="77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39" t="s">
        <v>200</v>
      </c>
      <c r="F888">
        <v>6</v>
      </c>
      <c r="G888" t="s">
        <v>111</v>
      </c>
      <c r="H888" t="s">
        <v>110</v>
      </c>
      <c r="I888" s="65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77">
        <f t="shared" si="43"/>
        <v>61.339240074970185</v>
      </c>
      <c r="P888" s="77" t="str">
        <f t="shared" si="42"/>
        <v/>
      </c>
      <c r="S888" s="77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39" t="s">
        <v>200</v>
      </c>
      <c r="F889">
        <v>6</v>
      </c>
      <c r="G889" t="s">
        <v>112</v>
      </c>
      <c r="H889" t="s">
        <v>25</v>
      </c>
      <c r="I889" s="65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77">
        <f t="shared" si="43"/>
        <v>60.97044626979423</v>
      </c>
      <c r="P889" s="77" t="str">
        <f t="shared" si="42"/>
        <v/>
      </c>
      <c r="S889" s="77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39" t="s">
        <v>200</v>
      </c>
      <c r="F890">
        <v>7</v>
      </c>
      <c r="G890" t="s">
        <v>82</v>
      </c>
      <c r="H890" t="s">
        <v>67</v>
      </c>
      <c r="I890" s="65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77">
        <f t="shared" si="43"/>
        <v>61.570035915854277</v>
      </c>
      <c r="P890" s="77" t="str">
        <f t="shared" si="42"/>
        <v/>
      </c>
      <c r="S890" s="77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39" t="s">
        <v>200</v>
      </c>
      <c r="F891">
        <v>7</v>
      </c>
      <c r="G891" t="s">
        <v>98</v>
      </c>
      <c r="H891" t="s">
        <v>67</v>
      </c>
      <c r="I891" s="65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77">
        <f t="shared" si="43"/>
        <v>61.501665670111898</v>
      </c>
      <c r="P891" s="77" t="str">
        <f t="shared" ref="P891:P954" si="45">IF(OR(O891="",O891="REL"),"",3.6*200/O891)</f>
        <v/>
      </c>
      <c r="S891" s="77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39" t="s">
        <v>200</v>
      </c>
      <c r="F892">
        <v>8</v>
      </c>
      <c r="G892" t="s">
        <v>54</v>
      </c>
      <c r="H892" t="s">
        <v>44</v>
      </c>
      <c r="I892" s="65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77">
        <f t="shared" si="43"/>
        <v>64.234097600142746</v>
      </c>
      <c r="P892" s="77" t="str">
        <f t="shared" si="45"/>
        <v/>
      </c>
      <c r="S892" s="77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39" t="s">
        <v>200</v>
      </c>
      <c r="F893">
        <v>8</v>
      </c>
      <c r="G893" t="s">
        <v>45</v>
      </c>
      <c r="H893" t="s">
        <v>40</v>
      </c>
      <c r="I893" s="65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77">
        <f t="shared" si="43"/>
        <v>63.609859528226878</v>
      </c>
      <c r="P893" s="77" t="str">
        <f t="shared" si="45"/>
        <v/>
      </c>
      <c r="S893" s="77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39" t="s">
        <v>201</v>
      </c>
      <c r="F894">
        <v>1</v>
      </c>
      <c r="G894" t="s">
        <v>14</v>
      </c>
      <c r="H894" t="s">
        <v>15</v>
      </c>
      <c r="I894" s="65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77">
        <f t="shared" si="43"/>
        <v>63.778899813978214</v>
      </c>
      <c r="P894" s="77" t="str">
        <f t="shared" si="45"/>
        <v/>
      </c>
      <c r="S894" s="77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39" t="s">
        <v>201</v>
      </c>
      <c r="F895">
        <v>1</v>
      </c>
      <c r="G895" t="s">
        <v>54</v>
      </c>
      <c r="H895" t="s">
        <v>44</v>
      </c>
      <c r="I895" s="65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77">
        <f t="shared" si="43"/>
        <v>63.56493334510462</v>
      </c>
      <c r="P895" s="77" t="str">
        <f t="shared" si="45"/>
        <v/>
      </c>
      <c r="S895" s="77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39" t="s">
        <v>201</v>
      </c>
      <c r="F896">
        <v>2</v>
      </c>
      <c r="G896" t="s">
        <v>23</v>
      </c>
      <c r="H896" t="s">
        <v>15</v>
      </c>
      <c r="I896" s="65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77">
        <f t="shared" si="43"/>
        <v>64.783156379341364</v>
      </c>
      <c r="P896" s="77" t="str">
        <f t="shared" si="45"/>
        <v/>
      </c>
      <c r="S896" s="77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39" t="s">
        <v>201</v>
      </c>
      <c r="F897">
        <v>2</v>
      </c>
      <c r="G897" t="s">
        <v>82</v>
      </c>
      <c r="H897" t="s">
        <v>67</v>
      </c>
      <c r="I897" s="65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77">
        <f t="shared" si="43"/>
        <v>62.510852578572667</v>
      </c>
      <c r="P897" s="77" t="str">
        <f t="shared" si="45"/>
        <v/>
      </c>
      <c r="S897" s="77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39" t="s">
        <v>201</v>
      </c>
      <c r="F898">
        <v>3</v>
      </c>
      <c r="G898" t="s">
        <v>33</v>
      </c>
      <c r="H898" t="s">
        <v>27</v>
      </c>
      <c r="I898" s="65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77">
        <f t="shared" si="43"/>
        <v>61.813186813186817</v>
      </c>
      <c r="P898" s="77" t="str">
        <f t="shared" si="45"/>
        <v/>
      </c>
      <c r="S898" s="77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39" t="s">
        <v>201</v>
      </c>
      <c r="F899">
        <v>3</v>
      </c>
      <c r="G899" t="s">
        <v>111</v>
      </c>
      <c r="H899" t="s">
        <v>110</v>
      </c>
      <c r="I899" s="65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77">
        <f t="shared" ref="M899:M962" si="46">IF(OR(L899="",L899="REL"),"",3.6*200/L899)</f>
        <v>48.992923244420254</v>
      </c>
      <c r="P899" s="77" t="str">
        <f t="shared" si="45"/>
        <v/>
      </c>
      <c r="S899" s="77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39" t="s">
        <v>201</v>
      </c>
      <c r="F900">
        <v>4</v>
      </c>
      <c r="G900" t="s">
        <v>16</v>
      </c>
      <c r="H900" t="s">
        <v>17</v>
      </c>
      <c r="I900" s="65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77">
        <f t="shared" si="46"/>
        <v>64.730738110222063</v>
      </c>
      <c r="P900" s="77" t="str">
        <f t="shared" si="45"/>
        <v/>
      </c>
      <c r="S900" s="77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2" t="s">
        <v>201</v>
      </c>
      <c r="F901">
        <v>4</v>
      </c>
      <c r="G901" t="s">
        <v>109</v>
      </c>
      <c r="H901" t="s">
        <v>110</v>
      </c>
      <c r="I901" s="65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77">
        <f t="shared" si="46"/>
        <v>64.119690088164575</v>
      </c>
      <c r="P901" s="77" t="str">
        <f t="shared" si="45"/>
        <v/>
      </c>
      <c r="S901" s="77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2" t="s">
        <v>201</v>
      </c>
      <c r="F902">
        <v>5</v>
      </c>
      <c r="G902" t="s">
        <v>26</v>
      </c>
      <c r="H902" t="s">
        <v>27</v>
      </c>
      <c r="I902" s="65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77">
        <f t="shared" si="46"/>
        <v>63.778899813978214</v>
      </c>
      <c r="P902" s="77" t="str">
        <f t="shared" si="45"/>
        <v/>
      </c>
      <c r="S902" s="77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39" t="s">
        <v>201</v>
      </c>
      <c r="F903">
        <v>5</v>
      </c>
      <c r="G903" t="s">
        <v>113</v>
      </c>
      <c r="H903" t="s">
        <v>31</v>
      </c>
      <c r="I903" s="65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77">
        <f t="shared" si="46"/>
        <v>63.174519610423793</v>
      </c>
      <c r="P903" s="77" t="str">
        <f t="shared" si="45"/>
        <v/>
      </c>
      <c r="S903" s="77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2" t="s">
        <v>201</v>
      </c>
      <c r="F904">
        <v>6</v>
      </c>
      <c r="G904" t="s">
        <v>22</v>
      </c>
      <c r="H904" t="s">
        <v>15</v>
      </c>
      <c r="I904" s="65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77">
        <f t="shared" si="46"/>
        <v>64.216910453085987</v>
      </c>
      <c r="P904" s="77" t="str">
        <f t="shared" si="45"/>
        <v/>
      </c>
      <c r="S904" s="77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2" t="s">
        <v>201</v>
      </c>
      <c r="F905">
        <v>6</v>
      </c>
      <c r="G905" t="s">
        <v>24</v>
      </c>
      <c r="H905" t="s">
        <v>25</v>
      </c>
      <c r="I905" s="65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77">
        <f t="shared" si="46"/>
        <v>63.81281574049455</v>
      </c>
      <c r="P905" s="77" t="str">
        <f t="shared" si="45"/>
        <v/>
      </c>
      <c r="S905" s="77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39" t="s">
        <v>201</v>
      </c>
      <c r="F906">
        <v>7</v>
      </c>
      <c r="G906" t="s">
        <v>77</v>
      </c>
      <c r="H906" t="s">
        <v>19</v>
      </c>
      <c r="I906" s="65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77">
        <f t="shared" si="46"/>
        <v>64.952638700947219</v>
      </c>
      <c r="P906" s="77" t="str">
        <f t="shared" si="45"/>
        <v/>
      </c>
      <c r="S906" s="77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2" t="s">
        <v>201</v>
      </c>
      <c r="F907">
        <v>7</v>
      </c>
      <c r="G907" t="s">
        <v>39</v>
      </c>
      <c r="H907" t="s">
        <v>40</v>
      </c>
      <c r="I907" s="65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77">
        <f t="shared" si="46"/>
        <v>64.441063277544075</v>
      </c>
      <c r="P907" s="77" t="str">
        <f t="shared" si="45"/>
        <v/>
      </c>
      <c r="S907" s="77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2" t="s">
        <v>201</v>
      </c>
      <c r="F908">
        <v>8</v>
      </c>
      <c r="G908" t="s">
        <v>52</v>
      </c>
      <c r="H908" t="s">
        <v>53</v>
      </c>
      <c r="I908" s="65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77">
        <f t="shared" si="46"/>
        <v>65.146579804560261</v>
      </c>
      <c r="P908" s="77" t="str">
        <f t="shared" si="45"/>
        <v/>
      </c>
      <c r="S908" s="77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39" t="s">
        <v>201</v>
      </c>
      <c r="F909">
        <v>8</v>
      </c>
      <c r="G909" t="s">
        <v>20</v>
      </c>
      <c r="H909" t="s">
        <v>21</v>
      </c>
      <c r="I909" s="65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77">
        <f t="shared" si="46"/>
        <v>65.017157305400033</v>
      </c>
      <c r="P909" s="77" t="str">
        <f t="shared" si="45"/>
        <v/>
      </c>
      <c r="S909" s="77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2" t="s">
        <v>202</v>
      </c>
      <c r="F910">
        <v>1</v>
      </c>
      <c r="G910" t="s">
        <v>14</v>
      </c>
      <c r="H910" t="s">
        <v>15</v>
      </c>
      <c r="I910" s="65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77">
        <f t="shared" si="46"/>
        <v>64.079743681025278</v>
      </c>
      <c r="N910">
        <v>1</v>
      </c>
      <c r="O910">
        <v>11.398999999999999</v>
      </c>
      <c r="P910" s="77">
        <f t="shared" si="45"/>
        <v>63.163435389069221</v>
      </c>
      <c r="S910" s="77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2" t="s">
        <v>202</v>
      </c>
      <c r="F911">
        <v>1</v>
      </c>
      <c r="G911" t="s">
        <v>52</v>
      </c>
      <c r="H911" t="s">
        <v>53</v>
      </c>
      <c r="I911" s="65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77">
        <f t="shared" si="46"/>
        <v>63.369125154022178</v>
      </c>
      <c r="N911">
        <v>2</v>
      </c>
      <c r="O911">
        <v>11.497</v>
      </c>
      <c r="P911" s="77">
        <f t="shared" si="45"/>
        <v>62.625032617204489</v>
      </c>
      <c r="S911" s="77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39" t="s">
        <v>202</v>
      </c>
      <c r="F912">
        <v>2</v>
      </c>
      <c r="G912" t="s">
        <v>23</v>
      </c>
      <c r="H912" t="s">
        <v>15</v>
      </c>
      <c r="I912" s="65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77">
        <f t="shared" si="46"/>
        <v>64.818149081742888</v>
      </c>
      <c r="N912">
        <v>1</v>
      </c>
      <c r="O912">
        <v>10.935</v>
      </c>
      <c r="P912" s="77">
        <f t="shared" si="45"/>
        <v>65.843621399176953</v>
      </c>
      <c r="S912" s="77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2" t="s">
        <v>202</v>
      </c>
      <c r="F913">
        <v>2</v>
      </c>
      <c r="G913" t="s">
        <v>77</v>
      </c>
      <c r="H913" t="s">
        <v>19</v>
      </c>
      <c r="I913" s="65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77">
        <f t="shared" si="46"/>
        <v>64.257028112449802</v>
      </c>
      <c r="N913">
        <v>2</v>
      </c>
      <c r="O913">
        <v>11.112</v>
      </c>
      <c r="P913" s="77">
        <f t="shared" si="45"/>
        <v>64.794816414686821</v>
      </c>
      <c r="S913" s="77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2" t="s">
        <v>202</v>
      </c>
      <c r="F914">
        <v>3</v>
      </c>
      <c r="G914" t="s">
        <v>33</v>
      </c>
      <c r="H914" t="s">
        <v>27</v>
      </c>
      <c r="I914" s="65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77">
        <f t="shared" si="46"/>
        <v>64.533476741059431</v>
      </c>
      <c r="N914">
        <v>1</v>
      </c>
      <c r="O914">
        <v>11.09</v>
      </c>
      <c r="P914" s="77">
        <f t="shared" si="45"/>
        <v>64.923354373309294</v>
      </c>
      <c r="S914" s="77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39" t="s">
        <v>202</v>
      </c>
      <c r="F915">
        <v>3</v>
      </c>
      <c r="G915" t="s">
        <v>22</v>
      </c>
      <c r="H915" t="s">
        <v>15</v>
      </c>
      <c r="I915" s="65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77">
        <f t="shared" si="46"/>
        <v>64.239828693790145</v>
      </c>
      <c r="N915">
        <v>2</v>
      </c>
      <c r="O915">
        <v>11.173999999999999</v>
      </c>
      <c r="P915" s="77">
        <f t="shared" si="45"/>
        <v>64.435296223375701</v>
      </c>
      <c r="S915" s="77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2" t="s">
        <v>202</v>
      </c>
      <c r="F916">
        <v>4</v>
      </c>
      <c r="G916" t="s">
        <v>26</v>
      </c>
      <c r="H916" t="s">
        <v>27</v>
      </c>
      <c r="I916" s="65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77">
        <f t="shared" si="46"/>
        <v>64.366172000715181</v>
      </c>
      <c r="N916">
        <v>1</v>
      </c>
      <c r="O916">
        <v>11.006</v>
      </c>
      <c r="P916" s="77">
        <f t="shared" si="45"/>
        <v>65.418862438669819</v>
      </c>
      <c r="Q916">
        <v>1</v>
      </c>
      <c r="R916">
        <v>11.08</v>
      </c>
      <c r="S916" s="77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2" t="s">
        <v>202</v>
      </c>
      <c r="F917">
        <v>4</v>
      </c>
      <c r="G917" t="s">
        <v>16</v>
      </c>
      <c r="H917" t="s">
        <v>17</v>
      </c>
      <c r="I917" s="65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77">
        <f t="shared" si="46"/>
        <v>65.341682548325622</v>
      </c>
      <c r="N917">
        <v>2</v>
      </c>
      <c r="O917">
        <v>11.269</v>
      </c>
      <c r="P917" s="77">
        <f t="shared" si="45"/>
        <v>63.892093353447507</v>
      </c>
      <c r="Q917">
        <v>2</v>
      </c>
      <c r="R917">
        <v>11.115</v>
      </c>
      <c r="S917" s="77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2" t="s">
        <v>203</v>
      </c>
      <c r="F918">
        <v>1</v>
      </c>
      <c r="G918" t="s">
        <v>14</v>
      </c>
      <c r="H918" t="s">
        <v>15</v>
      </c>
      <c r="I918" s="65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77">
        <f t="shared" si="46"/>
        <v>64.423765211166781</v>
      </c>
      <c r="N918">
        <v>1</v>
      </c>
      <c r="O918">
        <v>10.992000000000001</v>
      </c>
      <c r="P918" s="77">
        <f t="shared" si="45"/>
        <v>65.502183406113531</v>
      </c>
      <c r="S918" s="77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2" t="s">
        <v>203</v>
      </c>
      <c r="F919">
        <v>1</v>
      </c>
      <c r="G919" t="s">
        <v>26</v>
      </c>
      <c r="H919" t="s">
        <v>27</v>
      </c>
      <c r="I919" s="65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77">
        <f t="shared" si="46"/>
        <v>63.841106579180703</v>
      </c>
      <c r="N919">
        <v>2</v>
      </c>
      <c r="O919">
        <v>11.098000000000001</v>
      </c>
      <c r="P919" s="77">
        <f t="shared" si="45"/>
        <v>64.876554334114246</v>
      </c>
      <c r="S919" s="77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2" t="s">
        <v>203</v>
      </c>
      <c r="F920">
        <v>2</v>
      </c>
      <c r="G920" t="s">
        <v>23</v>
      </c>
      <c r="H920" t="s">
        <v>15</v>
      </c>
      <c r="I920" s="65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77">
        <f t="shared" si="46"/>
        <v>65.657486777311689</v>
      </c>
      <c r="N920">
        <v>1</v>
      </c>
      <c r="O920">
        <v>10.936999999999999</v>
      </c>
      <c r="P920" s="77">
        <f t="shared" si="45"/>
        <v>65.831580872268447</v>
      </c>
      <c r="S920" s="77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2" t="s">
        <v>203</v>
      </c>
      <c r="F921">
        <v>2</v>
      </c>
      <c r="G921" t="s">
        <v>33</v>
      </c>
      <c r="H921" t="s">
        <v>27</v>
      </c>
      <c r="I921" s="65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77">
        <f t="shared" si="46"/>
        <v>65.235118238651808</v>
      </c>
      <c r="N921">
        <v>2</v>
      </c>
      <c r="O921">
        <v>10.997</v>
      </c>
      <c r="P921" s="77">
        <f t="shared" si="45"/>
        <v>65.47240156406292</v>
      </c>
      <c r="S921" s="77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2" t="s">
        <v>204</v>
      </c>
      <c r="F922" t="s">
        <v>205</v>
      </c>
      <c r="G922" t="s">
        <v>23</v>
      </c>
      <c r="H922" t="s">
        <v>15</v>
      </c>
      <c r="I922" s="65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77">
        <f t="shared" si="46"/>
        <v>66.164308031611839</v>
      </c>
      <c r="N922">
        <v>1</v>
      </c>
      <c r="O922">
        <v>10.804</v>
      </c>
      <c r="P922" s="77">
        <f t="shared" si="45"/>
        <v>66.641984450203623</v>
      </c>
      <c r="S922" s="77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2" t="s">
        <v>204</v>
      </c>
      <c r="F923" t="s">
        <v>205</v>
      </c>
      <c r="G923" t="s">
        <v>14</v>
      </c>
      <c r="H923" t="s">
        <v>15</v>
      </c>
      <c r="I923" s="65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77">
        <f t="shared" si="46"/>
        <v>65.460496408764428</v>
      </c>
      <c r="N923">
        <v>2</v>
      </c>
      <c r="O923">
        <v>10.933</v>
      </c>
      <c r="P923" s="77">
        <f t="shared" si="45"/>
        <v>65.855666331290593</v>
      </c>
      <c r="S923" s="77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2" t="s">
        <v>204</v>
      </c>
      <c r="F924" t="s">
        <v>206</v>
      </c>
      <c r="G924" t="s">
        <v>33</v>
      </c>
      <c r="H924" t="s">
        <v>27</v>
      </c>
      <c r="I924" s="65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77">
        <f t="shared" si="46"/>
        <v>64.999548614245739</v>
      </c>
      <c r="N924">
        <v>1</v>
      </c>
      <c r="O924">
        <v>11.147</v>
      </c>
      <c r="P924" s="77">
        <f t="shared" si="45"/>
        <v>64.591369875302775</v>
      </c>
      <c r="S924" s="77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2" t="s">
        <v>204</v>
      </c>
      <c r="F925" t="s">
        <v>206</v>
      </c>
      <c r="G925" t="s">
        <v>26</v>
      </c>
      <c r="H925" t="s">
        <v>27</v>
      </c>
      <c r="I925" s="65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77">
        <f t="shared" si="46"/>
        <v>64.493013256897171</v>
      </c>
      <c r="N925">
        <v>2</v>
      </c>
      <c r="O925">
        <v>11.197000000000001</v>
      </c>
      <c r="P925" s="77">
        <f t="shared" si="45"/>
        <v>64.302938287041172</v>
      </c>
      <c r="S925" s="77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2" t="s">
        <v>200</v>
      </c>
      <c r="F926">
        <v>1</v>
      </c>
      <c r="G926" t="s">
        <v>20</v>
      </c>
      <c r="H926" t="s">
        <v>21</v>
      </c>
      <c r="I926" s="65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77">
        <f t="shared" si="46"/>
        <v>60.585661393470211</v>
      </c>
      <c r="P926" s="77" t="str">
        <f t="shared" si="45"/>
        <v/>
      </c>
      <c r="S926" s="77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2" t="s">
        <v>200</v>
      </c>
      <c r="F927">
        <v>1</v>
      </c>
      <c r="G927" t="s">
        <v>86</v>
      </c>
      <c r="H927" t="s">
        <v>87</v>
      </c>
      <c r="I927" s="65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77">
        <f t="shared" si="46"/>
        <v>56.867546007424373</v>
      </c>
      <c r="P927" s="77" t="str">
        <f t="shared" si="45"/>
        <v/>
      </c>
      <c r="S927" s="77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2" t="s">
        <v>200</v>
      </c>
      <c r="F928">
        <v>2</v>
      </c>
      <c r="G928" t="s">
        <v>73</v>
      </c>
      <c r="H928" t="s">
        <v>74</v>
      </c>
      <c r="I928" s="65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77">
        <f t="shared" si="46"/>
        <v>59.795698031724939</v>
      </c>
      <c r="P928" s="77" t="str">
        <f t="shared" si="45"/>
        <v/>
      </c>
      <c r="S928" s="77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2" t="s">
        <v>200</v>
      </c>
      <c r="F929">
        <v>2</v>
      </c>
      <c r="G929" t="s">
        <v>83</v>
      </c>
      <c r="H929" t="s">
        <v>84</v>
      </c>
      <c r="I929" s="65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77">
        <f t="shared" si="46"/>
        <v>58.708414872798429</v>
      </c>
      <c r="P929" s="77" t="str">
        <f t="shared" si="45"/>
        <v/>
      </c>
      <c r="S929" s="77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2" t="s">
        <v>200</v>
      </c>
      <c r="F930">
        <v>3</v>
      </c>
      <c r="G930" t="s">
        <v>24</v>
      </c>
      <c r="H930" t="s">
        <v>25</v>
      </c>
      <c r="I930" s="65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77">
        <f t="shared" si="46"/>
        <v>63.097011655420211</v>
      </c>
      <c r="P930" s="77" t="str">
        <f t="shared" si="45"/>
        <v/>
      </c>
      <c r="S930" s="77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2" t="s">
        <v>200</v>
      </c>
      <c r="F931">
        <v>3</v>
      </c>
      <c r="G931" t="s">
        <v>107</v>
      </c>
      <c r="H931" t="s">
        <v>59</v>
      </c>
      <c r="I931" s="65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77">
        <f t="shared" si="46"/>
        <v>62.359258617703105</v>
      </c>
      <c r="P931" s="77" t="str">
        <f t="shared" si="45"/>
        <v/>
      </c>
      <c r="S931" s="77" t="str">
        <f t="shared" si="47"/>
        <v/>
      </c>
    </row>
    <row r="932" spans="1:19" x14ac:dyDescent="0.3">
      <c r="A932" s="39" t="s">
        <v>102</v>
      </c>
      <c r="B932" s="39">
        <v>2022</v>
      </c>
      <c r="C932" s="64">
        <v>44673</v>
      </c>
      <c r="D932" s="39" t="s">
        <v>72</v>
      </c>
      <c r="E932" s="39" t="s">
        <v>200</v>
      </c>
      <c r="F932">
        <v>4</v>
      </c>
      <c r="G932" t="s">
        <v>103</v>
      </c>
      <c r="H932" t="s">
        <v>36</v>
      </c>
      <c r="I932" s="65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77">
        <f t="shared" si="46"/>
        <v>62.483728195782348</v>
      </c>
      <c r="P932" s="77" t="str">
        <f t="shared" si="45"/>
        <v/>
      </c>
      <c r="S932" s="77" t="str">
        <f t="shared" si="47"/>
        <v/>
      </c>
    </row>
    <row r="933" spans="1:19" x14ac:dyDescent="0.3">
      <c r="A933" s="39" t="s">
        <v>102</v>
      </c>
      <c r="B933" s="39">
        <v>2022</v>
      </c>
      <c r="C933" s="64">
        <v>44673</v>
      </c>
      <c r="D933" s="39" t="s">
        <v>72</v>
      </c>
      <c r="E933" s="39" t="s">
        <v>200</v>
      </c>
      <c r="F933">
        <v>4</v>
      </c>
      <c r="G933" t="s">
        <v>60</v>
      </c>
      <c r="H933" t="s">
        <v>61</v>
      </c>
      <c r="I933" s="65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77">
        <f t="shared" si="46"/>
        <v>60.560181680545043</v>
      </c>
      <c r="P933" s="77" t="str">
        <f t="shared" si="45"/>
        <v/>
      </c>
      <c r="S933" s="77" t="str">
        <f t="shared" si="47"/>
        <v/>
      </c>
    </row>
    <row r="934" spans="1:19" x14ac:dyDescent="0.3">
      <c r="A934" s="39" t="s">
        <v>102</v>
      </c>
      <c r="B934" s="39">
        <v>2022</v>
      </c>
      <c r="C934" s="64">
        <v>44673</v>
      </c>
      <c r="D934" s="39" t="s">
        <v>72</v>
      </c>
      <c r="E934" s="39" t="s">
        <v>200</v>
      </c>
      <c r="F934">
        <v>5</v>
      </c>
      <c r="G934" t="s">
        <v>35</v>
      </c>
      <c r="H934" t="s">
        <v>36</v>
      </c>
      <c r="I934" s="65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77">
        <f t="shared" si="46"/>
        <v>62.510852578572667</v>
      </c>
      <c r="P934" s="77" t="str">
        <f t="shared" si="45"/>
        <v/>
      </c>
      <c r="S934" s="77" t="str">
        <f t="shared" si="47"/>
        <v/>
      </c>
    </row>
    <row r="935" spans="1:19" x14ac:dyDescent="0.3">
      <c r="A935" s="39" t="s">
        <v>102</v>
      </c>
      <c r="B935" s="39">
        <v>2022</v>
      </c>
      <c r="C935" s="64">
        <v>44673</v>
      </c>
      <c r="D935" s="39" t="s">
        <v>72</v>
      </c>
      <c r="E935" s="39" t="s">
        <v>200</v>
      </c>
      <c r="F935">
        <v>5</v>
      </c>
      <c r="G935" t="s">
        <v>46</v>
      </c>
      <c r="H935" t="s">
        <v>47</v>
      </c>
      <c r="I935" s="65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77">
        <f t="shared" si="46"/>
        <v>62.14396685655101</v>
      </c>
      <c r="P935" s="77" t="str">
        <f t="shared" si="45"/>
        <v/>
      </c>
      <c r="S935" s="77" t="str">
        <f t="shared" si="47"/>
        <v/>
      </c>
    </row>
    <row r="936" spans="1:19" x14ac:dyDescent="0.3">
      <c r="A936" s="39" t="s">
        <v>102</v>
      </c>
      <c r="B936" s="39">
        <v>2022</v>
      </c>
      <c r="C936" s="64">
        <v>44673</v>
      </c>
      <c r="D936" s="39" t="s">
        <v>72</v>
      </c>
      <c r="E936" s="39" t="s">
        <v>200</v>
      </c>
      <c r="F936">
        <v>6</v>
      </c>
      <c r="G936" t="s">
        <v>104</v>
      </c>
      <c r="H936" t="s">
        <v>105</v>
      </c>
      <c r="I936" s="65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77">
        <f t="shared" si="46"/>
        <v>61.36537969828688</v>
      </c>
      <c r="P936" s="77" t="str">
        <f t="shared" si="45"/>
        <v/>
      </c>
      <c r="S936" s="77" t="str">
        <f t="shared" si="47"/>
        <v/>
      </c>
    </row>
    <row r="937" spans="1:19" x14ac:dyDescent="0.3">
      <c r="A937" s="39" t="s">
        <v>102</v>
      </c>
      <c r="B937" s="39">
        <v>2022</v>
      </c>
      <c r="C937" s="64">
        <v>44673</v>
      </c>
      <c r="D937" s="39" t="s">
        <v>72</v>
      </c>
      <c r="E937" s="39" t="s">
        <v>200</v>
      </c>
      <c r="F937">
        <v>6</v>
      </c>
      <c r="G937" t="s">
        <v>58</v>
      </c>
      <c r="H937" t="s">
        <v>59</v>
      </c>
      <c r="I937" s="65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77">
        <f t="shared" si="46"/>
        <v>60.276266220175806</v>
      </c>
      <c r="P937" s="77" t="str">
        <f t="shared" si="45"/>
        <v/>
      </c>
      <c r="S937" s="77" t="str">
        <f t="shared" si="47"/>
        <v/>
      </c>
    </row>
    <row r="938" spans="1:19" x14ac:dyDescent="0.3">
      <c r="A938" s="39" t="s">
        <v>102</v>
      </c>
      <c r="B938" s="39">
        <v>2022</v>
      </c>
      <c r="C938" s="64">
        <v>44673</v>
      </c>
      <c r="D938" s="39" t="s">
        <v>72</v>
      </c>
      <c r="E938" s="39" t="s">
        <v>200</v>
      </c>
      <c r="F938">
        <v>7</v>
      </c>
      <c r="G938" t="s">
        <v>52</v>
      </c>
      <c r="H938" t="s">
        <v>53</v>
      </c>
      <c r="I938" s="65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77">
        <f t="shared" si="46"/>
        <v>63.224446786090624</v>
      </c>
      <c r="P938" s="77" t="str">
        <f t="shared" si="45"/>
        <v/>
      </c>
      <c r="S938" s="77" t="str">
        <f t="shared" si="47"/>
        <v/>
      </c>
    </row>
    <row r="939" spans="1:19" x14ac:dyDescent="0.3">
      <c r="A939" s="39" t="s">
        <v>102</v>
      </c>
      <c r="B939" s="39">
        <v>2022</v>
      </c>
      <c r="C939" s="64">
        <v>44673</v>
      </c>
      <c r="D939" s="39" t="s">
        <v>72</v>
      </c>
      <c r="E939" s="39" t="s">
        <v>200</v>
      </c>
      <c r="F939">
        <v>7</v>
      </c>
      <c r="G939" t="s">
        <v>85</v>
      </c>
      <c r="H939" t="s">
        <v>21</v>
      </c>
      <c r="I939" s="65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77">
        <f t="shared" si="46"/>
        <v>62.434963579604577</v>
      </c>
      <c r="P939" s="77" t="str">
        <f t="shared" si="45"/>
        <v/>
      </c>
      <c r="S939" s="77" t="str">
        <f t="shared" si="47"/>
        <v/>
      </c>
    </row>
    <row r="940" spans="1:19" x14ac:dyDescent="0.3">
      <c r="A940" s="39" t="s">
        <v>102</v>
      </c>
      <c r="B940" s="39">
        <v>2022</v>
      </c>
      <c r="C940" s="64">
        <v>44673</v>
      </c>
      <c r="D940" s="39" t="s">
        <v>72</v>
      </c>
      <c r="E940" s="39" t="s">
        <v>200</v>
      </c>
      <c r="F940">
        <v>8</v>
      </c>
      <c r="G940" t="s">
        <v>57</v>
      </c>
      <c r="H940" t="s">
        <v>47</v>
      </c>
      <c r="I940" s="65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77">
        <f t="shared" si="46"/>
        <v>62.690465824989118</v>
      </c>
      <c r="P940" s="77" t="str">
        <f t="shared" si="45"/>
        <v/>
      </c>
      <c r="S940" s="77" t="str">
        <f t="shared" si="47"/>
        <v/>
      </c>
    </row>
    <row r="941" spans="1:19" x14ac:dyDescent="0.3">
      <c r="A941" s="39" t="s">
        <v>102</v>
      </c>
      <c r="B941" s="39">
        <v>2022</v>
      </c>
      <c r="C941" s="64">
        <v>44673</v>
      </c>
      <c r="D941" s="39" t="s">
        <v>72</v>
      </c>
      <c r="E941" s="39" t="s">
        <v>200</v>
      </c>
      <c r="F941">
        <v>8</v>
      </c>
      <c r="G941" t="s">
        <v>95</v>
      </c>
      <c r="H941" t="s">
        <v>19</v>
      </c>
      <c r="I941" s="65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77">
        <f t="shared" si="46"/>
        <v>62.532569046378327</v>
      </c>
      <c r="P941" s="77" t="str">
        <f t="shared" si="45"/>
        <v/>
      </c>
      <c r="S941" s="77" t="str">
        <f t="shared" si="47"/>
        <v/>
      </c>
    </row>
    <row r="942" spans="1:19" x14ac:dyDescent="0.3">
      <c r="A942" s="39" t="s">
        <v>102</v>
      </c>
      <c r="B942" s="39">
        <v>2022</v>
      </c>
      <c r="C942" s="64">
        <v>44673</v>
      </c>
      <c r="D942" s="39" t="s">
        <v>72</v>
      </c>
      <c r="E942" s="39" t="s">
        <v>200</v>
      </c>
      <c r="F942">
        <v>9</v>
      </c>
      <c r="G942" t="s">
        <v>50</v>
      </c>
      <c r="H942" t="s">
        <v>51</v>
      </c>
      <c r="I942" s="65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77">
        <f t="shared" si="46"/>
        <v>62.931561926405031</v>
      </c>
      <c r="P942" s="77" t="str">
        <f t="shared" si="45"/>
        <v/>
      </c>
      <c r="S942" s="77" t="str">
        <f t="shared" si="47"/>
        <v/>
      </c>
    </row>
    <row r="943" spans="1:19" x14ac:dyDescent="0.3">
      <c r="A943" s="39" t="s">
        <v>102</v>
      </c>
      <c r="B943" s="39">
        <v>2022</v>
      </c>
      <c r="C943" s="64">
        <v>44673</v>
      </c>
      <c r="D943" s="39" t="s">
        <v>72</v>
      </c>
      <c r="E943" s="39" t="s">
        <v>200</v>
      </c>
      <c r="F943">
        <v>9</v>
      </c>
      <c r="G943" t="s">
        <v>18</v>
      </c>
      <c r="H943" t="s">
        <v>19</v>
      </c>
      <c r="I943" s="65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77">
        <f t="shared" si="46"/>
        <v>62.532569046378313</v>
      </c>
      <c r="P943" s="77" t="str">
        <f t="shared" si="45"/>
        <v/>
      </c>
      <c r="S943" s="77" t="str">
        <f t="shared" si="47"/>
        <v/>
      </c>
    </row>
    <row r="944" spans="1:19" x14ac:dyDescent="0.3">
      <c r="A944" s="39" t="s">
        <v>102</v>
      </c>
      <c r="B944" s="39">
        <v>2022</v>
      </c>
      <c r="C944" s="64">
        <v>44673</v>
      </c>
      <c r="D944" s="39" t="s">
        <v>72</v>
      </c>
      <c r="E944" s="39" t="s">
        <v>200</v>
      </c>
      <c r="F944">
        <v>10</v>
      </c>
      <c r="G944" t="s">
        <v>382</v>
      </c>
      <c r="H944" t="s">
        <v>15</v>
      </c>
      <c r="I944" s="65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77">
        <f t="shared" si="46"/>
        <v>62.608695652173914</v>
      </c>
      <c r="P944" s="77" t="str">
        <f t="shared" si="45"/>
        <v/>
      </c>
      <c r="S944" s="77" t="str">
        <f t="shared" si="47"/>
        <v/>
      </c>
    </row>
    <row r="945" spans="1:19" x14ac:dyDescent="0.3">
      <c r="A945" s="39" t="s">
        <v>102</v>
      </c>
      <c r="B945" s="39">
        <v>2022</v>
      </c>
      <c r="C945" s="64">
        <v>44673</v>
      </c>
      <c r="D945" s="39" t="s">
        <v>72</v>
      </c>
      <c r="E945" s="39" t="s">
        <v>200</v>
      </c>
      <c r="F945">
        <v>10</v>
      </c>
      <c r="G945" t="s">
        <v>80</v>
      </c>
      <c r="H945" t="s">
        <v>17</v>
      </c>
      <c r="I945" s="65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77">
        <f t="shared" si="46"/>
        <v>61.167275507603428</v>
      </c>
      <c r="P945" s="77" t="str">
        <f t="shared" si="45"/>
        <v/>
      </c>
      <c r="S945" s="77" t="str">
        <f t="shared" si="47"/>
        <v/>
      </c>
    </row>
    <row r="946" spans="1:19" x14ac:dyDescent="0.3">
      <c r="A946" s="39" t="s">
        <v>102</v>
      </c>
      <c r="B946" s="39">
        <v>2022</v>
      </c>
      <c r="C946" s="64">
        <v>44673</v>
      </c>
      <c r="D946" s="39" t="s">
        <v>72</v>
      </c>
      <c r="E946" s="39" t="s">
        <v>200</v>
      </c>
      <c r="F946">
        <v>11</v>
      </c>
      <c r="G946" t="s">
        <v>32</v>
      </c>
      <c r="H946" t="s">
        <v>78</v>
      </c>
      <c r="I946" s="65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77">
        <f t="shared" si="46"/>
        <v>61.670235546038541</v>
      </c>
      <c r="P946" s="77" t="str">
        <f t="shared" si="45"/>
        <v/>
      </c>
      <c r="S946" s="77" t="str">
        <f t="shared" si="47"/>
        <v/>
      </c>
    </row>
    <row r="947" spans="1:19" x14ac:dyDescent="0.3">
      <c r="A947" s="39" t="s">
        <v>102</v>
      </c>
      <c r="B947" s="39">
        <v>2022</v>
      </c>
      <c r="C947" s="64">
        <v>44673</v>
      </c>
      <c r="D947" s="39" t="s">
        <v>72</v>
      </c>
      <c r="E947" s="39" t="s">
        <v>200</v>
      </c>
      <c r="F947">
        <v>11</v>
      </c>
      <c r="G947" t="s">
        <v>106</v>
      </c>
      <c r="H947" t="s">
        <v>63</v>
      </c>
      <c r="I947" s="65" t="e">
        <f>(C947-VLOOKUP(G947,Riders!$A$2:$C$2000,2,FALSE))/365</f>
        <v>#N/A</v>
      </c>
      <c r="J947">
        <v>19</v>
      </c>
      <c r="K947">
        <v>2</v>
      </c>
      <c r="L947">
        <v>11.689</v>
      </c>
      <c r="M947" s="77">
        <f t="shared" si="46"/>
        <v>61.596372658054584</v>
      </c>
      <c r="P947" s="77" t="str">
        <f t="shared" si="45"/>
        <v/>
      </c>
      <c r="S947" s="77" t="str">
        <f t="shared" si="47"/>
        <v/>
      </c>
    </row>
    <row r="948" spans="1:19" x14ac:dyDescent="0.3">
      <c r="A948" s="39" t="s">
        <v>102</v>
      </c>
      <c r="B948" s="39">
        <v>2022</v>
      </c>
      <c r="C948" s="64">
        <v>44673</v>
      </c>
      <c r="D948" s="39" t="s">
        <v>72</v>
      </c>
      <c r="E948" s="39" t="s">
        <v>201</v>
      </c>
      <c r="F948">
        <v>1</v>
      </c>
      <c r="G948" t="s">
        <v>33</v>
      </c>
      <c r="H948" t="s">
        <v>27</v>
      </c>
      <c r="I948" s="65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77">
        <f t="shared" si="46"/>
        <v>64.759848893685913</v>
      </c>
      <c r="P948" s="77" t="str">
        <f t="shared" si="45"/>
        <v/>
      </c>
      <c r="S948" s="77" t="str">
        <f t="shared" si="47"/>
        <v/>
      </c>
    </row>
    <row r="949" spans="1:19" x14ac:dyDescent="0.3">
      <c r="A949" s="39" t="s">
        <v>102</v>
      </c>
      <c r="B949" s="39">
        <v>2022</v>
      </c>
      <c r="C949" s="64">
        <v>44673</v>
      </c>
      <c r="D949" s="39" t="s">
        <v>72</v>
      </c>
      <c r="E949" s="39" t="s">
        <v>201</v>
      </c>
      <c r="F949">
        <v>1</v>
      </c>
      <c r="G949" t="s">
        <v>32</v>
      </c>
      <c r="H949" t="s">
        <v>78</v>
      </c>
      <c r="I949" s="65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77">
        <f t="shared" si="46"/>
        <v>57.124722310377656</v>
      </c>
      <c r="P949" s="77" t="str">
        <f t="shared" si="45"/>
        <v/>
      </c>
      <c r="S949" s="77" t="str">
        <f t="shared" si="47"/>
        <v/>
      </c>
    </row>
    <row r="950" spans="1:19" x14ac:dyDescent="0.3">
      <c r="A950" s="39" t="s">
        <v>102</v>
      </c>
      <c r="B950" s="39">
        <v>2022</v>
      </c>
      <c r="C950" s="64">
        <v>44673</v>
      </c>
      <c r="D950" s="39" t="s">
        <v>72</v>
      </c>
      <c r="E950" s="39" t="s">
        <v>201</v>
      </c>
      <c r="F950">
        <v>2</v>
      </c>
      <c r="G950" t="s">
        <v>16</v>
      </c>
      <c r="H950" t="s">
        <v>17</v>
      </c>
      <c r="I950" s="65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77">
        <f t="shared" si="46"/>
        <v>62.909567496723461</v>
      </c>
      <c r="P950" s="77" t="str">
        <f t="shared" si="45"/>
        <v/>
      </c>
      <c r="S950" s="77" t="str">
        <f t="shared" si="47"/>
        <v/>
      </c>
    </row>
    <row r="951" spans="1:19" x14ac:dyDescent="0.3">
      <c r="A951" s="39" t="s">
        <v>102</v>
      </c>
      <c r="B951" s="39">
        <v>2022</v>
      </c>
      <c r="C951" s="64">
        <v>44673</v>
      </c>
      <c r="D951" s="39" t="s">
        <v>72</v>
      </c>
      <c r="E951" s="39" t="s">
        <v>201</v>
      </c>
      <c r="F951">
        <v>2</v>
      </c>
      <c r="G951" t="s">
        <v>382</v>
      </c>
      <c r="H951" t="s">
        <v>15</v>
      </c>
      <c r="I951" s="65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77">
        <f t="shared" si="46"/>
        <v>61.988807576409812</v>
      </c>
      <c r="P951" s="77" t="str">
        <f t="shared" si="45"/>
        <v/>
      </c>
      <c r="S951" s="77" t="str">
        <f t="shared" si="47"/>
        <v/>
      </c>
    </row>
    <row r="952" spans="1:19" x14ac:dyDescent="0.3">
      <c r="A952" s="39" t="s">
        <v>102</v>
      </c>
      <c r="B952" s="39">
        <v>2022</v>
      </c>
      <c r="C952" s="64">
        <v>44673</v>
      </c>
      <c r="D952" s="39" t="s">
        <v>72</v>
      </c>
      <c r="E952" s="39" t="s">
        <v>201</v>
      </c>
      <c r="F952">
        <v>3</v>
      </c>
      <c r="G952" t="s">
        <v>26</v>
      </c>
      <c r="H952" t="s">
        <v>27</v>
      </c>
      <c r="I952" s="65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77">
        <f t="shared" si="46"/>
        <v>63.761955366631241</v>
      </c>
      <c r="P952" s="77" t="str">
        <f t="shared" si="45"/>
        <v/>
      </c>
      <c r="S952" s="77" t="str">
        <f t="shared" si="47"/>
        <v/>
      </c>
    </row>
    <row r="953" spans="1:19" x14ac:dyDescent="0.3">
      <c r="A953" s="39" t="s">
        <v>102</v>
      </c>
      <c r="B953" s="39">
        <v>2022</v>
      </c>
      <c r="C953" s="64">
        <v>44673</v>
      </c>
      <c r="D953" s="39" t="s">
        <v>72</v>
      </c>
      <c r="E953" s="39" t="s">
        <v>201</v>
      </c>
      <c r="F953">
        <v>3</v>
      </c>
      <c r="G953" t="s">
        <v>50</v>
      </c>
      <c r="H953" t="s">
        <v>51</v>
      </c>
      <c r="I953" s="65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77">
        <f t="shared" si="46"/>
        <v>62.816262432385273</v>
      </c>
      <c r="P953" s="77" t="str">
        <f t="shared" si="45"/>
        <v/>
      </c>
      <c r="S953" s="77" t="str">
        <f t="shared" si="47"/>
        <v/>
      </c>
    </row>
    <row r="954" spans="1:19" x14ac:dyDescent="0.3">
      <c r="A954" s="39" t="s">
        <v>102</v>
      </c>
      <c r="B954" s="39">
        <v>2022</v>
      </c>
      <c r="C954" s="64">
        <v>44673</v>
      </c>
      <c r="D954" s="39" t="s">
        <v>72</v>
      </c>
      <c r="E954" s="39" t="s">
        <v>201</v>
      </c>
      <c r="F954">
        <v>4</v>
      </c>
      <c r="G954" t="s">
        <v>57</v>
      </c>
      <c r="H954" t="s">
        <v>47</v>
      </c>
      <c r="I954" s="65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77">
        <f t="shared" si="46"/>
        <v>62.603251891139905</v>
      </c>
      <c r="P954" s="77" t="str">
        <f t="shared" si="45"/>
        <v/>
      </c>
      <c r="S954" s="77" t="str">
        <f t="shared" si="47"/>
        <v/>
      </c>
    </row>
    <row r="955" spans="1:19" x14ac:dyDescent="0.3">
      <c r="A955" s="39" t="s">
        <v>102</v>
      </c>
      <c r="B955" s="39">
        <v>2022</v>
      </c>
      <c r="C955" s="64">
        <v>44673</v>
      </c>
      <c r="D955" s="39" t="s">
        <v>72</v>
      </c>
      <c r="E955" s="39" t="s">
        <v>201</v>
      </c>
      <c r="F955">
        <v>4</v>
      </c>
      <c r="G955" t="s">
        <v>22</v>
      </c>
      <c r="H955" t="s">
        <v>15</v>
      </c>
      <c r="I955" s="65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77">
        <f t="shared" si="46"/>
        <v>62.208398133748055</v>
      </c>
      <c r="P955" s="77" t="str">
        <f t="shared" ref="P955:P1018" si="48">IF(OR(O955="",O955="REL"),"",3.6*200/O955)</f>
        <v/>
      </c>
      <c r="S955" s="77" t="str">
        <f t="shared" si="47"/>
        <v/>
      </c>
    </row>
    <row r="956" spans="1:19" x14ac:dyDescent="0.3">
      <c r="A956" s="39" t="s">
        <v>102</v>
      </c>
      <c r="B956" s="39">
        <v>2022</v>
      </c>
      <c r="C956" s="64">
        <v>44673</v>
      </c>
      <c r="D956" s="39" t="s">
        <v>72</v>
      </c>
      <c r="E956" s="39" t="s">
        <v>201</v>
      </c>
      <c r="F956">
        <v>5</v>
      </c>
      <c r="G956" t="s">
        <v>30</v>
      </c>
      <c r="H956" t="s">
        <v>31</v>
      </c>
      <c r="I956" s="65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77">
        <f t="shared" si="46"/>
        <v>64.469914040114617</v>
      </c>
      <c r="P956" s="77" t="str">
        <f t="shared" si="48"/>
        <v/>
      </c>
      <c r="S956" s="77" t="str">
        <f t="shared" si="47"/>
        <v/>
      </c>
    </row>
    <row r="957" spans="1:19" x14ac:dyDescent="0.3">
      <c r="A957" s="39" t="s">
        <v>102</v>
      </c>
      <c r="B957" s="39">
        <v>2022</v>
      </c>
      <c r="C957" s="64">
        <v>44673</v>
      </c>
      <c r="D957" s="39" t="s">
        <v>72</v>
      </c>
      <c r="E957" s="62" t="s">
        <v>201</v>
      </c>
      <c r="F957">
        <v>5</v>
      </c>
      <c r="G957" t="s">
        <v>52</v>
      </c>
      <c r="H957" t="s">
        <v>53</v>
      </c>
      <c r="I957" s="65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77">
        <f t="shared" si="46"/>
        <v>63.671736823487798</v>
      </c>
      <c r="P957" s="77" t="str">
        <f t="shared" si="48"/>
        <v/>
      </c>
      <c r="S957" s="77" t="str">
        <f t="shared" si="47"/>
        <v/>
      </c>
    </row>
    <row r="958" spans="1:19" x14ac:dyDescent="0.3">
      <c r="A958" s="39" t="s">
        <v>102</v>
      </c>
      <c r="B958" s="39">
        <v>2022</v>
      </c>
      <c r="C958" s="64">
        <v>44673</v>
      </c>
      <c r="D958" s="39" t="s">
        <v>72</v>
      </c>
      <c r="E958" s="62" t="s">
        <v>201</v>
      </c>
      <c r="F958">
        <v>6</v>
      </c>
      <c r="G958" t="s">
        <v>20</v>
      </c>
      <c r="H958" t="s">
        <v>21</v>
      </c>
      <c r="I958" s="65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77">
        <f t="shared" si="46"/>
        <v>64.119690088164575</v>
      </c>
      <c r="P958" s="77" t="str">
        <f t="shared" si="48"/>
        <v/>
      </c>
      <c r="S958" s="77" t="str">
        <f t="shared" si="47"/>
        <v/>
      </c>
    </row>
    <row r="959" spans="1:19" x14ac:dyDescent="0.3">
      <c r="A959" s="39" t="s">
        <v>102</v>
      </c>
      <c r="B959" s="39">
        <v>2022</v>
      </c>
      <c r="C959" s="64">
        <v>44673</v>
      </c>
      <c r="D959" s="39" t="s">
        <v>72</v>
      </c>
      <c r="E959" s="39" t="s">
        <v>201</v>
      </c>
      <c r="F959">
        <v>6</v>
      </c>
      <c r="G959" t="s">
        <v>104</v>
      </c>
      <c r="H959" t="s">
        <v>105</v>
      </c>
      <c r="I959" s="65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77">
        <f t="shared" si="46"/>
        <v>63.903434809621018</v>
      </c>
      <c r="P959" s="77" t="str">
        <f t="shared" si="48"/>
        <v/>
      </c>
      <c r="S959" s="77" t="str">
        <f t="shared" si="47"/>
        <v/>
      </c>
    </row>
    <row r="960" spans="1:19" x14ac:dyDescent="0.3">
      <c r="A960" s="39" t="s">
        <v>102</v>
      </c>
      <c r="B960" s="39">
        <v>2022</v>
      </c>
      <c r="C960" s="64">
        <v>44673</v>
      </c>
      <c r="D960" s="39" t="s">
        <v>72</v>
      </c>
      <c r="E960" s="62" t="s">
        <v>201</v>
      </c>
      <c r="F960">
        <v>7</v>
      </c>
      <c r="G960" t="s">
        <v>73</v>
      </c>
      <c r="H960" t="s">
        <v>74</v>
      </c>
      <c r="I960" s="65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77">
        <f t="shared" si="46"/>
        <v>64.446831364124591</v>
      </c>
      <c r="P960" s="77" t="str">
        <f t="shared" si="48"/>
        <v/>
      </c>
      <c r="S960" s="77" t="str">
        <f t="shared" si="47"/>
        <v/>
      </c>
    </row>
    <row r="961" spans="1:19" x14ac:dyDescent="0.3">
      <c r="A961" s="39" t="s">
        <v>102</v>
      </c>
      <c r="B961" s="39">
        <v>2022</v>
      </c>
      <c r="C961" s="64">
        <v>44673</v>
      </c>
      <c r="D961" s="39" t="s">
        <v>72</v>
      </c>
      <c r="E961" s="62" t="s">
        <v>201</v>
      </c>
      <c r="F961">
        <v>7</v>
      </c>
      <c r="G961" t="s">
        <v>35</v>
      </c>
      <c r="H961" t="s">
        <v>36</v>
      </c>
      <c r="I961" s="65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77">
        <f t="shared" si="46"/>
        <v>63.497662933239262</v>
      </c>
      <c r="P961" s="77" t="str">
        <f t="shared" si="48"/>
        <v/>
      </c>
      <c r="S961" s="77" t="str">
        <f t="shared" si="47"/>
        <v/>
      </c>
    </row>
    <row r="962" spans="1:19" x14ac:dyDescent="0.3">
      <c r="A962" s="39" t="s">
        <v>102</v>
      </c>
      <c r="B962" s="39">
        <v>2022</v>
      </c>
      <c r="C962" s="64">
        <v>44673</v>
      </c>
      <c r="D962" s="39" t="s">
        <v>72</v>
      </c>
      <c r="E962" s="39" t="s">
        <v>201</v>
      </c>
      <c r="F962">
        <v>8</v>
      </c>
      <c r="G962" t="s">
        <v>24</v>
      </c>
      <c r="H962" t="s">
        <v>25</v>
      </c>
      <c r="I962" s="65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77">
        <f t="shared" si="46"/>
        <v>62.794348508634229</v>
      </c>
      <c r="P962" s="77" t="str">
        <f t="shared" si="48"/>
        <v/>
      </c>
      <c r="S962" s="77" t="str">
        <f t="shared" si="47"/>
        <v/>
      </c>
    </row>
    <row r="963" spans="1:19" x14ac:dyDescent="0.3">
      <c r="A963" s="39" t="s">
        <v>102</v>
      </c>
      <c r="B963" s="39">
        <v>2022</v>
      </c>
      <c r="C963" s="64">
        <v>44673</v>
      </c>
      <c r="D963" s="39" t="s">
        <v>72</v>
      </c>
      <c r="E963" s="62" t="s">
        <v>201</v>
      </c>
      <c r="F963">
        <v>8</v>
      </c>
      <c r="G963" t="s">
        <v>103</v>
      </c>
      <c r="H963" t="s">
        <v>36</v>
      </c>
      <c r="I963" s="65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77">
        <f t="shared" ref="M963:M1026" si="49">IF(OR(L963="",L963="REL"),"",3.6*200/L963)</f>
        <v>62.472885032537967</v>
      </c>
      <c r="P963" s="77" t="str">
        <f t="shared" si="48"/>
        <v/>
      </c>
      <c r="S963" s="77" t="str">
        <f t="shared" ref="S963:S1026" si="50">IF(OR(R963="",R963="REL"),"",3.6*200/R963)</f>
        <v/>
      </c>
    </row>
    <row r="964" spans="1:19" x14ac:dyDescent="0.3">
      <c r="A964" s="39" t="s">
        <v>102</v>
      </c>
      <c r="B964" s="39">
        <v>2022</v>
      </c>
      <c r="C964" s="64">
        <v>44673</v>
      </c>
      <c r="D964" s="39" t="s">
        <v>72</v>
      </c>
      <c r="E964" s="62" t="s">
        <v>202</v>
      </c>
      <c r="F964">
        <v>1</v>
      </c>
      <c r="G964" t="s">
        <v>33</v>
      </c>
      <c r="H964" t="s">
        <v>27</v>
      </c>
      <c r="I964" s="65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77">
        <f t="shared" si="49"/>
        <v>66.261733848702377</v>
      </c>
      <c r="N964">
        <v>1</v>
      </c>
      <c r="O964">
        <v>11.157</v>
      </c>
      <c r="P964" s="77">
        <f t="shared" si="48"/>
        <v>64.533476741059431</v>
      </c>
      <c r="S964" s="77" t="str">
        <f t="shared" si="50"/>
        <v/>
      </c>
    </row>
    <row r="965" spans="1:19" x14ac:dyDescent="0.3">
      <c r="A965" s="39" t="s">
        <v>102</v>
      </c>
      <c r="B965" s="39">
        <v>2022</v>
      </c>
      <c r="C965" s="64">
        <v>44673</v>
      </c>
      <c r="D965" s="39" t="s">
        <v>72</v>
      </c>
      <c r="E965" s="39" t="s">
        <v>202</v>
      </c>
      <c r="F965">
        <v>1</v>
      </c>
      <c r="G965" t="s">
        <v>24</v>
      </c>
      <c r="H965" t="s">
        <v>25</v>
      </c>
      <c r="I965" s="65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77">
        <f t="shared" si="49"/>
        <v>63.903434809621018</v>
      </c>
      <c r="N965">
        <v>2</v>
      </c>
      <c r="O965">
        <v>11.535</v>
      </c>
      <c r="P965" s="77">
        <f t="shared" si="48"/>
        <v>62.418725617685304</v>
      </c>
      <c r="S965" s="77" t="str">
        <f t="shared" si="50"/>
        <v/>
      </c>
    </row>
    <row r="966" spans="1:19" x14ac:dyDescent="0.3">
      <c r="A966" s="39" t="s">
        <v>102</v>
      </c>
      <c r="B966" s="39">
        <v>2022</v>
      </c>
      <c r="C966" s="64">
        <v>44673</v>
      </c>
      <c r="D966" s="39" t="s">
        <v>72</v>
      </c>
      <c r="E966" s="62" t="s">
        <v>202</v>
      </c>
      <c r="F966">
        <v>2</v>
      </c>
      <c r="G966" t="s">
        <v>73</v>
      </c>
      <c r="H966" t="s">
        <v>74</v>
      </c>
      <c r="I966" s="65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77">
        <f t="shared" si="49"/>
        <v>65.365410803449834</v>
      </c>
      <c r="N966">
        <v>1</v>
      </c>
      <c r="O966">
        <v>11.225</v>
      </c>
      <c r="P966" s="77">
        <f t="shared" si="48"/>
        <v>64.142538975501111</v>
      </c>
      <c r="S966" s="77" t="str">
        <f t="shared" si="50"/>
        <v/>
      </c>
    </row>
    <row r="967" spans="1:19" x14ac:dyDescent="0.3">
      <c r="A967" s="39" t="s">
        <v>102</v>
      </c>
      <c r="B967" s="39">
        <v>2022</v>
      </c>
      <c r="C967" s="64">
        <v>44673</v>
      </c>
      <c r="D967" s="39" t="s">
        <v>72</v>
      </c>
      <c r="E967" s="62" t="s">
        <v>202</v>
      </c>
      <c r="F967">
        <v>2</v>
      </c>
      <c r="G967" t="s">
        <v>16</v>
      </c>
      <c r="H967" t="s">
        <v>17</v>
      </c>
      <c r="I967" s="65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77">
        <f t="shared" si="49"/>
        <v>65.017157305400033</v>
      </c>
      <c r="N967">
        <v>2</v>
      </c>
      <c r="O967">
        <v>11.266</v>
      </c>
      <c r="P967" s="77">
        <f t="shared" si="48"/>
        <v>63.909107047754304</v>
      </c>
      <c r="S967" s="77" t="str">
        <f t="shared" si="50"/>
        <v/>
      </c>
    </row>
    <row r="968" spans="1:19" x14ac:dyDescent="0.3">
      <c r="A968" s="39" t="s">
        <v>102</v>
      </c>
      <c r="B968" s="39">
        <v>2022</v>
      </c>
      <c r="C968" s="64">
        <v>44673</v>
      </c>
      <c r="D968" s="39" t="s">
        <v>72</v>
      </c>
      <c r="E968" s="39" t="s">
        <v>202</v>
      </c>
      <c r="F968">
        <v>3</v>
      </c>
      <c r="G968" t="s">
        <v>20</v>
      </c>
      <c r="H968" t="s">
        <v>21</v>
      </c>
      <c r="I968" s="65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77">
        <f t="shared" si="49"/>
        <v>64.383439148707865</v>
      </c>
      <c r="N968">
        <v>1</v>
      </c>
      <c r="O968">
        <v>11.115</v>
      </c>
      <c r="P968" s="77">
        <f t="shared" si="48"/>
        <v>64.777327935222672</v>
      </c>
      <c r="S968" s="77" t="str">
        <f t="shared" si="50"/>
        <v/>
      </c>
    </row>
    <row r="969" spans="1:19" x14ac:dyDescent="0.3">
      <c r="A969" s="39" t="s">
        <v>102</v>
      </c>
      <c r="B969" s="39">
        <v>2022</v>
      </c>
      <c r="C969" s="64">
        <v>44673</v>
      </c>
      <c r="D969" s="39" t="s">
        <v>72</v>
      </c>
      <c r="E969" s="62" t="s">
        <v>202</v>
      </c>
      <c r="F969">
        <v>3</v>
      </c>
      <c r="G969" t="s">
        <v>26</v>
      </c>
      <c r="H969" t="s">
        <v>27</v>
      </c>
      <c r="I969" s="65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77">
        <f t="shared" si="49"/>
        <v>64.096857473515527</v>
      </c>
      <c r="N969">
        <v>2</v>
      </c>
      <c r="O969">
        <v>11.185</v>
      </c>
      <c r="P969" s="77">
        <f t="shared" si="48"/>
        <v>64.371926687527932</v>
      </c>
      <c r="S969" s="77" t="str">
        <f t="shared" si="50"/>
        <v/>
      </c>
    </row>
    <row r="970" spans="1:19" x14ac:dyDescent="0.3">
      <c r="A970" s="39" t="s">
        <v>102</v>
      </c>
      <c r="B970" s="39">
        <v>2022</v>
      </c>
      <c r="C970" s="64">
        <v>44673</v>
      </c>
      <c r="D970" s="39" t="s">
        <v>72</v>
      </c>
      <c r="E970" s="62" t="s">
        <v>202</v>
      </c>
      <c r="F970">
        <v>4</v>
      </c>
      <c r="G970" t="s">
        <v>30</v>
      </c>
      <c r="H970" t="s">
        <v>31</v>
      </c>
      <c r="I970" s="65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77">
        <f t="shared" si="49"/>
        <v>62.058265816238581</v>
      </c>
      <c r="N970">
        <v>1</v>
      </c>
      <c r="O970">
        <v>11.404999999999999</v>
      </c>
      <c r="P970" s="77">
        <f t="shared" si="48"/>
        <v>63.130206049978085</v>
      </c>
      <c r="S970" s="77" t="str">
        <f t="shared" si="50"/>
        <v/>
      </c>
    </row>
    <row r="971" spans="1:19" x14ac:dyDescent="0.3">
      <c r="A971" s="39" t="s">
        <v>102</v>
      </c>
      <c r="B971" s="39">
        <v>2022</v>
      </c>
      <c r="C971" s="64">
        <v>44673</v>
      </c>
      <c r="D971" s="39" t="s">
        <v>72</v>
      </c>
      <c r="E971" s="39" t="s">
        <v>202</v>
      </c>
      <c r="F971">
        <v>4</v>
      </c>
      <c r="G971" t="s">
        <v>57</v>
      </c>
      <c r="H971" t="s">
        <v>47</v>
      </c>
      <c r="I971" s="65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77">
        <f t="shared" si="49"/>
        <v>61.770761839396016</v>
      </c>
      <c r="N971">
        <v>2</v>
      </c>
      <c r="O971">
        <v>11.463999999999999</v>
      </c>
      <c r="P971" s="77">
        <f t="shared" si="48"/>
        <v>62.805303558967211</v>
      </c>
      <c r="S971" s="77" t="str">
        <f t="shared" si="50"/>
        <v/>
      </c>
    </row>
    <row r="972" spans="1:19" x14ac:dyDescent="0.3">
      <c r="A972" s="39" t="s">
        <v>102</v>
      </c>
      <c r="B972" s="39">
        <v>2022</v>
      </c>
      <c r="C972" s="64">
        <v>44673</v>
      </c>
      <c r="D972" s="39" t="s">
        <v>72</v>
      </c>
      <c r="E972" s="62" t="s">
        <v>203</v>
      </c>
      <c r="F972">
        <v>1</v>
      </c>
      <c r="G972" t="s">
        <v>33</v>
      </c>
      <c r="H972" t="s">
        <v>27</v>
      </c>
      <c r="I972" s="65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77">
        <f t="shared" si="49"/>
        <v>63.553711713302143</v>
      </c>
      <c r="N972">
        <v>1</v>
      </c>
      <c r="O972">
        <v>11.009</v>
      </c>
      <c r="P972" s="77">
        <f t="shared" si="48"/>
        <v>65.40103551639568</v>
      </c>
      <c r="S972" s="77" t="str">
        <f t="shared" si="50"/>
        <v/>
      </c>
    </row>
    <row r="973" spans="1:19" x14ac:dyDescent="0.3">
      <c r="A973" s="39" t="s">
        <v>102</v>
      </c>
      <c r="B973" s="39">
        <v>2022</v>
      </c>
      <c r="C973" s="64">
        <v>44673</v>
      </c>
      <c r="D973" s="39" t="s">
        <v>72</v>
      </c>
      <c r="E973" s="62" t="s">
        <v>203</v>
      </c>
      <c r="F973">
        <v>1</v>
      </c>
      <c r="G973" t="s">
        <v>30</v>
      </c>
      <c r="H973" t="s">
        <v>31</v>
      </c>
      <c r="I973" s="65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77">
        <f t="shared" si="49"/>
        <v>62.630480167014611</v>
      </c>
      <c r="N973">
        <v>2</v>
      </c>
      <c r="O973">
        <v>13.338000000000001</v>
      </c>
      <c r="P973" s="77">
        <f t="shared" si="48"/>
        <v>53.981106612685558</v>
      </c>
      <c r="S973" s="77" t="str">
        <f t="shared" si="50"/>
        <v/>
      </c>
    </row>
    <row r="974" spans="1:19" x14ac:dyDescent="0.3">
      <c r="A974" s="39" t="s">
        <v>102</v>
      </c>
      <c r="B974" s="39">
        <v>2022</v>
      </c>
      <c r="C974" s="64">
        <v>44673</v>
      </c>
      <c r="D974" s="39" t="s">
        <v>72</v>
      </c>
      <c r="E974" s="62" t="s">
        <v>203</v>
      </c>
      <c r="F974">
        <v>2</v>
      </c>
      <c r="G974" t="s">
        <v>73</v>
      </c>
      <c r="H974" t="s">
        <v>74</v>
      </c>
      <c r="I974" s="65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77">
        <f t="shared" si="49"/>
        <v>64.429530201342274</v>
      </c>
      <c r="N974">
        <v>1</v>
      </c>
      <c r="O974">
        <v>11.302</v>
      </c>
      <c r="P974" s="77">
        <f t="shared" si="48"/>
        <v>63.705538842682714</v>
      </c>
      <c r="S974" s="77" t="str">
        <f t="shared" si="50"/>
        <v/>
      </c>
    </row>
    <row r="975" spans="1:19" x14ac:dyDescent="0.3">
      <c r="A975" s="39" t="s">
        <v>102</v>
      </c>
      <c r="B975" s="39">
        <v>2022</v>
      </c>
      <c r="C975" s="64">
        <v>44673</v>
      </c>
      <c r="D975" s="39" t="s">
        <v>72</v>
      </c>
      <c r="E975" s="62" t="s">
        <v>203</v>
      </c>
      <c r="F975">
        <v>2</v>
      </c>
      <c r="G975" t="s">
        <v>20</v>
      </c>
      <c r="H975" t="s">
        <v>21</v>
      </c>
      <c r="I975" s="65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77">
        <f t="shared" si="49"/>
        <v>64.314426083072803</v>
      </c>
      <c r="N975">
        <v>2</v>
      </c>
      <c r="O975">
        <v>11.365</v>
      </c>
      <c r="P975" s="77">
        <f t="shared" si="48"/>
        <v>63.352397712274524</v>
      </c>
      <c r="S975" s="77" t="str">
        <f t="shared" si="50"/>
        <v/>
      </c>
    </row>
    <row r="976" spans="1:19" x14ac:dyDescent="0.3">
      <c r="A976" s="39" t="s">
        <v>102</v>
      </c>
      <c r="B976" s="39">
        <v>2022</v>
      </c>
      <c r="C976" s="64">
        <v>44673</v>
      </c>
      <c r="D976" s="39" t="s">
        <v>72</v>
      </c>
      <c r="E976" s="62" t="s">
        <v>204</v>
      </c>
      <c r="F976" t="s">
        <v>205</v>
      </c>
      <c r="G976" t="s">
        <v>33</v>
      </c>
      <c r="H976" t="s">
        <v>27</v>
      </c>
      <c r="I976" s="65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77">
        <f t="shared" si="49"/>
        <v>66.21907477237194</v>
      </c>
      <c r="N976">
        <v>1</v>
      </c>
      <c r="O976">
        <v>10.955</v>
      </c>
      <c r="P976" s="77">
        <f t="shared" si="48"/>
        <v>65.723413966225465</v>
      </c>
      <c r="S976" s="77" t="str">
        <f t="shared" si="50"/>
        <v/>
      </c>
    </row>
    <row r="977" spans="1:19" x14ac:dyDescent="0.3">
      <c r="A977" s="39" t="s">
        <v>102</v>
      </c>
      <c r="B977" s="39">
        <v>2022</v>
      </c>
      <c r="C977" s="64">
        <v>44673</v>
      </c>
      <c r="D977" s="39" t="s">
        <v>72</v>
      </c>
      <c r="E977" s="62" t="s">
        <v>204</v>
      </c>
      <c r="F977" t="s">
        <v>205</v>
      </c>
      <c r="G977" t="s">
        <v>73</v>
      </c>
      <c r="H977" t="s">
        <v>74</v>
      </c>
      <c r="I977" s="65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77">
        <f t="shared" si="49"/>
        <v>64.818149081742902</v>
      </c>
      <c r="N977">
        <v>2</v>
      </c>
      <c r="O977">
        <v>11.089</v>
      </c>
      <c r="P977" s="77">
        <f t="shared" si="48"/>
        <v>64.929209126161055</v>
      </c>
      <c r="S977" s="77" t="str">
        <f t="shared" si="50"/>
        <v/>
      </c>
    </row>
    <row r="978" spans="1:19" x14ac:dyDescent="0.3">
      <c r="A978" s="39" t="s">
        <v>102</v>
      </c>
      <c r="B978" s="39">
        <v>2022</v>
      </c>
      <c r="C978" s="64">
        <v>44673</v>
      </c>
      <c r="D978" s="39" t="s">
        <v>72</v>
      </c>
      <c r="E978" s="62" t="s">
        <v>204</v>
      </c>
      <c r="F978" t="s">
        <v>206</v>
      </c>
      <c r="G978" t="s">
        <v>20</v>
      </c>
      <c r="H978" t="s">
        <v>21</v>
      </c>
      <c r="I978" s="65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77">
        <f t="shared" si="49"/>
        <v>63.252218220152862</v>
      </c>
      <c r="N978">
        <v>1</v>
      </c>
      <c r="O978">
        <v>11.228999999999999</v>
      </c>
      <c r="P978" s="77">
        <f t="shared" si="48"/>
        <v>64.119690088164575</v>
      </c>
      <c r="S978" s="77" t="str">
        <f t="shared" si="50"/>
        <v/>
      </c>
    </row>
    <row r="979" spans="1:19" x14ac:dyDescent="0.3">
      <c r="A979" s="39" t="s">
        <v>102</v>
      </c>
      <c r="B979" s="39">
        <v>2022</v>
      </c>
      <c r="C979" s="64">
        <v>44673</v>
      </c>
      <c r="D979" s="39" t="s">
        <v>72</v>
      </c>
      <c r="E979" s="62" t="s">
        <v>204</v>
      </c>
      <c r="F979" t="s">
        <v>206</v>
      </c>
      <c r="G979" t="s">
        <v>30</v>
      </c>
      <c r="H979" t="s">
        <v>31</v>
      </c>
      <c r="I979" s="65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77">
        <f t="shared" si="49"/>
        <v>63.036245841358785</v>
      </c>
      <c r="N979">
        <v>2</v>
      </c>
      <c r="O979">
        <v>11.542</v>
      </c>
      <c r="P979" s="77">
        <f t="shared" si="48"/>
        <v>62.380869866574251</v>
      </c>
      <c r="S979" s="77" t="str">
        <f t="shared" si="50"/>
        <v/>
      </c>
    </row>
    <row r="980" spans="1:19" x14ac:dyDescent="0.3">
      <c r="A980" s="39" t="s">
        <v>93</v>
      </c>
      <c r="B980" s="39">
        <v>2022</v>
      </c>
      <c r="C980" s="64">
        <v>44694</v>
      </c>
      <c r="D980" s="39" t="s">
        <v>72</v>
      </c>
      <c r="E980" s="62" t="s">
        <v>200</v>
      </c>
      <c r="F980">
        <v>1</v>
      </c>
      <c r="G980" t="s">
        <v>94</v>
      </c>
      <c r="H980" t="s">
        <v>38</v>
      </c>
      <c r="I980" s="65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77">
        <f t="shared" si="49"/>
        <v>62.407905001300158</v>
      </c>
      <c r="P980" s="77" t="str">
        <f t="shared" si="48"/>
        <v/>
      </c>
      <c r="S980" s="77" t="str">
        <f t="shared" si="50"/>
        <v/>
      </c>
    </row>
    <row r="981" spans="1:19" x14ac:dyDescent="0.3">
      <c r="A981" s="39" t="s">
        <v>93</v>
      </c>
      <c r="B981" s="39">
        <v>2022</v>
      </c>
      <c r="C981" s="64">
        <v>44694</v>
      </c>
      <c r="D981" s="39" t="s">
        <v>72</v>
      </c>
      <c r="E981" s="62" t="s">
        <v>200</v>
      </c>
      <c r="F981">
        <v>1</v>
      </c>
      <c r="G981" t="s">
        <v>83</v>
      </c>
      <c r="H981" t="s">
        <v>84</v>
      </c>
      <c r="I981" s="65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77">
        <f t="shared" si="49"/>
        <v>58.299595141700401</v>
      </c>
      <c r="P981" s="77" t="str">
        <f t="shared" si="48"/>
        <v/>
      </c>
      <c r="S981" s="77" t="str">
        <f t="shared" si="50"/>
        <v/>
      </c>
    </row>
    <row r="982" spans="1:19" x14ac:dyDescent="0.3">
      <c r="A982" s="39" t="s">
        <v>93</v>
      </c>
      <c r="B982" s="39">
        <v>2022</v>
      </c>
      <c r="C982" s="64">
        <v>44694</v>
      </c>
      <c r="D982" s="39" t="s">
        <v>72</v>
      </c>
      <c r="E982" s="62" t="s">
        <v>200</v>
      </c>
      <c r="F982">
        <v>2</v>
      </c>
      <c r="G982" t="s">
        <v>73</v>
      </c>
      <c r="H982" t="s">
        <v>74</v>
      </c>
      <c r="I982" s="65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77">
        <f t="shared" si="49"/>
        <v>62.91506466270534</v>
      </c>
      <c r="P982" s="77" t="str">
        <f t="shared" si="48"/>
        <v/>
      </c>
      <c r="S982" s="77" t="str">
        <f t="shared" si="50"/>
        <v/>
      </c>
    </row>
    <row r="983" spans="1:19" x14ac:dyDescent="0.3">
      <c r="A983" s="39" t="s">
        <v>93</v>
      </c>
      <c r="B983" s="39">
        <v>2022</v>
      </c>
      <c r="C983" s="64">
        <v>44694</v>
      </c>
      <c r="D983" s="39" t="s">
        <v>72</v>
      </c>
      <c r="E983" s="62" t="s">
        <v>200</v>
      </c>
      <c r="F983">
        <v>2</v>
      </c>
      <c r="G983" t="s">
        <v>54</v>
      </c>
      <c r="H983" t="s">
        <v>44</v>
      </c>
      <c r="I983" s="65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77">
        <f t="shared" si="49"/>
        <v>62.478306143700102</v>
      </c>
      <c r="P983" s="77" t="str">
        <f t="shared" si="48"/>
        <v/>
      </c>
      <c r="S983" s="77" t="str">
        <f t="shared" si="50"/>
        <v/>
      </c>
    </row>
    <row r="984" spans="1:19" x14ac:dyDescent="0.3">
      <c r="A984" s="39" t="s">
        <v>93</v>
      </c>
      <c r="B984" s="39">
        <v>2022</v>
      </c>
      <c r="C984" s="64">
        <v>44694</v>
      </c>
      <c r="D984" s="39" t="s">
        <v>72</v>
      </c>
      <c r="E984" s="62" t="s">
        <v>200</v>
      </c>
      <c r="F984">
        <v>3</v>
      </c>
      <c r="G984" t="s">
        <v>75</v>
      </c>
      <c r="H984" t="s">
        <v>38</v>
      </c>
      <c r="I984" s="65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77">
        <f t="shared" si="49"/>
        <v>62.489151189029684</v>
      </c>
      <c r="P984" s="77" t="str">
        <f t="shared" si="48"/>
        <v/>
      </c>
      <c r="S984" s="77" t="str">
        <f t="shared" si="50"/>
        <v/>
      </c>
    </row>
    <row r="985" spans="1:19" x14ac:dyDescent="0.3">
      <c r="A985" s="39" t="s">
        <v>93</v>
      </c>
      <c r="B985" s="39">
        <v>2022</v>
      </c>
      <c r="C985" s="64">
        <v>44694</v>
      </c>
      <c r="D985" s="39" t="s">
        <v>72</v>
      </c>
      <c r="E985" s="62" t="s">
        <v>200</v>
      </c>
      <c r="F985">
        <v>3</v>
      </c>
      <c r="G985" t="s">
        <v>66</v>
      </c>
      <c r="H985" t="s">
        <v>67</v>
      </c>
      <c r="I985" s="65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77">
        <f t="shared" si="49"/>
        <v>58.017727639000803</v>
      </c>
      <c r="P985" s="77" t="str">
        <f t="shared" si="48"/>
        <v/>
      </c>
      <c r="S985" s="77" t="str">
        <f t="shared" si="50"/>
        <v/>
      </c>
    </row>
    <row r="986" spans="1:19" x14ac:dyDescent="0.3">
      <c r="A986" s="39" t="s">
        <v>93</v>
      </c>
      <c r="B986" s="39">
        <v>2022</v>
      </c>
      <c r="C986" s="64">
        <v>44694</v>
      </c>
      <c r="D986" s="39" t="s">
        <v>72</v>
      </c>
      <c r="E986" s="62" t="s">
        <v>200</v>
      </c>
      <c r="F986">
        <v>4</v>
      </c>
      <c r="G986" t="s">
        <v>18</v>
      </c>
      <c r="H986" t="s">
        <v>19</v>
      </c>
      <c r="I986" s="65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77">
        <f t="shared" si="49"/>
        <v>62.865624727145729</v>
      </c>
      <c r="P986" s="77" t="str">
        <f t="shared" si="48"/>
        <v/>
      </c>
      <c r="S986" s="77" t="str">
        <f t="shared" si="50"/>
        <v/>
      </c>
    </row>
    <row r="987" spans="1:19" x14ac:dyDescent="0.3">
      <c r="A987" s="39" t="s">
        <v>93</v>
      </c>
      <c r="B987" s="39">
        <v>2022</v>
      </c>
      <c r="C987" s="64">
        <v>44694</v>
      </c>
      <c r="D987" s="39" t="s">
        <v>72</v>
      </c>
      <c r="E987" s="62" t="s">
        <v>200</v>
      </c>
      <c r="F987">
        <v>4</v>
      </c>
      <c r="G987" t="s">
        <v>48</v>
      </c>
      <c r="H987" t="s">
        <v>49</v>
      </c>
      <c r="I987" s="65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77">
        <f t="shared" si="49"/>
        <v>62.332265604709548</v>
      </c>
      <c r="P987" s="77" t="str">
        <f t="shared" si="48"/>
        <v/>
      </c>
      <c r="S987" s="77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39" t="s">
        <v>200</v>
      </c>
      <c r="F988">
        <v>5</v>
      </c>
      <c r="G988" t="s">
        <v>95</v>
      </c>
      <c r="H988" t="s">
        <v>19</v>
      </c>
      <c r="I988" s="65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77">
        <f t="shared" si="49"/>
        <v>63.152355056573988</v>
      </c>
      <c r="P988" s="77" t="str">
        <f t="shared" si="48"/>
        <v/>
      </c>
      <c r="S988" s="77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39" t="s">
        <v>200</v>
      </c>
      <c r="F989">
        <v>5</v>
      </c>
      <c r="G989" t="s">
        <v>101</v>
      </c>
      <c r="H989" t="s">
        <v>25</v>
      </c>
      <c r="I989" s="65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77">
        <f t="shared" si="49"/>
        <v>62.240663900414937</v>
      </c>
      <c r="P989" s="77" t="str">
        <f t="shared" si="48"/>
        <v/>
      </c>
      <c r="S989" s="77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39" t="s">
        <v>200</v>
      </c>
      <c r="F990">
        <v>6</v>
      </c>
      <c r="G990" t="s">
        <v>39</v>
      </c>
      <c r="H990" t="s">
        <v>40</v>
      </c>
      <c r="I990" s="65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77">
        <f t="shared" si="49"/>
        <v>63.475271092303622</v>
      </c>
      <c r="P990" s="77" t="str">
        <f t="shared" si="48"/>
        <v/>
      </c>
      <c r="S990" s="77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39" t="s">
        <v>200</v>
      </c>
      <c r="F991">
        <v>6</v>
      </c>
      <c r="G991" t="s">
        <v>55</v>
      </c>
      <c r="H991" t="s">
        <v>56</v>
      </c>
      <c r="I991" s="65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77">
        <f t="shared" si="49"/>
        <v>62.407905001300158</v>
      </c>
      <c r="P991" s="77" t="str">
        <f t="shared" si="48"/>
        <v/>
      </c>
      <c r="S991" s="77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39" t="s">
        <v>200</v>
      </c>
      <c r="F992">
        <v>7</v>
      </c>
      <c r="G992" t="s">
        <v>52</v>
      </c>
      <c r="H992" t="s">
        <v>53</v>
      </c>
      <c r="I992" s="65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77">
        <f t="shared" si="49"/>
        <v>64.510348535077497</v>
      </c>
      <c r="P992" s="77" t="str">
        <f t="shared" si="48"/>
        <v/>
      </c>
      <c r="S992" s="77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39" t="s">
        <v>200</v>
      </c>
      <c r="F993">
        <v>7</v>
      </c>
      <c r="G993" t="s">
        <v>50</v>
      </c>
      <c r="H993" t="s">
        <v>51</v>
      </c>
      <c r="I993" s="65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77">
        <f t="shared" si="49"/>
        <v>62.440378111178568</v>
      </c>
      <c r="P993" s="77" t="str">
        <f t="shared" si="48"/>
        <v/>
      </c>
      <c r="S993" s="77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39" t="s">
        <v>200</v>
      </c>
      <c r="F994">
        <v>8</v>
      </c>
      <c r="G994" t="s">
        <v>96</v>
      </c>
      <c r="H994" t="s">
        <v>40</v>
      </c>
      <c r="I994" s="65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77">
        <f t="shared" si="49"/>
        <v>62.576047279680168</v>
      </c>
      <c r="P994" s="77" t="str">
        <f t="shared" si="48"/>
        <v/>
      </c>
      <c r="S994" s="77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39" t="s">
        <v>200</v>
      </c>
      <c r="F995">
        <v>8</v>
      </c>
      <c r="G995" t="s">
        <v>45</v>
      </c>
      <c r="H995" t="s">
        <v>97</v>
      </c>
      <c r="I995" s="65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77">
        <f t="shared" si="49"/>
        <v>62.407905001300158</v>
      </c>
      <c r="P995" s="77" t="str">
        <f t="shared" si="48"/>
        <v/>
      </c>
      <c r="S995" s="77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39" t="s">
        <v>200</v>
      </c>
      <c r="F996">
        <v>9</v>
      </c>
      <c r="G996" t="s">
        <v>43</v>
      </c>
      <c r="H996" t="s">
        <v>44</v>
      </c>
      <c r="I996" s="65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77">
        <f t="shared" si="49"/>
        <v>63.711176002123707</v>
      </c>
      <c r="P996" s="77" t="str">
        <f t="shared" si="48"/>
        <v/>
      </c>
      <c r="S996" s="77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39" t="s">
        <v>200</v>
      </c>
      <c r="F997">
        <v>9</v>
      </c>
      <c r="G997" t="s">
        <v>100</v>
      </c>
      <c r="H997" t="s">
        <v>47</v>
      </c>
      <c r="I997" s="65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77">
        <f t="shared" si="49"/>
        <v>63.280014062225348</v>
      </c>
      <c r="P997" s="77" t="str">
        <f t="shared" si="48"/>
        <v/>
      </c>
      <c r="S997" s="77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39" t="s">
        <v>200</v>
      </c>
      <c r="F998">
        <v>10</v>
      </c>
      <c r="G998" t="s">
        <v>35</v>
      </c>
      <c r="H998" t="s">
        <v>36</v>
      </c>
      <c r="I998" s="65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77">
        <f t="shared" si="49"/>
        <v>63.224446786090624</v>
      </c>
      <c r="P998" s="77" t="str">
        <f t="shared" si="48"/>
        <v/>
      </c>
      <c r="S998" s="77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39" t="s">
        <v>200</v>
      </c>
      <c r="F999">
        <v>10</v>
      </c>
      <c r="G999" t="s">
        <v>99</v>
      </c>
      <c r="H999" t="s">
        <v>47</v>
      </c>
      <c r="I999" s="65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77">
        <f t="shared" si="49"/>
        <v>62.657732138195108</v>
      </c>
      <c r="P999" s="77" t="str">
        <f t="shared" si="48"/>
        <v/>
      </c>
      <c r="S999" s="77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39" t="s">
        <v>200</v>
      </c>
      <c r="F1000">
        <v>11</v>
      </c>
      <c r="G1000" t="s">
        <v>42</v>
      </c>
      <c r="H1000" t="s">
        <v>97</v>
      </c>
      <c r="I1000" s="65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77">
        <f t="shared" si="49"/>
        <v>62.543432939541347</v>
      </c>
      <c r="P1000" s="77" t="str">
        <f t="shared" si="48"/>
        <v/>
      </c>
      <c r="S1000" s="77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39" t="s">
        <v>200</v>
      </c>
      <c r="F1001">
        <v>11</v>
      </c>
      <c r="G1001" t="s">
        <v>98</v>
      </c>
      <c r="H1001" t="s">
        <v>67</v>
      </c>
      <c r="I1001" s="65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77">
        <f t="shared" si="49"/>
        <v>61.749571183533448</v>
      </c>
      <c r="P1001" s="77" t="str">
        <f t="shared" si="48"/>
        <v/>
      </c>
      <c r="S1001" s="77" t="str">
        <f t="shared" si="50"/>
        <v/>
      </c>
    </row>
    <row r="1002" spans="1:19" x14ac:dyDescent="0.3">
      <c r="A1002" s="10" t="s">
        <v>93</v>
      </c>
      <c r="B1002" s="10">
        <v>2022</v>
      </c>
      <c r="C1002" s="34">
        <v>44694</v>
      </c>
      <c r="D1002" s="10" t="s">
        <v>72</v>
      </c>
      <c r="E1002" s="78" t="s">
        <v>201</v>
      </c>
      <c r="F1002">
        <v>1</v>
      </c>
      <c r="G1002" t="s">
        <v>33</v>
      </c>
      <c r="H1002" t="s">
        <v>27</v>
      </c>
      <c r="I1002" s="65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77">
        <f t="shared" si="49"/>
        <v>61.459667093469911</v>
      </c>
      <c r="P1002" s="77" t="str">
        <f t="shared" si="48"/>
        <v/>
      </c>
      <c r="S1002" s="77" t="str">
        <f t="shared" si="50"/>
        <v/>
      </c>
    </row>
    <row r="1003" spans="1:19" x14ac:dyDescent="0.3">
      <c r="A1003" s="10" t="s">
        <v>93</v>
      </c>
      <c r="B1003" s="10">
        <v>2022</v>
      </c>
      <c r="C1003" s="34">
        <v>44694</v>
      </c>
      <c r="D1003" s="10" t="s">
        <v>72</v>
      </c>
      <c r="E1003" s="78" t="s">
        <v>201</v>
      </c>
      <c r="F1003">
        <v>1</v>
      </c>
      <c r="G1003" t="s">
        <v>42</v>
      </c>
      <c r="H1003" t="s">
        <v>97</v>
      </c>
      <c r="I1003" s="65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77">
        <f t="shared" si="49"/>
        <v>59.26901547579849</v>
      </c>
      <c r="P1003" s="77" t="str">
        <f t="shared" si="48"/>
        <v/>
      </c>
      <c r="S1003" s="77" t="str">
        <f t="shared" si="50"/>
        <v/>
      </c>
    </row>
    <row r="1004" spans="1:19" x14ac:dyDescent="0.3">
      <c r="A1004" s="10" t="s">
        <v>93</v>
      </c>
      <c r="B1004" s="10">
        <v>2022</v>
      </c>
      <c r="C1004" s="34">
        <v>44694</v>
      </c>
      <c r="D1004" s="10" t="s">
        <v>72</v>
      </c>
      <c r="E1004" s="78" t="s">
        <v>201</v>
      </c>
      <c r="F1004">
        <v>2</v>
      </c>
      <c r="G1004" t="s">
        <v>23</v>
      </c>
      <c r="H1004" t="s">
        <v>15</v>
      </c>
      <c r="I1004" s="65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77">
        <f t="shared" si="49"/>
        <v>65.300199528387452</v>
      </c>
      <c r="P1004" s="77" t="str">
        <f t="shared" si="48"/>
        <v/>
      </c>
      <c r="S1004" s="77" t="str">
        <f t="shared" si="50"/>
        <v/>
      </c>
    </row>
    <row r="1005" spans="1:19" x14ac:dyDescent="0.3">
      <c r="A1005" s="10" t="s">
        <v>93</v>
      </c>
      <c r="B1005" s="10">
        <v>2022</v>
      </c>
      <c r="C1005" s="34">
        <v>44694</v>
      </c>
      <c r="D1005" s="10" t="s">
        <v>72</v>
      </c>
      <c r="E1005" s="78" t="s">
        <v>201</v>
      </c>
      <c r="F1005">
        <v>2</v>
      </c>
      <c r="G1005" t="s">
        <v>35</v>
      </c>
      <c r="H1005" t="s">
        <v>36</v>
      </c>
      <c r="I1005" s="65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77">
        <f t="shared" si="49"/>
        <v>65.052403324900624</v>
      </c>
      <c r="P1005" s="77" t="str">
        <f t="shared" si="48"/>
        <v/>
      </c>
      <c r="S1005" s="77" t="str">
        <f t="shared" si="50"/>
        <v/>
      </c>
    </row>
    <row r="1006" spans="1:19" x14ac:dyDescent="0.3">
      <c r="A1006" s="10" t="s">
        <v>93</v>
      </c>
      <c r="B1006" s="10">
        <v>2022</v>
      </c>
      <c r="C1006" s="34">
        <v>44694</v>
      </c>
      <c r="D1006" s="10" t="s">
        <v>72</v>
      </c>
      <c r="E1006" s="78" t="s">
        <v>201</v>
      </c>
      <c r="F1006">
        <v>3</v>
      </c>
      <c r="G1006" t="s">
        <v>26</v>
      </c>
      <c r="H1006" t="s">
        <v>27</v>
      </c>
      <c r="I1006" s="65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77">
        <f t="shared" si="49"/>
        <v>64.719101123595507</v>
      </c>
      <c r="P1006" s="77" t="str">
        <f t="shared" si="48"/>
        <v/>
      </c>
      <c r="S1006" s="77" t="str">
        <f t="shared" si="50"/>
        <v/>
      </c>
    </row>
    <row r="1007" spans="1:19" x14ac:dyDescent="0.3">
      <c r="A1007" s="10" t="s">
        <v>93</v>
      </c>
      <c r="B1007" s="10">
        <v>2022</v>
      </c>
      <c r="C1007" s="34">
        <v>44694</v>
      </c>
      <c r="D1007" s="10" t="s">
        <v>72</v>
      </c>
      <c r="E1007" s="78" t="s">
        <v>201</v>
      </c>
      <c r="F1007">
        <v>3</v>
      </c>
      <c r="G1007" t="s">
        <v>43</v>
      </c>
      <c r="H1007" t="s">
        <v>44</v>
      </c>
      <c r="I1007" s="65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77">
        <f t="shared" si="49"/>
        <v>64.051240992794234</v>
      </c>
      <c r="P1007" s="77" t="str">
        <f t="shared" si="48"/>
        <v/>
      </c>
      <c r="S1007" s="77" t="str">
        <f t="shared" si="50"/>
        <v/>
      </c>
    </row>
    <row r="1008" spans="1:19" x14ac:dyDescent="0.3">
      <c r="A1008" s="10" t="s">
        <v>93</v>
      </c>
      <c r="B1008" s="10">
        <v>2022</v>
      </c>
      <c r="C1008" s="34">
        <v>44694</v>
      </c>
      <c r="D1008" s="10" t="s">
        <v>72</v>
      </c>
      <c r="E1008" s="78" t="s">
        <v>201</v>
      </c>
      <c r="F1008">
        <v>4</v>
      </c>
      <c r="G1008" t="s">
        <v>14</v>
      </c>
      <c r="H1008" t="s">
        <v>15</v>
      </c>
      <c r="I1008" s="65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77">
        <f t="shared" si="49"/>
        <v>63.767602515277652</v>
      </c>
      <c r="P1008" s="77" t="str">
        <f t="shared" si="48"/>
        <v/>
      </c>
      <c r="S1008" s="77" t="str">
        <f t="shared" si="50"/>
        <v/>
      </c>
    </row>
    <row r="1009" spans="1:19" x14ac:dyDescent="0.3">
      <c r="A1009" s="10" t="s">
        <v>93</v>
      </c>
      <c r="B1009" s="10">
        <v>2022</v>
      </c>
      <c r="C1009" s="34">
        <v>44694</v>
      </c>
      <c r="D1009" s="10" t="s">
        <v>72</v>
      </c>
      <c r="E1009" s="78" t="s">
        <v>201</v>
      </c>
      <c r="F1009">
        <v>4</v>
      </c>
      <c r="G1009" t="s">
        <v>96</v>
      </c>
      <c r="H1009" t="s">
        <v>40</v>
      </c>
      <c r="I1009" s="65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77">
        <f t="shared" si="49"/>
        <v>63.75066406941739</v>
      </c>
      <c r="P1009" s="77" t="str">
        <f t="shared" si="48"/>
        <v/>
      </c>
      <c r="S1009" s="77" t="str">
        <f t="shared" si="50"/>
        <v/>
      </c>
    </row>
    <row r="1010" spans="1:19" x14ac:dyDescent="0.3">
      <c r="A1010" s="10" t="s">
        <v>93</v>
      </c>
      <c r="B1010" s="10">
        <v>2022</v>
      </c>
      <c r="C1010" s="34">
        <v>44694</v>
      </c>
      <c r="D1010" s="10" t="s">
        <v>72</v>
      </c>
      <c r="E1010" s="78" t="s">
        <v>201</v>
      </c>
      <c r="F1010">
        <v>5</v>
      </c>
      <c r="G1010" t="s">
        <v>20</v>
      </c>
      <c r="H1010" t="s">
        <v>21</v>
      </c>
      <c r="I1010" s="65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77">
        <f t="shared" si="49"/>
        <v>65.017157305400033</v>
      </c>
      <c r="P1010" s="77" t="str">
        <f t="shared" si="48"/>
        <v/>
      </c>
      <c r="S1010" s="77" t="str">
        <f t="shared" si="50"/>
        <v/>
      </c>
    </row>
    <row r="1011" spans="1:19" x14ac:dyDescent="0.3">
      <c r="A1011" s="10" t="s">
        <v>93</v>
      </c>
      <c r="B1011" s="10">
        <v>2022</v>
      </c>
      <c r="C1011" s="34">
        <v>44694</v>
      </c>
      <c r="D1011" s="10" t="s">
        <v>72</v>
      </c>
      <c r="E1011" s="78" t="s">
        <v>201</v>
      </c>
      <c r="F1011">
        <v>5</v>
      </c>
      <c r="G1011" t="s">
        <v>52</v>
      </c>
      <c r="H1011" t="s">
        <v>53</v>
      </c>
      <c r="I1011" s="65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77">
        <f t="shared" si="49"/>
        <v>64.579782940174013</v>
      </c>
      <c r="P1011" s="77" t="str">
        <f t="shared" si="48"/>
        <v/>
      </c>
      <c r="S1011" s="77" t="str">
        <f t="shared" si="50"/>
        <v/>
      </c>
    </row>
    <row r="1012" spans="1:19" x14ac:dyDescent="0.3">
      <c r="A1012" s="10" t="s">
        <v>93</v>
      </c>
      <c r="B1012" s="10">
        <v>2022</v>
      </c>
      <c r="C1012" s="34">
        <v>44694</v>
      </c>
      <c r="D1012" s="10" t="s">
        <v>72</v>
      </c>
      <c r="E1012" s="78" t="s">
        <v>201</v>
      </c>
      <c r="F1012">
        <v>6</v>
      </c>
      <c r="G1012" t="s">
        <v>39</v>
      </c>
      <c r="H1012" t="s">
        <v>40</v>
      </c>
      <c r="I1012" s="65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77">
        <f t="shared" si="49"/>
        <v>62.516280281323262</v>
      </c>
      <c r="P1012" s="77" t="str">
        <f t="shared" si="48"/>
        <v/>
      </c>
      <c r="S1012" s="77" t="str">
        <f t="shared" si="50"/>
        <v/>
      </c>
    </row>
    <row r="1013" spans="1:19" x14ac:dyDescent="0.3">
      <c r="A1013" s="10" t="s">
        <v>93</v>
      </c>
      <c r="B1013" s="10">
        <v>2022</v>
      </c>
      <c r="C1013" s="34">
        <v>44694</v>
      </c>
      <c r="D1013" s="10" t="s">
        <v>72</v>
      </c>
      <c r="E1013" s="63" t="s">
        <v>201</v>
      </c>
      <c r="F1013">
        <v>6</v>
      </c>
      <c r="G1013" t="s">
        <v>94</v>
      </c>
      <c r="H1013" t="s">
        <v>38</v>
      </c>
      <c r="I1013" s="65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77">
        <f t="shared" si="49"/>
        <v>61.496412709258628</v>
      </c>
      <c r="P1013" s="77" t="str">
        <f t="shared" si="48"/>
        <v/>
      </c>
      <c r="S1013" s="77" t="str">
        <f t="shared" si="50"/>
        <v/>
      </c>
    </row>
    <row r="1014" spans="1:19" x14ac:dyDescent="0.3">
      <c r="A1014" s="10" t="s">
        <v>93</v>
      </c>
      <c r="B1014" s="10">
        <v>2022</v>
      </c>
      <c r="C1014" s="34">
        <v>44694</v>
      </c>
      <c r="D1014" s="10" t="s">
        <v>72</v>
      </c>
      <c r="E1014" s="63" t="s">
        <v>201</v>
      </c>
      <c r="F1014">
        <v>7</v>
      </c>
      <c r="G1014" t="s">
        <v>73</v>
      </c>
      <c r="H1014" t="s">
        <v>74</v>
      </c>
      <c r="I1014" s="65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77">
        <f t="shared" si="49"/>
        <v>64.847338557146713</v>
      </c>
      <c r="P1014" s="77" t="str">
        <f t="shared" si="48"/>
        <v/>
      </c>
      <c r="S1014" s="77" t="str">
        <f t="shared" si="50"/>
        <v/>
      </c>
    </row>
    <row r="1015" spans="1:19" x14ac:dyDescent="0.3">
      <c r="A1015" s="10" t="s">
        <v>93</v>
      </c>
      <c r="B1015" s="10">
        <v>2022</v>
      </c>
      <c r="C1015" s="34">
        <v>44694</v>
      </c>
      <c r="D1015" s="10" t="s">
        <v>72</v>
      </c>
      <c r="E1015" s="78" t="s">
        <v>201</v>
      </c>
      <c r="F1015">
        <v>7</v>
      </c>
      <c r="G1015" t="s">
        <v>95</v>
      </c>
      <c r="H1015" t="s">
        <v>19</v>
      </c>
      <c r="I1015" s="65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77">
        <f t="shared" si="49"/>
        <v>64.325917984454577</v>
      </c>
      <c r="P1015" s="77" t="str">
        <f t="shared" si="48"/>
        <v/>
      </c>
      <c r="S1015" s="77" t="str">
        <f t="shared" si="50"/>
        <v/>
      </c>
    </row>
    <row r="1016" spans="1:19" x14ac:dyDescent="0.3">
      <c r="A1016" s="10" t="s">
        <v>93</v>
      </c>
      <c r="B1016" s="10">
        <v>2022</v>
      </c>
      <c r="C1016" s="34">
        <v>44694</v>
      </c>
      <c r="D1016" s="10" t="s">
        <v>72</v>
      </c>
      <c r="E1016" s="63" t="s">
        <v>201</v>
      </c>
      <c r="F1016">
        <v>8</v>
      </c>
      <c r="G1016" t="s">
        <v>75</v>
      </c>
      <c r="H1016" t="s">
        <v>38</v>
      </c>
      <c r="I1016" s="65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77">
        <f t="shared" si="49"/>
        <v>63.892093353447507</v>
      </c>
      <c r="P1016" s="77" t="str">
        <f t="shared" si="48"/>
        <v/>
      </c>
      <c r="S1016" s="77" t="str">
        <f t="shared" si="50"/>
        <v/>
      </c>
    </row>
    <row r="1017" spans="1:19" x14ac:dyDescent="0.3">
      <c r="A1017" s="10" t="s">
        <v>93</v>
      </c>
      <c r="B1017" s="10">
        <v>2022</v>
      </c>
      <c r="C1017" s="34">
        <v>44694</v>
      </c>
      <c r="D1017" s="10" t="s">
        <v>72</v>
      </c>
      <c r="E1017" s="63" t="s">
        <v>201</v>
      </c>
      <c r="F1017">
        <v>8</v>
      </c>
      <c r="G1017" t="s">
        <v>18</v>
      </c>
      <c r="H1017" t="s">
        <v>19</v>
      </c>
      <c r="I1017" s="65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77">
        <f t="shared" si="49"/>
        <v>63.587388501280579</v>
      </c>
      <c r="P1017" s="77" t="str">
        <f t="shared" si="48"/>
        <v/>
      </c>
      <c r="S1017" s="77" t="str">
        <f t="shared" si="50"/>
        <v/>
      </c>
    </row>
    <row r="1018" spans="1:19" x14ac:dyDescent="0.3">
      <c r="A1018" s="28" t="s">
        <v>93</v>
      </c>
      <c r="B1018" s="28">
        <v>2022</v>
      </c>
      <c r="C1018" s="42">
        <v>44694</v>
      </c>
      <c r="D1018" s="28" t="s">
        <v>72</v>
      </c>
      <c r="E1018" s="39" t="s">
        <v>202</v>
      </c>
      <c r="F1018">
        <v>1</v>
      </c>
      <c r="G1018" t="s">
        <v>33</v>
      </c>
      <c r="H1018" t="s">
        <v>27</v>
      </c>
      <c r="I1018" s="65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77">
        <f t="shared" si="49"/>
        <v>62.97559695617948</v>
      </c>
      <c r="N1018">
        <v>1</v>
      </c>
      <c r="O1018">
        <v>10.971</v>
      </c>
      <c r="P1018" s="77">
        <f t="shared" si="48"/>
        <v>65.627563576702215</v>
      </c>
      <c r="Q1018">
        <v>1</v>
      </c>
      <c r="R1018">
        <v>11.052</v>
      </c>
      <c r="S1018" s="77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2">
        <v>44694</v>
      </c>
      <c r="D1019" s="28" t="s">
        <v>72</v>
      </c>
      <c r="E1019" s="62" t="s">
        <v>202</v>
      </c>
      <c r="F1019">
        <v>1</v>
      </c>
      <c r="G1019" t="s">
        <v>75</v>
      </c>
      <c r="H1019" t="s">
        <v>38</v>
      </c>
      <c r="I1019" s="65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77">
        <f t="shared" si="49"/>
        <v>63.047285464098074</v>
      </c>
      <c r="N1019">
        <v>2</v>
      </c>
      <c r="O1019">
        <v>11.696999999999999</v>
      </c>
      <c r="P1019" s="77">
        <f t="shared" ref="P1019:P1082" si="51">IF(OR(O1019="",O1019="REL"),"",3.6*200/O1019)</f>
        <v>61.5542446781226</v>
      </c>
      <c r="Q1019">
        <v>2</v>
      </c>
      <c r="R1019">
        <v>11.41</v>
      </c>
      <c r="S1019" s="77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2">
        <v>44694</v>
      </c>
      <c r="D1020" s="28" t="s">
        <v>72</v>
      </c>
      <c r="E1020" s="62" t="s">
        <v>202</v>
      </c>
      <c r="F1020">
        <v>2</v>
      </c>
      <c r="G1020" t="s">
        <v>23</v>
      </c>
      <c r="H1020" t="s">
        <v>15</v>
      </c>
      <c r="I1020" s="65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77">
        <f t="shared" si="49"/>
        <v>64.568200161420506</v>
      </c>
      <c r="N1020">
        <v>1</v>
      </c>
      <c r="O1020">
        <v>11.196</v>
      </c>
      <c r="P1020" s="77">
        <f t="shared" si="51"/>
        <v>64.308681672025727</v>
      </c>
      <c r="S1020" s="77" t="str">
        <f t="shared" si="50"/>
        <v/>
      </c>
    </row>
    <row r="1021" spans="1:19" x14ac:dyDescent="0.3">
      <c r="A1021" s="28" t="s">
        <v>93</v>
      </c>
      <c r="B1021" s="28">
        <v>2022</v>
      </c>
      <c r="C1021" s="42">
        <v>44694</v>
      </c>
      <c r="D1021" s="28" t="s">
        <v>72</v>
      </c>
      <c r="E1021" s="39" t="s">
        <v>202</v>
      </c>
      <c r="F1021">
        <v>2</v>
      </c>
      <c r="G1021" t="s">
        <v>73</v>
      </c>
      <c r="H1021" t="s">
        <v>74</v>
      </c>
      <c r="I1021" s="65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77">
        <f t="shared" si="49"/>
        <v>64.527693134970434</v>
      </c>
      <c r="N1021">
        <v>2</v>
      </c>
      <c r="O1021">
        <v>11.263999999999999</v>
      </c>
      <c r="P1021" s="77">
        <f t="shared" si="51"/>
        <v>63.920454545454547</v>
      </c>
      <c r="S1021" s="77" t="str">
        <f t="shared" si="50"/>
        <v/>
      </c>
    </row>
    <row r="1022" spans="1:19" x14ac:dyDescent="0.3">
      <c r="A1022" s="28" t="s">
        <v>93</v>
      </c>
      <c r="B1022" s="28">
        <v>2022</v>
      </c>
      <c r="C1022" s="42">
        <v>44694</v>
      </c>
      <c r="D1022" s="28" t="s">
        <v>72</v>
      </c>
      <c r="E1022" s="62" t="s">
        <v>202</v>
      </c>
      <c r="F1022">
        <v>3</v>
      </c>
      <c r="G1022" t="s">
        <v>26</v>
      </c>
      <c r="H1022" t="s">
        <v>27</v>
      </c>
      <c r="I1022" s="65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77">
        <f t="shared" si="49"/>
        <v>64.159686330422375</v>
      </c>
      <c r="N1022">
        <v>1</v>
      </c>
      <c r="O1022">
        <v>11.417</v>
      </c>
      <c r="P1022" s="77">
        <f t="shared" si="51"/>
        <v>63.063852150302182</v>
      </c>
      <c r="Q1022">
        <v>1</v>
      </c>
      <c r="R1022">
        <v>11.31</v>
      </c>
      <c r="S1022" s="77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2">
        <v>44694</v>
      </c>
      <c r="D1023" s="28" t="s">
        <v>72</v>
      </c>
      <c r="E1023" s="62" t="s">
        <v>202</v>
      </c>
      <c r="F1023">
        <v>3</v>
      </c>
      <c r="G1023" t="s">
        <v>39</v>
      </c>
      <c r="H1023" t="s">
        <v>40</v>
      </c>
      <c r="I1023" s="65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77">
        <f t="shared" si="49"/>
        <v>64.262763298821852</v>
      </c>
      <c r="N1023">
        <v>2</v>
      </c>
      <c r="O1023">
        <v>12.882</v>
      </c>
      <c r="P1023" s="77">
        <f t="shared" si="51"/>
        <v>55.891942244993018</v>
      </c>
      <c r="Q1023">
        <v>2</v>
      </c>
      <c r="R1023">
        <v>12.175000000000001</v>
      </c>
      <c r="S1023" s="77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2">
        <v>44694</v>
      </c>
      <c r="D1024" s="28" t="s">
        <v>72</v>
      </c>
      <c r="E1024" s="39" t="s">
        <v>202</v>
      </c>
      <c r="F1024">
        <v>4</v>
      </c>
      <c r="G1024" t="s">
        <v>20</v>
      </c>
      <c r="H1024" t="s">
        <v>21</v>
      </c>
      <c r="I1024" s="65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77">
        <f t="shared" si="49"/>
        <v>64.504569073642713</v>
      </c>
      <c r="N1024">
        <v>1</v>
      </c>
      <c r="O1024">
        <v>11.105</v>
      </c>
      <c r="P1024" s="77">
        <f t="shared" si="51"/>
        <v>64.835659612787026</v>
      </c>
      <c r="S1024" s="77" t="str">
        <f t="shared" si="50"/>
        <v/>
      </c>
    </row>
    <row r="1025" spans="1:19" x14ac:dyDescent="0.3">
      <c r="A1025" s="28" t="s">
        <v>93</v>
      </c>
      <c r="B1025" s="28">
        <v>2022</v>
      </c>
      <c r="C1025" s="42">
        <v>44694</v>
      </c>
      <c r="D1025" s="28" t="s">
        <v>72</v>
      </c>
      <c r="E1025" s="62" t="s">
        <v>202</v>
      </c>
      <c r="F1025">
        <v>4</v>
      </c>
      <c r="G1025" t="s">
        <v>14</v>
      </c>
      <c r="H1025" t="s">
        <v>15</v>
      </c>
      <c r="I1025" s="65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77">
        <f t="shared" si="49"/>
        <v>64.383439148707851</v>
      </c>
      <c r="N1025">
        <v>2</v>
      </c>
      <c r="O1025">
        <v>11.172000000000001</v>
      </c>
      <c r="P1025" s="77">
        <f t="shared" si="51"/>
        <v>64.446831364124591</v>
      </c>
      <c r="S1025" s="77" t="str">
        <f t="shared" si="50"/>
        <v/>
      </c>
    </row>
    <row r="1026" spans="1:19" x14ac:dyDescent="0.3">
      <c r="A1026" s="31" t="s">
        <v>93</v>
      </c>
      <c r="B1026" s="31">
        <v>2022</v>
      </c>
      <c r="C1026" s="35">
        <v>44694</v>
      </c>
      <c r="D1026" s="31" t="s">
        <v>72</v>
      </c>
      <c r="E1026" s="62" t="s">
        <v>203</v>
      </c>
      <c r="F1026">
        <v>1</v>
      </c>
      <c r="G1026" t="s">
        <v>33</v>
      </c>
      <c r="H1026" t="s">
        <v>27</v>
      </c>
      <c r="I1026" s="65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77">
        <f t="shared" si="49"/>
        <v>66.000550004583374</v>
      </c>
      <c r="N1026">
        <v>1</v>
      </c>
      <c r="O1026">
        <v>10.984</v>
      </c>
      <c r="P1026" s="77">
        <f t="shared" si="51"/>
        <v>65.549890750182087</v>
      </c>
      <c r="S1026" s="77" t="str">
        <f t="shared" si="50"/>
        <v/>
      </c>
    </row>
    <row r="1027" spans="1:19" x14ac:dyDescent="0.3">
      <c r="A1027" s="31" t="s">
        <v>93</v>
      </c>
      <c r="B1027" s="31">
        <v>2022</v>
      </c>
      <c r="C1027" s="35">
        <v>44694</v>
      </c>
      <c r="D1027" s="31" t="s">
        <v>72</v>
      </c>
      <c r="E1027" s="39" t="s">
        <v>203</v>
      </c>
      <c r="F1027">
        <v>1</v>
      </c>
      <c r="G1027" t="s">
        <v>20</v>
      </c>
      <c r="H1027" t="s">
        <v>21</v>
      </c>
      <c r="I1027" s="65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77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77">
        <f t="shared" si="51"/>
        <v>65.028901734104053</v>
      </c>
      <c r="S1027" s="77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5">
        <v>44694</v>
      </c>
      <c r="D1028" s="31" t="s">
        <v>72</v>
      </c>
      <c r="E1028" s="62" t="s">
        <v>203</v>
      </c>
      <c r="F1028">
        <v>2</v>
      </c>
      <c r="G1028" t="s">
        <v>23</v>
      </c>
      <c r="H1028" t="s">
        <v>15</v>
      </c>
      <c r="I1028" s="65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77">
        <f t="shared" si="52"/>
        <v>64.360418342719228</v>
      </c>
      <c r="N1028">
        <v>1</v>
      </c>
      <c r="O1028">
        <v>10.974</v>
      </c>
      <c r="P1028" s="77">
        <f t="shared" si="51"/>
        <v>65.609622744669224</v>
      </c>
      <c r="S1028" s="77" t="str">
        <f t="shared" si="53"/>
        <v/>
      </c>
    </row>
    <row r="1029" spans="1:19" x14ac:dyDescent="0.3">
      <c r="A1029" s="31" t="s">
        <v>93</v>
      </c>
      <c r="B1029" s="31">
        <v>2022</v>
      </c>
      <c r="C1029" s="35">
        <v>44694</v>
      </c>
      <c r="D1029" s="31" t="s">
        <v>72</v>
      </c>
      <c r="E1029" s="62" t="s">
        <v>203</v>
      </c>
      <c r="F1029">
        <v>2</v>
      </c>
      <c r="G1029" t="s">
        <v>26</v>
      </c>
      <c r="H1029" t="s">
        <v>27</v>
      </c>
      <c r="I1029" s="65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77">
        <f t="shared" si="52"/>
        <v>63.931806073521585</v>
      </c>
      <c r="N1029">
        <v>2</v>
      </c>
      <c r="O1029">
        <v>11.077</v>
      </c>
      <c r="P1029" s="77">
        <f t="shared" si="51"/>
        <v>64.999548614245739</v>
      </c>
      <c r="S1029" s="77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2" t="s">
        <v>204</v>
      </c>
      <c r="F1030" t="s">
        <v>205</v>
      </c>
      <c r="G1030" t="s">
        <v>23</v>
      </c>
      <c r="H1030" t="s">
        <v>15</v>
      </c>
      <c r="I1030" s="65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77">
        <f t="shared" si="52"/>
        <v>65.329824879774975</v>
      </c>
      <c r="N1030">
        <v>1</v>
      </c>
      <c r="O1030">
        <v>11.132</v>
      </c>
      <c r="P1030" s="77">
        <f t="shared" si="51"/>
        <v>64.678404599353215</v>
      </c>
      <c r="S1030" s="77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2" t="s">
        <v>204</v>
      </c>
      <c r="F1031" t="s">
        <v>205</v>
      </c>
      <c r="G1031" t="s">
        <v>33</v>
      </c>
      <c r="H1031" t="s">
        <v>27</v>
      </c>
      <c r="I1031" s="65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77">
        <f t="shared" si="52"/>
        <v>65.217391304347814</v>
      </c>
      <c r="N1031">
        <v>2</v>
      </c>
      <c r="O1031">
        <v>11.139999999999999</v>
      </c>
      <c r="P1031" s="77">
        <f t="shared" si="51"/>
        <v>64.631956912028727</v>
      </c>
      <c r="S1031" s="77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2" t="s">
        <v>204</v>
      </c>
      <c r="F1032" t="s">
        <v>206</v>
      </c>
      <c r="G1032" t="s">
        <v>20</v>
      </c>
      <c r="H1032" t="s">
        <v>21</v>
      </c>
      <c r="I1032" s="65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77">
        <f t="shared" si="52"/>
        <v>64.958498736918088</v>
      </c>
      <c r="N1032">
        <v>1</v>
      </c>
      <c r="O1032">
        <v>11.137</v>
      </c>
      <c r="P1032" s="77">
        <f t="shared" si="51"/>
        <v>64.649366974948364</v>
      </c>
      <c r="S1032" s="77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2" t="s">
        <v>204</v>
      </c>
      <c r="F1033" t="s">
        <v>206</v>
      </c>
      <c r="G1033" t="s">
        <v>26</v>
      </c>
      <c r="H1033" t="s">
        <v>27</v>
      </c>
      <c r="I1033" s="65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77">
        <f t="shared" si="52"/>
        <v>64.649366974948364</v>
      </c>
      <c r="N1033">
        <v>2</v>
      </c>
      <c r="O1033">
        <v>11.291</v>
      </c>
      <c r="P1033" s="77">
        <f t="shared" si="51"/>
        <v>63.767602515277652</v>
      </c>
      <c r="S1033" s="77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2" t="s">
        <v>200</v>
      </c>
      <c r="F1034" s="62">
        <v>1</v>
      </c>
      <c r="G1034" s="62" t="s">
        <v>75</v>
      </c>
      <c r="H1034" s="62" t="s">
        <v>76</v>
      </c>
      <c r="I1034" s="65">
        <f>(C1034-VLOOKUP(G1034,Riders!$A$2:$C$213,2,FALSE))/365</f>
        <v>23.331506849315069</v>
      </c>
      <c r="J1034" s="62">
        <v>7</v>
      </c>
      <c r="K1034" s="62">
        <v>1</v>
      </c>
      <c r="L1034" s="76">
        <v>11.727</v>
      </c>
      <c r="M1034" s="77">
        <f t="shared" si="52"/>
        <v>61.396776669224863</v>
      </c>
      <c r="P1034" s="77" t="str">
        <f t="shared" si="51"/>
        <v/>
      </c>
      <c r="S1034" s="77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2" t="s">
        <v>200</v>
      </c>
      <c r="F1035" s="62">
        <v>1</v>
      </c>
      <c r="G1035" s="62" t="s">
        <v>64</v>
      </c>
      <c r="H1035" s="62" t="s">
        <v>65</v>
      </c>
      <c r="I1035" s="65">
        <f>(C1035-VLOOKUP(G1035,Riders!$A$2:$C$213,2,FALSE))/365</f>
        <v>21.539726027397261</v>
      </c>
      <c r="J1035" s="62">
        <v>26</v>
      </c>
      <c r="K1035" s="62">
        <v>2</v>
      </c>
      <c r="L1035" s="76">
        <v>11.809000000000001</v>
      </c>
      <c r="M1035" s="77">
        <f t="shared" si="52"/>
        <v>60.970446269794216</v>
      </c>
      <c r="P1035" s="77" t="str">
        <f t="shared" si="51"/>
        <v/>
      </c>
      <c r="S1035" s="77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2" t="s">
        <v>200</v>
      </c>
      <c r="F1036" s="62">
        <v>2</v>
      </c>
      <c r="G1036" s="62" t="s">
        <v>77</v>
      </c>
      <c r="H1036" s="62" t="s">
        <v>19</v>
      </c>
      <c r="I1036" s="65">
        <f>(C1036-VLOOKUP(G1036,Riders!$A$2:$C$213,2,FALSE))/365</f>
        <v>31.161643835616438</v>
      </c>
      <c r="J1036" s="62">
        <v>8</v>
      </c>
      <c r="K1036" s="62">
        <v>1</v>
      </c>
      <c r="L1036" s="76">
        <v>11.358000000000001</v>
      </c>
      <c r="M1036" s="77">
        <f t="shared" si="52"/>
        <v>63.391442155309029</v>
      </c>
      <c r="P1036" s="77" t="str">
        <f t="shared" si="51"/>
        <v/>
      </c>
      <c r="S1036" s="77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2" t="s">
        <v>200</v>
      </c>
      <c r="F1037" s="62">
        <v>2</v>
      </c>
      <c r="G1037" s="62" t="s">
        <v>92</v>
      </c>
      <c r="H1037" s="62" t="s">
        <v>89</v>
      </c>
      <c r="I1037" s="65">
        <f>(C1037-VLOOKUP(G1037,Riders!$A$2:$C$213,2,FALSE))/365</f>
        <v>23.087671232876712</v>
      </c>
      <c r="J1037" s="62">
        <v>25</v>
      </c>
      <c r="K1037" s="62">
        <v>2</v>
      </c>
      <c r="L1037" s="76">
        <v>11.721</v>
      </c>
      <c r="M1037" s="77">
        <f t="shared" si="52"/>
        <v>61.428205784489379</v>
      </c>
      <c r="P1037" s="77" t="str">
        <f t="shared" si="51"/>
        <v/>
      </c>
      <c r="S1037" s="77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2" t="s">
        <v>200</v>
      </c>
      <c r="F1038" s="62">
        <v>3</v>
      </c>
      <c r="G1038" s="62" t="s">
        <v>32</v>
      </c>
      <c r="H1038" s="62" t="s">
        <v>78</v>
      </c>
      <c r="I1038" s="65">
        <f>(C1038-VLOOKUP(G1038,Riders!$A$2:$C$213,2,FALSE))/365</f>
        <v>19.953424657534246</v>
      </c>
      <c r="J1038" s="62">
        <v>9</v>
      </c>
      <c r="K1038" s="62">
        <v>1</v>
      </c>
      <c r="L1038" s="76">
        <v>11.706</v>
      </c>
      <c r="M1038" s="77">
        <f t="shared" si="52"/>
        <v>61.50691952844695</v>
      </c>
      <c r="P1038" s="77" t="str">
        <f t="shared" si="51"/>
        <v/>
      </c>
      <c r="S1038" s="77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2" t="s">
        <v>200</v>
      </c>
      <c r="F1039" s="62">
        <v>3</v>
      </c>
      <c r="G1039" s="62" t="s">
        <v>90</v>
      </c>
      <c r="H1039" s="62" t="s">
        <v>91</v>
      </c>
      <c r="I1039" s="65">
        <f>(C1039-VLOOKUP(G1039,Riders!$A$2:$C$213,2,FALSE))/365</f>
        <v>23.827397260273973</v>
      </c>
      <c r="J1039" s="62">
        <v>24</v>
      </c>
      <c r="K1039" s="62">
        <v>2</v>
      </c>
      <c r="L1039" s="76">
        <v>11.91</v>
      </c>
      <c r="M1039" s="77">
        <f t="shared" si="52"/>
        <v>60.45340050377834</v>
      </c>
      <c r="P1039" s="77" t="str">
        <f t="shared" si="51"/>
        <v/>
      </c>
      <c r="S1039" s="77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2" t="s">
        <v>200</v>
      </c>
      <c r="F1040" s="62">
        <v>4</v>
      </c>
      <c r="G1040" s="62" t="s">
        <v>41</v>
      </c>
      <c r="H1040" s="62" t="s">
        <v>27</v>
      </c>
      <c r="I1040" s="65">
        <f>(C1040-VLOOKUP(G1040,Riders!$A$2:$C$213,2,FALSE))/365</f>
        <v>26.728767123287671</v>
      </c>
      <c r="J1040" s="62">
        <v>10</v>
      </c>
      <c r="K1040" s="62">
        <v>1</v>
      </c>
      <c r="L1040" s="76">
        <v>11.382</v>
      </c>
      <c r="M1040" s="77">
        <f t="shared" si="52"/>
        <v>63.257775434897205</v>
      </c>
      <c r="P1040" s="77" t="str">
        <f t="shared" si="51"/>
        <v/>
      </c>
      <c r="S1040" s="77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2" t="s">
        <v>200</v>
      </c>
      <c r="F1041" s="62">
        <v>4</v>
      </c>
      <c r="G1041" s="62" t="s">
        <v>88</v>
      </c>
      <c r="H1041" s="62" t="s">
        <v>89</v>
      </c>
      <c r="I1041" s="65">
        <f>(C1041-VLOOKUP(G1041,Riders!$A$2:$C$213,2,FALSE))/365</f>
        <v>19.446575342465753</v>
      </c>
      <c r="J1041" s="62">
        <v>23</v>
      </c>
      <c r="K1041" s="62">
        <v>2</v>
      </c>
      <c r="L1041" s="76">
        <v>11.792</v>
      </c>
      <c r="M1041" s="77">
        <f t="shared" si="52"/>
        <v>61.058344640434193</v>
      </c>
      <c r="P1041" s="77" t="str">
        <f t="shared" si="51"/>
        <v/>
      </c>
      <c r="S1041" s="77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2" t="s">
        <v>200</v>
      </c>
      <c r="F1042" s="62">
        <v>5</v>
      </c>
      <c r="G1042" s="62" t="s">
        <v>43</v>
      </c>
      <c r="H1042" s="62" t="s">
        <v>44</v>
      </c>
      <c r="I1042" s="65">
        <f>(C1042-VLOOKUP(G1042,Riders!$A$2:$C$213,2,FALSE))/365</f>
        <v>29.635616438356163</v>
      </c>
      <c r="J1042" s="62">
        <v>11</v>
      </c>
      <c r="K1042" s="62">
        <v>1</v>
      </c>
      <c r="L1042" s="76">
        <v>11.584</v>
      </c>
      <c r="M1042" s="77">
        <f t="shared" si="52"/>
        <v>62.15469613259669</v>
      </c>
      <c r="P1042" s="77" t="str">
        <f t="shared" si="51"/>
        <v/>
      </c>
      <c r="S1042" s="77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2" t="s">
        <v>200</v>
      </c>
      <c r="F1043" s="62">
        <v>5</v>
      </c>
      <c r="G1043" s="62" t="s">
        <v>86</v>
      </c>
      <c r="H1043" s="62" t="s">
        <v>87</v>
      </c>
      <c r="I1043" s="65">
        <f>(C1043-VLOOKUP(G1043,Riders!$A$2:$C$213,2,FALSE))/365</f>
        <v>21.849315068493151</v>
      </c>
      <c r="J1043" s="62">
        <v>22</v>
      </c>
      <c r="K1043" s="62">
        <v>2</v>
      </c>
      <c r="L1043" s="76">
        <v>11.943</v>
      </c>
      <c r="M1043" s="77">
        <f t="shared" si="52"/>
        <v>60.286360211002261</v>
      </c>
      <c r="P1043" s="77" t="str">
        <f t="shared" si="51"/>
        <v/>
      </c>
      <c r="S1043" s="77" t="str">
        <f t="shared" si="53"/>
        <v/>
      </c>
    </row>
    <row r="1044" spans="1:19" x14ac:dyDescent="0.3">
      <c r="A1044" s="39" t="s">
        <v>71</v>
      </c>
      <c r="B1044" s="39">
        <v>2022</v>
      </c>
      <c r="C1044" s="64">
        <v>44750</v>
      </c>
      <c r="D1044" s="39" t="s">
        <v>72</v>
      </c>
      <c r="E1044" s="39" t="s">
        <v>200</v>
      </c>
      <c r="F1044" s="62">
        <v>6</v>
      </c>
      <c r="G1044" s="62" t="s">
        <v>79</v>
      </c>
      <c r="H1044" s="62" t="s">
        <v>65</v>
      </c>
      <c r="I1044" s="65">
        <f>(C1044-VLOOKUP(G1044,Riders!$A$2:$C$213,2,FALSE))/365</f>
        <v>35.180821917808217</v>
      </c>
      <c r="J1044" s="62">
        <v>12</v>
      </c>
      <c r="K1044" s="62">
        <v>1</v>
      </c>
      <c r="L1044" s="76">
        <v>11.483000000000001</v>
      </c>
      <c r="M1044" s="77">
        <f t="shared" si="52"/>
        <v>62.701384655577804</v>
      </c>
      <c r="P1044" s="77" t="str">
        <f t="shared" si="51"/>
        <v/>
      </c>
      <c r="S1044" s="77" t="str">
        <f t="shared" si="53"/>
        <v/>
      </c>
    </row>
    <row r="1045" spans="1:19" x14ac:dyDescent="0.3">
      <c r="A1045" s="39" t="s">
        <v>71</v>
      </c>
      <c r="B1045" s="39">
        <v>2022</v>
      </c>
      <c r="C1045" s="64">
        <v>44750</v>
      </c>
      <c r="D1045" s="39" t="s">
        <v>72</v>
      </c>
      <c r="E1045" s="39" t="s">
        <v>200</v>
      </c>
      <c r="F1045" s="62">
        <v>6</v>
      </c>
      <c r="G1045" s="62" t="s">
        <v>60</v>
      </c>
      <c r="H1045" s="62" t="s">
        <v>61</v>
      </c>
      <c r="I1045" s="65">
        <f>(C1045-VLOOKUP(G1045,Riders!$A$2:$C$213,2,FALSE))/365</f>
        <v>33.978082191780821</v>
      </c>
      <c r="J1045" s="62">
        <v>21</v>
      </c>
      <c r="K1045" s="62">
        <v>2</v>
      </c>
      <c r="L1045" s="76">
        <v>11.871</v>
      </c>
      <c r="M1045" s="77">
        <f t="shared" si="52"/>
        <v>60.652009097801361</v>
      </c>
      <c r="P1045" s="77" t="str">
        <f t="shared" si="51"/>
        <v/>
      </c>
      <c r="S1045" s="77" t="str">
        <f t="shared" si="53"/>
        <v/>
      </c>
    </row>
    <row r="1046" spans="1:19" x14ac:dyDescent="0.3">
      <c r="A1046" s="39" t="s">
        <v>71</v>
      </c>
      <c r="B1046" s="39">
        <v>2022</v>
      </c>
      <c r="C1046" s="64">
        <v>44750</v>
      </c>
      <c r="D1046" s="39" t="s">
        <v>72</v>
      </c>
      <c r="E1046" s="39" t="s">
        <v>200</v>
      </c>
      <c r="F1046" s="62">
        <v>7</v>
      </c>
      <c r="G1046" s="62" t="s">
        <v>85</v>
      </c>
      <c r="H1046" s="62" t="s">
        <v>21</v>
      </c>
      <c r="I1046" s="65">
        <f>(C1046-VLOOKUP(G1046,Riders!$A$2:$C$213,2,FALSE))/365</f>
        <v>19.172602739726027</v>
      </c>
      <c r="J1046" s="62">
        <v>16</v>
      </c>
      <c r="K1046" s="62">
        <v>1</v>
      </c>
      <c r="L1046" s="76">
        <v>11.567</v>
      </c>
      <c r="M1046" s="77">
        <f t="shared" si="52"/>
        <v>62.246044782571104</v>
      </c>
      <c r="P1046" s="77" t="str">
        <f t="shared" si="51"/>
        <v/>
      </c>
      <c r="S1046" s="77" t="str">
        <f t="shared" si="53"/>
        <v/>
      </c>
    </row>
    <row r="1047" spans="1:19" x14ac:dyDescent="0.3">
      <c r="A1047" s="39" t="s">
        <v>71</v>
      </c>
      <c r="B1047" s="39">
        <v>2022</v>
      </c>
      <c r="C1047" s="64">
        <v>44750</v>
      </c>
      <c r="D1047" s="39" t="s">
        <v>72</v>
      </c>
      <c r="E1047" s="39" t="s">
        <v>200</v>
      </c>
      <c r="F1047" s="62">
        <v>7</v>
      </c>
      <c r="G1047" s="62" t="s">
        <v>80</v>
      </c>
      <c r="H1047" s="62" t="s">
        <v>17</v>
      </c>
      <c r="I1047" s="65">
        <f>(C1047-VLOOKUP(G1047,Riders!$A$2:$C$213,2,FALSE))/365</f>
        <v>20.413698630136988</v>
      </c>
      <c r="J1047" s="62">
        <v>17</v>
      </c>
      <c r="K1047" s="62">
        <v>2</v>
      </c>
      <c r="L1047" s="76">
        <v>11.589</v>
      </c>
      <c r="M1047" s="77">
        <f t="shared" si="52"/>
        <v>62.127879886098881</v>
      </c>
      <c r="P1047" s="77" t="str">
        <f t="shared" si="51"/>
        <v/>
      </c>
      <c r="S1047" s="77" t="str">
        <f t="shared" si="53"/>
        <v/>
      </c>
    </row>
    <row r="1048" spans="1:19" x14ac:dyDescent="0.3">
      <c r="A1048" s="39" t="s">
        <v>71</v>
      </c>
      <c r="B1048" s="39">
        <v>2022</v>
      </c>
      <c r="C1048" s="64">
        <v>44750</v>
      </c>
      <c r="D1048" s="39" t="s">
        <v>72</v>
      </c>
      <c r="E1048" s="39" t="s">
        <v>200</v>
      </c>
      <c r="F1048" s="62">
        <v>8</v>
      </c>
      <c r="G1048" s="62" t="s">
        <v>62</v>
      </c>
      <c r="H1048" s="62" t="s">
        <v>63</v>
      </c>
      <c r="I1048" s="65">
        <f>(C1048-VLOOKUP(G1048,Riders!$A$2:$C$213,2,FALSE))/365</f>
        <v>24.915068493150685</v>
      </c>
      <c r="J1048" s="62">
        <v>13</v>
      </c>
      <c r="K1048" s="62">
        <v>1</v>
      </c>
      <c r="L1048" s="76">
        <v>11.852</v>
      </c>
      <c r="M1048" s="77">
        <f t="shared" si="52"/>
        <v>60.749240634492068</v>
      </c>
      <c r="P1048" s="77" t="str">
        <f t="shared" si="51"/>
        <v/>
      </c>
      <c r="S1048" s="77" t="str">
        <f t="shared" si="53"/>
        <v/>
      </c>
    </row>
    <row r="1049" spans="1:19" x14ac:dyDescent="0.3">
      <c r="A1049" s="39" t="s">
        <v>71</v>
      </c>
      <c r="B1049" s="39">
        <v>2022</v>
      </c>
      <c r="C1049" s="64">
        <v>44750</v>
      </c>
      <c r="D1049" s="39" t="s">
        <v>72</v>
      </c>
      <c r="E1049" s="39" t="s">
        <v>200</v>
      </c>
      <c r="F1049" s="62">
        <v>8</v>
      </c>
      <c r="G1049" s="62" t="s">
        <v>83</v>
      </c>
      <c r="H1049" s="62" t="s">
        <v>84</v>
      </c>
      <c r="I1049" s="65">
        <f>(C1049-VLOOKUP(G1049,Riders!$A$2:$C$213,2,FALSE))/365</f>
        <v>29.805479452054794</v>
      </c>
      <c r="J1049" s="62">
        <v>20</v>
      </c>
      <c r="K1049" s="62">
        <v>2</v>
      </c>
      <c r="L1049" s="76">
        <v>12.163</v>
      </c>
      <c r="M1049" s="77">
        <f t="shared" si="52"/>
        <v>59.195922058702621</v>
      </c>
      <c r="P1049" s="77" t="str">
        <f t="shared" si="51"/>
        <v/>
      </c>
      <c r="S1049" s="77" t="str">
        <f t="shared" si="53"/>
        <v/>
      </c>
    </row>
    <row r="1050" spans="1:19" x14ac:dyDescent="0.3">
      <c r="A1050" s="39" t="s">
        <v>71</v>
      </c>
      <c r="B1050" s="39">
        <v>2022</v>
      </c>
      <c r="C1050" s="64">
        <v>44750</v>
      </c>
      <c r="D1050" s="39" t="s">
        <v>72</v>
      </c>
      <c r="E1050" s="39" t="s">
        <v>200</v>
      </c>
      <c r="F1050" s="62">
        <v>9</v>
      </c>
      <c r="G1050" s="62" t="s">
        <v>55</v>
      </c>
      <c r="H1050" s="62" t="s">
        <v>56</v>
      </c>
      <c r="I1050" s="65">
        <f>(C1050-VLOOKUP(G1050,Riders!$A$2:$C$213,2,FALSE))/365</f>
        <v>33.186301369863017</v>
      </c>
      <c r="J1050" s="62">
        <v>14</v>
      </c>
      <c r="K1050" s="62">
        <v>1</v>
      </c>
      <c r="L1050" s="76">
        <v>11.597</v>
      </c>
      <c r="M1050" s="77">
        <f t="shared" si="52"/>
        <v>62.085021988445291</v>
      </c>
      <c r="P1050" s="77" t="str">
        <f t="shared" si="51"/>
        <v/>
      </c>
      <c r="S1050" s="77" t="str">
        <f t="shared" si="53"/>
        <v/>
      </c>
    </row>
    <row r="1051" spans="1:19" x14ac:dyDescent="0.3">
      <c r="A1051" s="39" t="s">
        <v>71</v>
      </c>
      <c r="B1051" s="39">
        <v>2022</v>
      </c>
      <c r="C1051" s="64">
        <v>44750</v>
      </c>
      <c r="D1051" s="39" t="s">
        <v>72</v>
      </c>
      <c r="E1051" s="39" t="s">
        <v>200</v>
      </c>
      <c r="F1051" s="62">
        <v>9</v>
      </c>
      <c r="G1051" s="62" t="s">
        <v>82</v>
      </c>
      <c r="H1051" s="62" t="s">
        <v>67</v>
      </c>
      <c r="I1051" s="65">
        <f>(C1051-VLOOKUP(G1051,Riders!$A$2:$C$213,2,FALSE))/365</f>
        <v>29.857534246575341</v>
      </c>
      <c r="J1051" s="62">
        <v>19</v>
      </c>
      <c r="K1051" s="62">
        <v>2</v>
      </c>
      <c r="L1051" s="76">
        <v>11.696</v>
      </c>
      <c r="M1051" s="77">
        <f t="shared" si="52"/>
        <v>61.559507523939807</v>
      </c>
      <c r="P1051" s="77" t="str">
        <f t="shared" si="51"/>
        <v/>
      </c>
      <c r="S1051" s="77" t="str">
        <f t="shared" si="53"/>
        <v/>
      </c>
    </row>
    <row r="1052" spans="1:19" x14ac:dyDescent="0.3">
      <c r="A1052" s="39" t="s">
        <v>71</v>
      </c>
      <c r="B1052" s="39">
        <v>2022</v>
      </c>
      <c r="C1052" s="64">
        <v>44750</v>
      </c>
      <c r="D1052" s="39" t="s">
        <v>72</v>
      </c>
      <c r="E1052" s="39" t="s">
        <v>200</v>
      </c>
      <c r="F1052" s="62">
        <v>10</v>
      </c>
      <c r="G1052" s="62" t="s">
        <v>54</v>
      </c>
      <c r="H1052" s="62" t="s">
        <v>44</v>
      </c>
      <c r="I1052" s="65">
        <f>(C1052-VLOOKUP(G1052,Riders!$A$2:$C$213,2,FALSE))/365</f>
        <v>25.041095890410958</v>
      </c>
      <c r="J1052" s="62">
        <v>15</v>
      </c>
      <c r="K1052" s="62">
        <v>1</v>
      </c>
      <c r="L1052" s="76">
        <v>11.241</v>
      </c>
      <c r="M1052" s="77">
        <f t="shared" si="52"/>
        <v>64.051240992794234</v>
      </c>
      <c r="P1052" s="77" t="str">
        <f t="shared" si="51"/>
        <v/>
      </c>
      <c r="S1052" s="77" t="str">
        <f t="shared" si="53"/>
        <v/>
      </c>
    </row>
    <row r="1053" spans="1:19" x14ac:dyDescent="0.3">
      <c r="A1053" s="39" t="s">
        <v>71</v>
      </c>
      <c r="B1053" s="39">
        <v>2022</v>
      </c>
      <c r="C1053" s="64">
        <v>44750</v>
      </c>
      <c r="D1053" s="39" t="s">
        <v>72</v>
      </c>
      <c r="E1053" s="39" t="s">
        <v>200</v>
      </c>
      <c r="F1053" s="62">
        <v>10</v>
      </c>
      <c r="G1053" s="62" t="s">
        <v>81</v>
      </c>
      <c r="H1053" s="62" t="s">
        <v>38</v>
      </c>
      <c r="I1053" s="65">
        <f>(C1053-VLOOKUP(G1053,Riders!$A$2:$C$213,2,FALSE))/365</f>
        <v>18.882191780821916</v>
      </c>
      <c r="J1053" s="62">
        <v>18</v>
      </c>
      <c r="K1053" s="62">
        <v>2</v>
      </c>
      <c r="L1053" s="76">
        <v>11.785</v>
      </c>
      <c r="M1053" s="77">
        <f t="shared" si="52"/>
        <v>61.09461179465422</v>
      </c>
      <c r="P1053" s="77" t="str">
        <f t="shared" si="51"/>
        <v/>
      </c>
      <c r="S1053" s="77" t="str">
        <f t="shared" si="53"/>
        <v/>
      </c>
    </row>
    <row r="1054" spans="1:19" x14ac:dyDescent="0.3">
      <c r="A1054" s="78" t="s">
        <v>71</v>
      </c>
      <c r="B1054" s="78">
        <v>2022</v>
      </c>
      <c r="C1054" s="70">
        <v>44750</v>
      </c>
      <c r="D1054" s="78" t="s">
        <v>72</v>
      </c>
      <c r="E1054" s="78" t="s">
        <v>201</v>
      </c>
      <c r="F1054" s="63">
        <v>1</v>
      </c>
      <c r="G1054" s="63" t="s">
        <v>16</v>
      </c>
      <c r="H1054" s="63" t="s">
        <v>17</v>
      </c>
      <c r="I1054" s="66">
        <f>(C1054-VLOOKUP(G1054,Riders!$A$2:$C$213,2,FALSE))/365</f>
        <v>23.213698630136985</v>
      </c>
      <c r="J1054" s="63">
        <v>1</v>
      </c>
      <c r="K1054" s="63">
        <v>1</v>
      </c>
      <c r="L1054" s="76">
        <v>11.055999999999999</v>
      </c>
      <c r="M1054" s="77">
        <f t="shared" si="52"/>
        <v>65.12301013024603</v>
      </c>
      <c r="P1054" s="77" t="str">
        <f t="shared" si="51"/>
        <v/>
      </c>
      <c r="S1054" s="77" t="str">
        <f t="shared" si="53"/>
        <v/>
      </c>
    </row>
    <row r="1055" spans="1:19" x14ac:dyDescent="0.3">
      <c r="A1055" s="78" t="s">
        <v>71</v>
      </c>
      <c r="B1055" s="78">
        <v>2022</v>
      </c>
      <c r="C1055" s="70">
        <v>44750</v>
      </c>
      <c r="D1055" s="78" t="s">
        <v>72</v>
      </c>
      <c r="E1055" s="78" t="s">
        <v>201</v>
      </c>
      <c r="F1055" s="63">
        <v>1</v>
      </c>
      <c r="G1055" s="63" t="s">
        <v>54</v>
      </c>
      <c r="H1055" s="63" t="s">
        <v>44</v>
      </c>
      <c r="I1055" s="66">
        <f>(C1055-VLOOKUP(G1055,Riders!$A$2:$C$213,2,FALSE))/365</f>
        <v>25.041095890410958</v>
      </c>
      <c r="J1055" s="63">
        <v>15</v>
      </c>
      <c r="K1055" s="63">
        <v>2</v>
      </c>
      <c r="L1055" s="76">
        <v>11.180999999999999</v>
      </c>
      <c r="M1055" s="77">
        <f t="shared" si="52"/>
        <v>64.394955728467949</v>
      </c>
      <c r="P1055" s="77" t="str">
        <f t="shared" si="51"/>
        <v/>
      </c>
      <c r="S1055" s="77" t="str">
        <f t="shared" si="53"/>
        <v/>
      </c>
    </row>
    <row r="1056" spans="1:19" x14ac:dyDescent="0.3">
      <c r="A1056" s="78" t="s">
        <v>71</v>
      </c>
      <c r="B1056" s="78">
        <v>2022</v>
      </c>
      <c r="C1056" s="70">
        <v>44750</v>
      </c>
      <c r="D1056" s="78" t="s">
        <v>72</v>
      </c>
      <c r="E1056" s="78" t="s">
        <v>201</v>
      </c>
      <c r="F1056" s="63">
        <v>2</v>
      </c>
      <c r="G1056" s="63" t="s">
        <v>20</v>
      </c>
      <c r="H1056" s="63" t="s">
        <v>21</v>
      </c>
      <c r="I1056" s="66">
        <f>(C1056-VLOOKUP(G1056,Riders!$A$2:$C$213,2,FALSE))/365</f>
        <v>26.923287671232877</v>
      </c>
      <c r="J1056" s="63">
        <v>2</v>
      </c>
      <c r="K1056" s="63">
        <v>1</v>
      </c>
      <c r="L1056" s="76">
        <v>11.154</v>
      </c>
      <c r="M1056" s="77">
        <f t="shared" si="52"/>
        <v>64.550833781603018</v>
      </c>
      <c r="P1056" s="77" t="str">
        <f t="shared" si="51"/>
        <v/>
      </c>
      <c r="S1056" s="77" t="str">
        <f t="shared" si="53"/>
        <v/>
      </c>
    </row>
    <row r="1057" spans="1:19" x14ac:dyDescent="0.3">
      <c r="A1057" s="78" t="s">
        <v>71</v>
      </c>
      <c r="B1057" s="78">
        <v>2022</v>
      </c>
      <c r="C1057" s="70">
        <v>44750</v>
      </c>
      <c r="D1057" s="78" t="s">
        <v>72</v>
      </c>
      <c r="E1057" s="78" t="s">
        <v>201</v>
      </c>
      <c r="F1057" s="63">
        <v>2</v>
      </c>
      <c r="G1057" s="63" t="s">
        <v>55</v>
      </c>
      <c r="H1057" s="63" t="s">
        <v>56</v>
      </c>
      <c r="I1057" s="66">
        <f>(C1057-VLOOKUP(G1057,Riders!$A$2:$C$213,2,FALSE))/365</f>
        <v>33.186301369863017</v>
      </c>
      <c r="J1057" s="63">
        <v>14</v>
      </c>
      <c r="K1057" s="63">
        <v>2</v>
      </c>
      <c r="L1057" s="76">
        <v>11.231</v>
      </c>
      <c r="M1057" s="77">
        <f t="shared" si="52"/>
        <v>64.108271747840803</v>
      </c>
      <c r="P1057" s="77" t="str">
        <f t="shared" si="51"/>
        <v/>
      </c>
      <c r="S1057" s="77" t="str">
        <f t="shared" si="53"/>
        <v/>
      </c>
    </row>
    <row r="1058" spans="1:19" x14ac:dyDescent="0.3">
      <c r="A1058" s="78" t="s">
        <v>71</v>
      </c>
      <c r="B1058" s="78">
        <v>2022</v>
      </c>
      <c r="C1058" s="70">
        <v>44750</v>
      </c>
      <c r="D1058" s="78" t="s">
        <v>72</v>
      </c>
      <c r="E1058" s="78" t="s">
        <v>201</v>
      </c>
      <c r="F1058" s="63">
        <v>3</v>
      </c>
      <c r="G1058" s="63" t="s">
        <v>73</v>
      </c>
      <c r="H1058" s="63" t="s">
        <v>74</v>
      </c>
      <c r="I1058" s="66">
        <f>(C1058-VLOOKUP(G1058,Riders!$A$2:$C$213,2,FALSE))/365</f>
        <v>34.934246575342463</v>
      </c>
      <c r="J1058" s="63">
        <v>4</v>
      </c>
      <c r="K1058" s="63">
        <v>1</v>
      </c>
      <c r="L1058" s="76">
        <v>11.242000000000001</v>
      </c>
      <c r="M1058" s="77">
        <f t="shared" si="52"/>
        <v>64.045543497598288</v>
      </c>
      <c r="P1058" s="77" t="str">
        <f t="shared" si="51"/>
        <v/>
      </c>
      <c r="S1058" s="77" t="str">
        <f t="shared" si="53"/>
        <v/>
      </c>
    </row>
    <row r="1059" spans="1:19" x14ac:dyDescent="0.3">
      <c r="A1059" s="78" t="s">
        <v>71</v>
      </c>
      <c r="B1059" s="78">
        <v>2022</v>
      </c>
      <c r="C1059" s="70">
        <v>44750</v>
      </c>
      <c r="D1059" s="78" t="s">
        <v>72</v>
      </c>
      <c r="E1059" s="78" t="s">
        <v>201</v>
      </c>
      <c r="F1059" s="63">
        <v>3</v>
      </c>
      <c r="G1059" s="63" t="s">
        <v>62</v>
      </c>
      <c r="H1059" s="63" t="s">
        <v>63</v>
      </c>
      <c r="I1059" s="66">
        <f>(C1059-VLOOKUP(G1059,Riders!$A$2:$C$213,2,FALSE))/365</f>
        <v>24.915068493150685</v>
      </c>
      <c r="J1059" s="63">
        <v>13</v>
      </c>
      <c r="K1059" s="63">
        <v>2</v>
      </c>
      <c r="L1059" s="76">
        <v>11.31</v>
      </c>
      <c r="M1059" s="77">
        <f t="shared" si="52"/>
        <v>63.660477453580896</v>
      </c>
      <c r="P1059" s="77" t="str">
        <f t="shared" si="51"/>
        <v/>
      </c>
      <c r="S1059" s="77" t="str">
        <f t="shared" si="53"/>
        <v/>
      </c>
    </row>
    <row r="1060" spans="1:19" x14ac:dyDescent="0.3">
      <c r="A1060" s="78" t="s">
        <v>71</v>
      </c>
      <c r="B1060" s="78">
        <v>2022</v>
      </c>
      <c r="C1060" s="70">
        <v>44750</v>
      </c>
      <c r="D1060" s="78" t="s">
        <v>72</v>
      </c>
      <c r="E1060" s="78" t="s">
        <v>201</v>
      </c>
      <c r="F1060" s="63">
        <v>4</v>
      </c>
      <c r="G1060" s="63" t="s">
        <v>37</v>
      </c>
      <c r="H1060" s="63" t="s">
        <v>38</v>
      </c>
      <c r="I1060" s="66">
        <f>(C1060-VLOOKUP(G1060,Riders!$A$2:$C$213,2,FALSE))/365</f>
        <v>17.246575342465754</v>
      </c>
      <c r="J1060" s="63">
        <v>5</v>
      </c>
      <c r="K1060" s="63">
        <v>1</v>
      </c>
      <c r="L1060" s="76">
        <v>11.164</v>
      </c>
      <c r="M1060" s="77">
        <f t="shared" si="52"/>
        <v>64.493013256897171</v>
      </c>
      <c r="P1060" s="77" t="str">
        <f t="shared" si="51"/>
        <v/>
      </c>
      <c r="S1060" s="77" t="str">
        <f t="shared" si="53"/>
        <v/>
      </c>
    </row>
    <row r="1061" spans="1:19" x14ac:dyDescent="0.3">
      <c r="A1061" s="78" t="s">
        <v>71</v>
      </c>
      <c r="B1061" s="78">
        <v>2022</v>
      </c>
      <c r="C1061" s="70">
        <v>44750</v>
      </c>
      <c r="D1061" s="78" t="s">
        <v>72</v>
      </c>
      <c r="E1061" s="78" t="s">
        <v>201</v>
      </c>
      <c r="F1061" s="63">
        <v>4</v>
      </c>
      <c r="G1061" s="63" t="s">
        <v>85</v>
      </c>
      <c r="H1061" s="63" t="s">
        <v>21</v>
      </c>
      <c r="I1061" s="66">
        <f>(C1061-VLOOKUP(G1061,Riders!$A$2:$C$213,2,FALSE))/365</f>
        <v>19.172602739726027</v>
      </c>
      <c r="J1061" s="63">
        <v>16</v>
      </c>
      <c r="K1061" s="63">
        <v>2</v>
      </c>
      <c r="L1061" s="76">
        <v>11.219999999999999</v>
      </c>
      <c r="M1061" s="77">
        <f t="shared" si="52"/>
        <v>64.171122994652407</v>
      </c>
      <c r="P1061" s="77" t="str">
        <f t="shared" si="51"/>
        <v/>
      </c>
      <c r="S1061" s="77" t="str">
        <f t="shared" si="53"/>
        <v/>
      </c>
    </row>
    <row r="1062" spans="1:19" x14ac:dyDescent="0.3">
      <c r="A1062" s="78" t="s">
        <v>71</v>
      </c>
      <c r="B1062" s="78">
        <v>2022</v>
      </c>
      <c r="C1062" s="70">
        <v>44750</v>
      </c>
      <c r="D1062" s="78" t="s">
        <v>72</v>
      </c>
      <c r="E1062" s="78" t="s">
        <v>201</v>
      </c>
      <c r="F1062" s="63">
        <v>5</v>
      </c>
      <c r="G1062" s="63" t="s">
        <v>28</v>
      </c>
      <c r="H1062" s="63" t="s">
        <v>29</v>
      </c>
      <c r="I1062" s="66">
        <f>(C1062-VLOOKUP(G1062,Riders!$A$2:$C$213,2,FALSE))/365</f>
        <v>22.534246575342465</v>
      </c>
      <c r="J1062" s="63">
        <v>3</v>
      </c>
      <c r="K1062" s="63">
        <v>1</v>
      </c>
      <c r="L1062" s="76">
        <v>11.08</v>
      </c>
      <c r="M1062" s="77">
        <f t="shared" si="52"/>
        <v>64.981949458483754</v>
      </c>
      <c r="P1062" s="77" t="str">
        <f t="shared" si="51"/>
        <v/>
      </c>
      <c r="S1062" s="77" t="str">
        <f t="shared" si="53"/>
        <v/>
      </c>
    </row>
    <row r="1063" spans="1:19" x14ac:dyDescent="0.3">
      <c r="A1063" s="78" t="s">
        <v>71</v>
      </c>
      <c r="B1063" s="78">
        <v>2022</v>
      </c>
      <c r="C1063" s="70">
        <v>44750</v>
      </c>
      <c r="D1063" s="78" t="s">
        <v>72</v>
      </c>
      <c r="E1063" s="78" t="s">
        <v>201</v>
      </c>
      <c r="F1063" s="63">
        <v>5</v>
      </c>
      <c r="G1063" s="63" t="s">
        <v>79</v>
      </c>
      <c r="H1063" s="63" t="s">
        <v>65</v>
      </c>
      <c r="I1063" s="66">
        <f>(C1063-VLOOKUP(G1063,Riders!$A$2:$C$213,2,FALSE))/365</f>
        <v>35.180821917808217</v>
      </c>
      <c r="J1063" s="63">
        <v>12</v>
      </c>
      <c r="K1063" s="63">
        <v>2</v>
      </c>
      <c r="L1063" s="76">
        <v>11.090999999999999</v>
      </c>
      <c r="M1063" s="77">
        <f t="shared" si="52"/>
        <v>64.917500676223966</v>
      </c>
      <c r="P1063" s="77" t="str">
        <f t="shared" si="51"/>
        <v/>
      </c>
      <c r="S1063" s="77" t="str">
        <f t="shared" si="53"/>
        <v/>
      </c>
    </row>
    <row r="1064" spans="1:19" x14ac:dyDescent="0.3">
      <c r="A1064" s="78" t="s">
        <v>71</v>
      </c>
      <c r="B1064" s="78">
        <v>2022</v>
      </c>
      <c r="C1064" s="70">
        <v>44750</v>
      </c>
      <c r="D1064" s="78" t="s">
        <v>72</v>
      </c>
      <c r="E1064" s="78" t="s">
        <v>201</v>
      </c>
      <c r="F1064" s="63">
        <v>6</v>
      </c>
      <c r="G1064" s="63" t="s">
        <v>18</v>
      </c>
      <c r="H1064" s="63" t="s">
        <v>19</v>
      </c>
      <c r="I1064" s="66">
        <f>(C1064-VLOOKUP(G1064,Riders!$A$2:$C$213,2,FALSE))/365</f>
        <v>24.126027397260273</v>
      </c>
      <c r="J1064" s="63">
        <v>6</v>
      </c>
      <c r="K1064" s="63">
        <v>1</v>
      </c>
      <c r="L1064" s="76">
        <v>11.191000000000001</v>
      </c>
      <c r="M1064" s="77">
        <f t="shared" si="52"/>
        <v>64.337413993387543</v>
      </c>
      <c r="P1064" s="77" t="str">
        <f t="shared" si="51"/>
        <v/>
      </c>
      <c r="S1064" s="77" t="str">
        <f t="shared" si="53"/>
        <v/>
      </c>
    </row>
    <row r="1065" spans="1:19" x14ac:dyDescent="0.3">
      <c r="A1065" s="78" t="s">
        <v>71</v>
      </c>
      <c r="B1065" s="78">
        <v>2022</v>
      </c>
      <c r="C1065" s="70">
        <v>44750</v>
      </c>
      <c r="D1065" s="78" t="s">
        <v>72</v>
      </c>
      <c r="E1065" s="78" t="s">
        <v>201</v>
      </c>
      <c r="F1065" s="63">
        <v>6</v>
      </c>
      <c r="G1065" s="63" t="s">
        <v>43</v>
      </c>
      <c r="H1065" s="63" t="s">
        <v>44</v>
      </c>
      <c r="I1065" s="66">
        <f>(C1065-VLOOKUP(G1065,Riders!$A$2:$C$213,2,FALSE))/365</f>
        <v>29.635616438356163</v>
      </c>
      <c r="J1065" s="63">
        <v>11</v>
      </c>
      <c r="K1065" s="63">
        <v>2</v>
      </c>
      <c r="L1065" t="s">
        <v>207</v>
      </c>
      <c r="M1065" s="77" t="str">
        <f t="shared" si="52"/>
        <v/>
      </c>
      <c r="P1065" s="77" t="str">
        <f t="shared" si="51"/>
        <v/>
      </c>
      <c r="S1065" s="77" t="str">
        <f t="shared" si="53"/>
        <v/>
      </c>
    </row>
    <row r="1066" spans="1:19" x14ac:dyDescent="0.3">
      <c r="A1066" s="78" t="s">
        <v>71</v>
      </c>
      <c r="B1066" s="78">
        <v>2022</v>
      </c>
      <c r="C1066" s="70">
        <v>44750</v>
      </c>
      <c r="D1066" s="78" t="s">
        <v>72</v>
      </c>
      <c r="E1066" s="78" t="s">
        <v>201</v>
      </c>
      <c r="F1066" s="63">
        <v>7</v>
      </c>
      <c r="G1066" s="63" t="s">
        <v>75</v>
      </c>
      <c r="H1066" s="63" t="s">
        <v>76</v>
      </c>
      <c r="I1066" s="66">
        <f>(C1066-VLOOKUP(G1066,Riders!$A$2:$C$213,2,FALSE))/365</f>
        <v>23.331506849315069</v>
      </c>
      <c r="J1066" s="63">
        <v>7</v>
      </c>
      <c r="K1066" s="63">
        <v>1</v>
      </c>
      <c r="L1066" s="76">
        <v>11.432</v>
      </c>
      <c r="M1066" s="77">
        <f t="shared" si="52"/>
        <v>62.981105668299506</v>
      </c>
      <c r="P1066" s="77" t="str">
        <f t="shared" si="51"/>
        <v/>
      </c>
      <c r="S1066" s="77" t="str">
        <f t="shared" si="53"/>
        <v/>
      </c>
    </row>
    <row r="1067" spans="1:19" x14ac:dyDescent="0.3">
      <c r="A1067" s="78" t="s">
        <v>71</v>
      </c>
      <c r="B1067" s="78">
        <v>2022</v>
      </c>
      <c r="C1067" s="70">
        <v>44750</v>
      </c>
      <c r="D1067" s="78" t="s">
        <v>72</v>
      </c>
      <c r="E1067" s="78" t="s">
        <v>201</v>
      </c>
      <c r="F1067" s="63">
        <v>7</v>
      </c>
      <c r="G1067" s="63" t="s">
        <v>41</v>
      </c>
      <c r="H1067" s="63" t="s">
        <v>27</v>
      </c>
      <c r="I1067" s="66">
        <f>(C1067-VLOOKUP(G1067,Riders!$A$2:$C$213,2,FALSE))/365</f>
        <v>26.728767123287671</v>
      </c>
      <c r="J1067" s="63">
        <v>10</v>
      </c>
      <c r="K1067" s="63">
        <v>2</v>
      </c>
      <c r="L1067" s="76">
        <v>11.72</v>
      </c>
      <c r="M1067" s="77">
        <f t="shared" si="52"/>
        <v>61.433447098976103</v>
      </c>
      <c r="P1067" s="77" t="str">
        <f t="shared" si="51"/>
        <v/>
      </c>
      <c r="S1067" s="77" t="str">
        <f t="shared" si="53"/>
        <v/>
      </c>
    </row>
    <row r="1068" spans="1:19" x14ac:dyDescent="0.3">
      <c r="A1068" s="78" t="s">
        <v>71</v>
      </c>
      <c r="B1068" s="78">
        <v>2022</v>
      </c>
      <c r="C1068" s="70">
        <v>44750</v>
      </c>
      <c r="D1068" s="78" t="s">
        <v>72</v>
      </c>
      <c r="E1068" s="78" t="s">
        <v>201</v>
      </c>
      <c r="F1068" s="63">
        <v>8</v>
      </c>
      <c r="G1068" s="63" t="s">
        <v>77</v>
      </c>
      <c r="H1068" s="63" t="s">
        <v>19</v>
      </c>
      <c r="I1068" s="66">
        <f>(C1068-VLOOKUP(G1068,Riders!$A$2:$C$213,2,FALSE))/365</f>
        <v>31.161643835616438</v>
      </c>
      <c r="J1068" s="63">
        <v>8</v>
      </c>
      <c r="K1068" s="63">
        <v>1</v>
      </c>
      <c r="L1068">
        <v>11.08</v>
      </c>
      <c r="M1068" s="77">
        <f t="shared" si="52"/>
        <v>64.981949458483754</v>
      </c>
      <c r="P1068" s="77" t="str">
        <f t="shared" si="51"/>
        <v/>
      </c>
      <c r="S1068" s="77" t="str">
        <f t="shared" si="53"/>
        <v/>
      </c>
    </row>
    <row r="1069" spans="1:19" x14ac:dyDescent="0.3">
      <c r="A1069" s="78" t="s">
        <v>71</v>
      </c>
      <c r="B1069" s="78">
        <v>2022</v>
      </c>
      <c r="C1069" s="70">
        <v>44750</v>
      </c>
      <c r="D1069" s="78" t="s">
        <v>72</v>
      </c>
      <c r="E1069" s="63" t="s">
        <v>201</v>
      </c>
      <c r="F1069" s="63">
        <v>8</v>
      </c>
      <c r="G1069" s="63" t="s">
        <v>32</v>
      </c>
      <c r="H1069" s="63" t="s">
        <v>78</v>
      </c>
      <c r="I1069" s="66">
        <f>(C1069-VLOOKUP(G1069,Riders!$A$2:$C$213,2,FALSE))/365</f>
        <v>19.953424657534246</v>
      </c>
      <c r="J1069" s="63">
        <v>9</v>
      </c>
      <c r="K1069" s="63">
        <v>2</v>
      </c>
      <c r="L1069">
        <v>11.159000000000001</v>
      </c>
      <c r="M1069" s="77">
        <f t="shared" si="52"/>
        <v>64.521910565462846</v>
      </c>
      <c r="P1069" s="77" t="str">
        <f t="shared" si="51"/>
        <v/>
      </c>
      <c r="S1069" s="77" t="str">
        <f t="shared" si="53"/>
        <v/>
      </c>
    </row>
    <row r="1070" spans="1:19" x14ac:dyDescent="0.3">
      <c r="A1070" s="39" t="s">
        <v>71</v>
      </c>
      <c r="B1070" s="39">
        <v>2022</v>
      </c>
      <c r="C1070" s="64">
        <v>44750</v>
      </c>
      <c r="D1070" s="39" t="s">
        <v>72</v>
      </c>
      <c r="E1070" s="62" t="s">
        <v>202</v>
      </c>
      <c r="F1070" s="62">
        <v>1</v>
      </c>
      <c r="G1070" t="s">
        <v>16</v>
      </c>
      <c r="H1070" t="s">
        <v>17</v>
      </c>
      <c r="I1070" s="65">
        <f>(C1070-VLOOKUP(G1070,Riders!$A$2:$C$213,2,FALSE))/365</f>
        <v>23.213698630136985</v>
      </c>
      <c r="J1070" s="62">
        <v>1</v>
      </c>
      <c r="K1070" s="62">
        <v>1</v>
      </c>
      <c r="L1070" s="76">
        <v>11.148</v>
      </c>
      <c r="M1070" s="77">
        <f t="shared" si="52"/>
        <v>64.585575888051665</v>
      </c>
      <c r="N1070" s="76">
        <v>1</v>
      </c>
      <c r="O1070">
        <v>11.005000000000001</v>
      </c>
      <c r="P1070" s="77">
        <f t="shared" si="51"/>
        <v>65.42480690595184</v>
      </c>
      <c r="S1070" s="77" t="str">
        <f t="shared" si="53"/>
        <v/>
      </c>
    </row>
    <row r="1071" spans="1:19" x14ac:dyDescent="0.3">
      <c r="A1071" s="39" t="s">
        <v>71</v>
      </c>
      <c r="B1071" s="39">
        <v>2022</v>
      </c>
      <c r="C1071" s="64">
        <v>44750</v>
      </c>
      <c r="D1071" s="39" t="s">
        <v>72</v>
      </c>
      <c r="E1071" s="39" t="s">
        <v>202</v>
      </c>
      <c r="F1071" s="62">
        <v>1</v>
      </c>
      <c r="G1071" t="s">
        <v>77</v>
      </c>
      <c r="H1071" t="s">
        <v>19</v>
      </c>
      <c r="I1071" s="65">
        <f>(C1071-VLOOKUP(G1071,Riders!$A$2:$C$213,2,FALSE))/365</f>
        <v>31.161643835616438</v>
      </c>
      <c r="J1071" s="62">
        <v>8</v>
      </c>
      <c r="K1071" s="62">
        <v>2</v>
      </c>
      <c r="L1071" s="76">
        <v>11.407999999999999</v>
      </c>
      <c r="M1071" s="77">
        <f t="shared" si="52"/>
        <v>63.113604488078543</v>
      </c>
      <c r="N1071" s="76">
        <v>2</v>
      </c>
      <c r="O1071">
        <v>11.122000000000002</v>
      </c>
      <c r="P1071" s="77">
        <f t="shared" si="51"/>
        <v>64.736558172990456</v>
      </c>
      <c r="S1071" s="77" t="str">
        <f t="shared" si="53"/>
        <v/>
      </c>
    </row>
    <row r="1072" spans="1:19" x14ac:dyDescent="0.3">
      <c r="A1072" s="39" t="s">
        <v>71</v>
      </c>
      <c r="B1072" s="39">
        <v>2022</v>
      </c>
      <c r="C1072" s="64">
        <v>44750</v>
      </c>
      <c r="D1072" s="39" t="s">
        <v>72</v>
      </c>
      <c r="E1072" s="62" t="s">
        <v>202</v>
      </c>
      <c r="F1072" s="62">
        <v>2</v>
      </c>
      <c r="G1072" t="s">
        <v>20</v>
      </c>
      <c r="H1072" t="s">
        <v>21</v>
      </c>
      <c r="I1072" s="65">
        <f>(C1072-VLOOKUP(G1072,Riders!$A$2:$C$213,2,FALSE))/365</f>
        <v>26.923287671232877</v>
      </c>
      <c r="J1072" s="62">
        <v>2</v>
      </c>
      <c r="K1072" s="62">
        <v>1</v>
      </c>
      <c r="L1072" s="76">
        <v>10.992000000000001</v>
      </c>
      <c r="M1072" s="77">
        <f t="shared" si="52"/>
        <v>65.502183406113531</v>
      </c>
      <c r="N1072" s="76">
        <v>1</v>
      </c>
      <c r="O1072">
        <v>10.928000000000001</v>
      </c>
      <c r="P1072" s="77">
        <f t="shared" si="51"/>
        <v>65.885797950219612</v>
      </c>
      <c r="S1072" s="77" t="str">
        <f t="shared" si="53"/>
        <v/>
      </c>
    </row>
    <row r="1073" spans="1:19" x14ac:dyDescent="0.3">
      <c r="A1073" s="39" t="s">
        <v>71</v>
      </c>
      <c r="B1073" s="39">
        <v>2022</v>
      </c>
      <c r="C1073" s="64">
        <v>44750</v>
      </c>
      <c r="D1073" s="39" t="s">
        <v>72</v>
      </c>
      <c r="E1073" s="62" t="s">
        <v>202</v>
      </c>
      <c r="F1073" s="62">
        <v>2</v>
      </c>
      <c r="G1073" t="s">
        <v>75</v>
      </c>
      <c r="H1073" t="s">
        <v>76</v>
      </c>
      <c r="I1073" s="65">
        <f>(C1073-VLOOKUP(G1073,Riders!$A$2:$C$213,2,FALSE))/365</f>
        <v>23.331506849315069</v>
      </c>
      <c r="J1073" s="62">
        <v>7</v>
      </c>
      <c r="K1073" s="62">
        <v>2</v>
      </c>
      <c r="L1073" s="76">
        <v>11.07</v>
      </c>
      <c r="M1073" s="77">
        <f t="shared" si="52"/>
        <v>65.040650406504056</v>
      </c>
      <c r="N1073" s="76">
        <v>2</v>
      </c>
      <c r="O1073">
        <v>11.221</v>
      </c>
      <c r="P1073" s="77">
        <f t="shared" si="51"/>
        <v>64.16540415292755</v>
      </c>
      <c r="S1073" s="77" t="str">
        <f t="shared" si="53"/>
        <v/>
      </c>
    </row>
    <row r="1074" spans="1:19" x14ac:dyDescent="0.3">
      <c r="A1074" s="39" t="s">
        <v>71</v>
      </c>
      <c r="B1074" s="39">
        <v>2022</v>
      </c>
      <c r="C1074" s="64">
        <v>44750</v>
      </c>
      <c r="D1074" s="39" t="s">
        <v>72</v>
      </c>
      <c r="E1074" s="39" t="s">
        <v>202</v>
      </c>
      <c r="F1074" s="62">
        <v>3</v>
      </c>
      <c r="G1074" t="s">
        <v>73</v>
      </c>
      <c r="H1074" t="s">
        <v>74</v>
      </c>
      <c r="I1074" s="65">
        <f>(C1074-VLOOKUP(G1074,Riders!$A$2:$C$213,2,FALSE))/365</f>
        <v>34.934246575342463</v>
      </c>
      <c r="J1074" s="62">
        <v>4</v>
      </c>
      <c r="K1074" s="62">
        <v>1</v>
      </c>
      <c r="L1074" s="76">
        <v>11.198</v>
      </c>
      <c r="M1074" s="77">
        <f t="shared" si="52"/>
        <v>64.297195927844257</v>
      </c>
      <c r="N1074" s="76">
        <v>1</v>
      </c>
      <c r="O1074">
        <v>11.343999999999999</v>
      </c>
      <c r="P1074" s="77">
        <f t="shared" si="51"/>
        <v>63.469675599435831</v>
      </c>
      <c r="S1074" s="77" t="str">
        <f t="shared" si="53"/>
        <v/>
      </c>
    </row>
    <row r="1075" spans="1:19" x14ac:dyDescent="0.3">
      <c r="A1075" s="39" t="s">
        <v>71</v>
      </c>
      <c r="B1075" s="39">
        <v>2022</v>
      </c>
      <c r="C1075" s="64">
        <v>44750</v>
      </c>
      <c r="D1075" s="39" t="s">
        <v>72</v>
      </c>
      <c r="E1075" s="62" t="s">
        <v>202</v>
      </c>
      <c r="F1075" s="62">
        <v>3</v>
      </c>
      <c r="G1075" t="s">
        <v>18</v>
      </c>
      <c r="H1075" t="s">
        <v>19</v>
      </c>
      <c r="I1075" s="65">
        <f>(C1075-VLOOKUP(G1075,Riders!$A$2:$C$213,2,FALSE))/365</f>
        <v>24.126027397260273</v>
      </c>
      <c r="J1075" s="62">
        <v>6</v>
      </c>
      <c r="K1075" s="62">
        <v>2</v>
      </c>
      <c r="L1075" s="76">
        <v>11.295</v>
      </c>
      <c r="M1075" s="77">
        <f t="shared" si="52"/>
        <v>63.745019920318725</v>
      </c>
      <c r="N1075" s="76">
        <v>2</v>
      </c>
      <c r="O1075">
        <v>11.472999999999999</v>
      </c>
      <c r="P1075" s="77">
        <f t="shared" si="51"/>
        <v>62.756035910398332</v>
      </c>
      <c r="S1075" s="77" t="str">
        <f t="shared" si="53"/>
        <v/>
      </c>
    </row>
    <row r="1076" spans="1:19" x14ac:dyDescent="0.3">
      <c r="A1076" s="39" t="s">
        <v>71</v>
      </c>
      <c r="B1076" s="39">
        <v>2022</v>
      </c>
      <c r="C1076" s="64">
        <v>44750</v>
      </c>
      <c r="D1076" s="39" t="s">
        <v>72</v>
      </c>
      <c r="E1076" s="62" t="s">
        <v>202</v>
      </c>
      <c r="F1076" s="62">
        <v>4</v>
      </c>
      <c r="G1076" t="s">
        <v>28</v>
      </c>
      <c r="H1076" t="s">
        <v>29</v>
      </c>
      <c r="I1076" s="65">
        <f>(C1076-VLOOKUP(G1076,Riders!$A$2:$C$213,2,FALSE))/365</f>
        <v>22.534246575342465</v>
      </c>
      <c r="J1076" s="62">
        <v>3</v>
      </c>
      <c r="K1076" s="62">
        <v>1</v>
      </c>
      <c r="L1076" s="76">
        <v>11.023</v>
      </c>
      <c r="M1076" s="77">
        <f t="shared" si="52"/>
        <v>65.317971514106873</v>
      </c>
      <c r="N1076" s="76">
        <v>1</v>
      </c>
      <c r="O1076">
        <v>11.12</v>
      </c>
      <c r="P1076" s="77">
        <f t="shared" si="51"/>
        <v>64.748201438848923</v>
      </c>
      <c r="S1076" s="77" t="str">
        <f t="shared" si="53"/>
        <v/>
      </c>
    </row>
    <row r="1077" spans="1:19" x14ac:dyDescent="0.3">
      <c r="A1077" s="39" t="s">
        <v>71</v>
      </c>
      <c r="B1077" s="39">
        <v>2022</v>
      </c>
      <c r="C1077" s="64">
        <v>44750</v>
      </c>
      <c r="D1077" s="39" t="s">
        <v>72</v>
      </c>
      <c r="E1077" s="39" t="s">
        <v>202</v>
      </c>
      <c r="F1077" s="62">
        <v>4</v>
      </c>
      <c r="G1077" t="s">
        <v>37</v>
      </c>
      <c r="H1077" t="s">
        <v>38</v>
      </c>
      <c r="I1077" s="65">
        <f>(C1077-VLOOKUP(G1077,Riders!$A$2:$C$213,2,FALSE))/365</f>
        <v>17.246575342465754</v>
      </c>
      <c r="J1077" s="62">
        <v>5</v>
      </c>
      <c r="K1077" s="62">
        <v>2</v>
      </c>
      <c r="L1077" s="76">
        <v>11.074999999999999</v>
      </c>
      <c r="M1077" s="77">
        <f t="shared" si="52"/>
        <v>65.011286681715575</v>
      </c>
      <c r="N1077" s="76">
        <v>2</v>
      </c>
      <c r="O1077">
        <v>11.295</v>
      </c>
      <c r="P1077" s="77">
        <f t="shared" si="51"/>
        <v>63.745019920318725</v>
      </c>
      <c r="S1077" s="77" t="str">
        <f t="shared" si="53"/>
        <v/>
      </c>
    </row>
    <row r="1078" spans="1:19" x14ac:dyDescent="0.3">
      <c r="A1078" s="39" t="s">
        <v>71</v>
      </c>
      <c r="B1078" s="39">
        <v>2022</v>
      </c>
      <c r="C1078" s="64">
        <v>44750</v>
      </c>
      <c r="D1078" s="39" t="s">
        <v>72</v>
      </c>
      <c r="E1078" s="62" t="s">
        <v>203</v>
      </c>
      <c r="F1078" s="62">
        <v>1</v>
      </c>
      <c r="G1078" t="s">
        <v>16</v>
      </c>
      <c r="H1078" t="s">
        <v>17</v>
      </c>
      <c r="I1078" s="65">
        <f>(C1078-VLOOKUP(G1078,Riders!$A$2:$C$213,2,FALSE))/365</f>
        <v>23.213698630136985</v>
      </c>
      <c r="J1078" s="62">
        <v>1</v>
      </c>
      <c r="K1078" s="62">
        <v>1</v>
      </c>
      <c r="L1078" s="76">
        <v>11.157999999999999</v>
      </c>
      <c r="M1078" s="77">
        <f t="shared" si="52"/>
        <v>64.527693134970434</v>
      </c>
      <c r="N1078" s="89">
        <v>1</v>
      </c>
      <c r="O1078">
        <v>11.012</v>
      </c>
      <c r="P1078" s="77">
        <f t="shared" si="51"/>
        <v>65.383218307301121</v>
      </c>
      <c r="S1078" s="77" t="str">
        <f t="shared" si="53"/>
        <v/>
      </c>
    </row>
    <row r="1079" spans="1:19" x14ac:dyDescent="0.3">
      <c r="A1079" s="39" t="s">
        <v>71</v>
      </c>
      <c r="B1079" s="39">
        <v>2022</v>
      </c>
      <c r="C1079" s="64">
        <v>44750</v>
      </c>
      <c r="D1079" s="39" t="s">
        <v>72</v>
      </c>
      <c r="E1079" s="62" t="s">
        <v>203</v>
      </c>
      <c r="F1079" s="62">
        <v>1</v>
      </c>
      <c r="G1079" t="s">
        <v>28</v>
      </c>
      <c r="H1079" t="s">
        <v>29</v>
      </c>
      <c r="I1079" s="65">
        <f>(C1079-VLOOKUP(G1079,Riders!$A$2:$C$213,2,FALSE))/365</f>
        <v>22.534246575342465</v>
      </c>
      <c r="J1079" s="62">
        <v>3</v>
      </c>
      <c r="K1079" s="62">
        <v>2</v>
      </c>
      <c r="L1079" t="s">
        <v>207</v>
      </c>
      <c r="M1079" s="77" t="str">
        <f t="shared" si="52"/>
        <v/>
      </c>
      <c r="N1079" s="89">
        <v>2</v>
      </c>
      <c r="O1079">
        <v>11.902000000000001</v>
      </c>
      <c r="P1079" s="77">
        <f t="shared" si="51"/>
        <v>60.494034616030916</v>
      </c>
      <c r="S1079" s="77" t="str">
        <f t="shared" si="53"/>
        <v/>
      </c>
    </row>
    <row r="1080" spans="1:19" x14ac:dyDescent="0.3">
      <c r="A1080" s="39" t="s">
        <v>71</v>
      </c>
      <c r="B1080" s="39">
        <v>2022</v>
      </c>
      <c r="C1080" s="64">
        <v>44750</v>
      </c>
      <c r="D1080" s="39" t="s">
        <v>72</v>
      </c>
      <c r="E1080" s="39" t="s">
        <v>203</v>
      </c>
      <c r="F1080" s="62">
        <v>2</v>
      </c>
      <c r="G1080" t="s">
        <v>20</v>
      </c>
      <c r="H1080" t="s">
        <v>21</v>
      </c>
      <c r="I1080" s="65">
        <f>(C1080-VLOOKUP(G1080,Riders!$A$2:$C$213,2,FALSE))/365</f>
        <v>26.923287671232877</v>
      </c>
      <c r="J1080" s="62">
        <v>2</v>
      </c>
      <c r="K1080" s="62">
        <v>1</v>
      </c>
      <c r="L1080">
        <v>11.112</v>
      </c>
      <c r="M1080" s="77">
        <f t="shared" si="52"/>
        <v>64.794816414686821</v>
      </c>
      <c r="N1080" s="89">
        <v>1</v>
      </c>
      <c r="O1080">
        <v>11.057</v>
      </c>
      <c r="P1080" s="77">
        <f t="shared" si="51"/>
        <v>65.117120376232251</v>
      </c>
      <c r="S1080" s="77" t="str">
        <f t="shared" si="53"/>
        <v/>
      </c>
    </row>
    <row r="1081" spans="1:19" x14ac:dyDescent="0.3">
      <c r="A1081" s="39" t="s">
        <v>71</v>
      </c>
      <c r="B1081" s="39">
        <v>2022</v>
      </c>
      <c r="C1081" s="64">
        <v>44750</v>
      </c>
      <c r="D1081" s="39" t="s">
        <v>72</v>
      </c>
      <c r="E1081" s="62" t="s">
        <v>203</v>
      </c>
      <c r="F1081" s="62">
        <v>2</v>
      </c>
      <c r="G1081" t="s">
        <v>73</v>
      </c>
      <c r="H1081" t="s">
        <v>74</v>
      </c>
      <c r="I1081" s="65">
        <f>(C1081-VLOOKUP(G1081,Riders!$A$2:$C$213,2,FALSE))/365</f>
        <v>34.934246575342463</v>
      </c>
      <c r="J1081" s="62">
        <v>4</v>
      </c>
      <c r="K1081" s="62">
        <v>2</v>
      </c>
      <c r="L1081">
        <v>11.149000000000001</v>
      </c>
      <c r="M1081" s="77">
        <f t="shared" si="52"/>
        <v>64.579782940173999</v>
      </c>
      <c r="N1081" s="89">
        <v>2</v>
      </c>
      <c r="O1081">
        <v>11.115</v>
      </c>
      <c r="P1081" s="77">
        <f t="shared" si="51"/>
        <v>64.777327935222672</v>
      </c>
      <c r="S1081" s="77" t="str">
        <f t="shared" si="53"/>
        <v/>
      </c>
    </row>
    <row r="1082" spans="1:19" x14ac:dyDescent="0.3">
      <c r="A1082" s="39" t="s">
        <v>71</v>
      </c>
      <c r="B1082" s="39">
        <v>2022</v>
      </c>
      <c r="C1082" s="64">
        <v>44750</v>
      </c>
      <c r="D1082" s="39" t="s">
        <v>72</v>
      </c>
      <c r="E1082" s="62" t="s">
        <v>204</v>
      </c>
      <c r="F1082" t="s">
        <v>205</v>
      </c>
      <c r="G1082" t="s">
        <v>16</v>
      </c>
      <c r="H1082" t="s">
        <v>17</v>
      </c>
      <c r="I1082" s="65">
        <f>(C1082-VLOOKUP(G1082,Riders!$A$2:$C$213,2,FALSE))/365</f>
        <v>23.213698630136985</v>
      </c>
      <c r="J1082" s="62">
        <v>1</v>
      </c>
      <c r="K1082">
        <v>2</v>
      </c>
      <c r="L1082">
        <v>11.129000000000001</v>
      </c>
      <c r="M1082" s="77">
        <f t="shared" si="52"/>
        <v>64.695839698086075</v>
      </c>
      <c r="N1082" s="67">
        <v>1</v>
      </c>
      <c r="O1082">
        <v>11.228999999999999</v>
      </c>
      <c r="P1082" s="77">
        <f t="shared" si="51"/>
        <v>64.119690088164575</v>
      </c>
      <c r="Q1082" s="67">
        <v>1</v>
      </c>
      <c r="R1082">
        <v>11.428000000000001</v>
      </c>
      <c r="S1082" s="77">
        <f t="shared" si="53"/>
        <v>63.003150157507868</v>
      </c>
    </row>
    <row r="1083" spans="1:19" x14ac:dyDescent="0.3">
      <c r="A1083" s="39" t="s">
        <v>71</v>
      </c>
      <c r="B1083" s="39">
        <v>2022</v>
      </c>
      <c r="C1083" s="64">
        <v>44750</v>
      </c>
      <c r="D1083" s="39" t="s">
        <v>72</v>
      </c>
      <c r="E1083" s="39" t="s">
        <v>204</v>
      </c>
      <c r="F1083" t="s">
        <v>205</v>
      </c>
      <c r="G1083" t="s">
        <v>20</v>
      </c>
      <c r="H1083" t="s">
        <v>21</v>
      </c>
      <c r="I1083" s="65">
        <f>(C1083-VLOOKUP(G1083,Riders!$A$2:$C$213,2,FALSE))/365</f>
        <v>26.923287671232877</v>
      </c>
      <c r="J1083" s="62">
        <v>2</v>
      </c>
      <c r="K1083">
        <v>1</v>
      </c>
      <c r="L1083">
        <v>11.021000000000001</v>
      </c>
      <c r="M1083" s="77">
        <f t="shared" si="52"/>
        <v>65.329824879774975</v>
      </c>
      <c r="N1083" s="67">
        <v>2</v>
      </c>
      <c r="O1083">
        <v>11.229999999999999</v>
      </c>
      <c r="P1083" s="77">
        <f t="shared" ref="P1083:P1146" si="54">IF(OR(O1083="",O1083="REL"),"",3.6*200/O1083)</f>
        <v>64.113980409617099</v>
      </c>
      <c r="Q1083" s="67">
        <v>2</v>
      </c>
      <c r="R1083">
        <v>11.619000000000002</v>
      </c>
      <c r="S1083" s="77">
        <f t="shared" si="53"/>
        <v>61.967467079783106</v>
      </c>
    </row>
    <row r="1084" spans="1:19" x14ac:dyDescent="0.3">
      <c r="A1084" s="39" t="s">
        <v>71</v>
      </c>
      <c r="B1084" s="39">
        <v>2022</v>
      </c>
      <c r="C1084" s="64">
        <v>44750</v>
      </c>
      <c r="D1084" s="39" t="s">
        <v>72</v>
      </c>
      <c r="E1084" s="62" t="s">
        <v>204</v>
      </c>
      <c r="F1084" t="s">
        <v>206</v>
      </c>
      <c r="G1084" t="s">
        <v>28</v>
      </c>
      <c r="H1084" t="s">
        <v>29</v>
      </c>
      <c r="I1084" s="65">
        <f>(C1084-VLOOKUP(G1084,Riders!$A$2:$C$213,2,FALSE))/365</f>
        <v>22.534246575342465</v>
      </c>
      <c r="J1084" s="62">
        <v>3</v>
      </c>
      <c r="K1084">
        <v>1</v>
      </c>
      <c r="L1084">
        <v>11.101000000000001</v>
      </c>
      <c r="M1084" s="77">
        <f t="shared" si="52"/>
        <v>64.859021709755879</v>
      </c>
      <c r="N1084" s="67">
        <v>1</v>
      </c>
      <c r="O1084">
        <v>11.180999999999999</v>
      </c>
      <c r="P1084" s="77">
        <f t="shared" si="54"/>
        <v>64.394955728467949</v>
      </c>
      <c r="S1084" s="77" t="str">
        <f t="shared" si="53"/>
        <v/>
      </c>
    </row>
    <row r="1085" spans="1:19" x14ac:dyDescent="0.3">
      <c r="A1085" s="39" t="s">
        <v>71</v>
      </c>
      <c r="B1085" s="39">
        <v>2022</v>
      </c>
      <c r="C1085" s="64">
        <v>44750</v>
      </c>
      <c r="D1085" s="39" t="s">
        <v>72</v>
      </c>
      <c r="E1085" s="62" t="s">
        <v>204</v>
      </c>
      <c r="F1085" t="s">
        <v>206</v>
      </c>
      <c r="G1085" t="s">
        <v>73</v>
      </c>
      <c r="H1085" t="s">
        <v>74</v>
      </c>
      <c r="I1085" s="65">
        <f>(C1085-VLOOKUP(G1085,Riders!$A$2:$C$2000,2,FALSE))/365</f>
        <v>34.934246575342463</v>
      </c>
      <c r="J1085" s="62">
        <v>4</v>
      </c>
      <c r="K1085">
        <v>2</v>
      </c>
      <c r="L1085">
        <v>11.271000000000001</v>
      </c>
      <c r="M1085" s="77">
        <f t="shared" si="52"/>
        <v>63.880755922278411</v>
      </c>
      <c r="N1085" s="67">
        <v>2</v>
      </c>
      <c r="O1085">
        <v>11.723999999999998</v>
      </c>
      <c r="P1085" s="77">
        <f t="shared" si="54"/>
        <v>61.412487205731843</v>
      </c>
      <c r="S1085" s="77" t="str">
        <f t="shared" si="53"/>
        <v/>
      </c>
    </row>
    <row r="1086" spans="1:19" x14ac:dyDescent="0.3">
      <c r="A1086" s="129" t="s">
        <v>12</v>
      </c>
      <c r="B1086" s="129">
        <v>2022</v>
      </c>
      <c r="C1086" s="130">
        <v>44847</v>
      </c>
      <c r="D1086" s="129" t="s">
        <v>13</v>
      </c>
      <c r="E1086" s="62" t="s">
        <v>200</v>
      </c>
      <c r="F1086" s="62">
        <v>1</v>
      </c>
      <c r="G1086" s="62" t="s">
        <v>22</v>
      </c>
      <c r="H1086" s="62" t="s">
        <v>15</v>
      </c>
      <c r="I1086" s="65">
        <f>(C1086-VLOOKUP(G1086,Riders!$A$2:$C$213,2,FALSE))/365</f>
        <v>24.761643835616439</v>
      </c>
      <c r="J1086" s="62">
        <v>6</v>
      </c>
      <c r="K1086" s="62">
        <v>1</v>
      </c>
      <c r="L1086" s="62">
        <v>11.042999999999999</v>
      </c>
      <c r="M1086" s="77">
        <f t="shared" si="52"/>
        <v>65.199674001630001</v>
      </c>
      <c r="P1086" s="77" t="str">
        <f t="shared" si="54"/>
        <v/>
      </c>
      <c r="S1086" s="77" t="str">
        <f t="shared" si="53"/>
        <v/>
      </c>
    </row>
    <row r="1087" spans="1:19" x14ac:dyDescent="0.3">
      <c r="A1087" s="129" t="s">
        <v>12</v>
      </c>
      <c r="B1087" s="129">
        <v>2022</v>
      </c>
      <c r="C1087" s="130">
        <v>44847</v>
      </c>
      <c r="D1087" s="129" t="s">
        <v>13</v>
      </c>
      <c r="E1087" s="62" t="s">
        <v>200</v>
      </c>
      <c r="F1087" s="62">
        <v>1</v>
      </c>
      <c r="G1087" s="62" t="s">
        <v>58</v>
      </c>
      <c r="H1087" s="62" t="s">
        <v>59</v>
      </c>
      <c r="I1087" s="65">
        <f>(C1087-VLOOKUP(G1087,Riders!$A$2:$C$213,2,FALSE))/365</f>
        <v>24.745205479452054</v>
      </c>
      <c r="J1087" s="62">
        <v>28</v>
      </c>
      <c r="K1087" s="62">
        <v>2</v>
      </c>
      <c r="L1087" s="62">
        <v>11.408999999999999</v>
      </c>
      <c r="M1087" s="77">
        <f t="shared" si="52"/>
        <v>63.108072574283469</v>
      </c>
      <c r="P1087" s="77" t="str">
        <f t="shared" si="54"/>
        <v/>
      </c>
      <c r="S1087" s="77" t="str">
        <f t="shared" si="53"/>
        <v/>
      </c>
    </row>
    <row r="1088" spans="1:19" x14ac:dyDescent="0.3">
      <c r="A1088" s="129" t="s">
        <v>12</v>
      </c>
      <c r="B1088" s="129">
        <v>2022</v>
      </c>
      <c r="C1088" s="130">
        <v>44847</v>
      </c>
      <c r="D1088" s="129" t="s">
        <v>13</v>
      </c>
      <c r="E1088" s="62" t="s">
        <v>200</v>
      </c>
      <c r="F1088" s="62">
        <v>2</v>
      </c>
      <c r="G1088" s="62" t="s">
        <v>23</v>
      </c>
      <c r="H1088" s="62" t="s">
        <v>15</v>
      </c>
      <c r="I1088" s="65">
        <f>(C1088-VLOOKUP(G1088,Riders!$A$2:$C$213,2,FALSE))/365</f>
        <v>25.087671232876712</v>
      </c>
      <c r="J1088" s="62">
        <v>3</v>
      </c>
      <c r="K1088" s="62">
        <v>1</v>
      </c>
      <c r="L1088" s="62">
        <v>11.157999999999999</v>
      </c>
      <c r="M1088" s="77">
        <f t="shared" si="52"/>
        <v>64.527693134970434</v>
      </c>
      <c r="P1088" s="77" t="str">
        <f t="shared" si="54"/>
        <v/>
      </c>
      <c r="S1088" s="77" t="str">
        <f t="shared" si="53"/>
        <v/>
      </c>
    </row>
    <row r="1089" spans="1:19" x14ac:dyDescent="0.3">
      <c r="A1089" s="129" t="s">
        <v>12</v>
      </c>
      <c r="B1089" s="129">
        <v>2022</v>
      </c>
      <c r="C1089" s="130">
        <v>44847</v>
      </c>
      <c r="D1089" s="129" t="s">
        <v>13</v>
      </c>
      <c r="E1089" s="62" t="s">
        <v>200</v>
      </c>
      <c r="F1089" s="62">
        <v>2</v>
      </c>
      <c r="G1089" s="62" t="s">
        <v>57</v>
      </c>
      <c r="H1089" s="62" t="s">
        <v>47</v>
      </c>
      <c r="I1089" s="65">
        <f>(C1089-VLOOKUP(G1089,Riders!$A$2:$C$213,2,FALSE))/365</f>
        <v>22.706849315068492</v>
      </c>
      <c r="J1089" s="62">
        <v>27</v>
      </c>
      <c r="K1089" s="62">
        <v>2</v>
      </c>
      <c r="L1089" s="62">
        <v>11.302999999999999</v>
      </c>
      <c r="M1089" s="77">
        <f t="shared" si="52"/>
        <v>63.699902680704241</v>
      </c>
      <c r="P1089" s="77" t="str">
        <f t="shared" si="54"/>
        <v/>
      </c>
      <c r="S1089" s="77" t="str">
        <f t="shared" si="53"/>
        <v/>
      </c>
    </row>
    <row r="1090" spans="1:19" x14ac:dyDescent="0.3">
      <c r="A1090" s="129" t="s">
        <v>12</v>
      </c>
      <c r="B1090" s="129">
        <v>2022</v>
      </c>
      <c r="C1090" s="130">
        <v>44847</v>
      </c>
      <c r="D1090" s="129" t="s">
        <v>13</v>
      </c>
      <c r="E1090" s="62" t="s">
        <v>200</v>
      </c>
      <c r="F1090" s="62">
        <v>3</v>
      </c>
      <c r="G1090" s="62" t="s">
        <v>24</v>
      </c>
      <c r="H1090" s="62" t="s">
        <v>25</v>
      </c>
      <c r="I1090" s="65">
        <f>(C1090-VLOOKUP(G1090,Riders!$A$2:$C$213,2,FALSE))/365</f>
        <v>24.123287671232877</v>
      </c>
      <c r="J1090" s="62">
        <v>7</v>
      </c>
      <c r="K1090" s="62">
        <v>1</v>
      </c>
      <c r="L1090" s="62">
        <v>11.243</v>
      </c>
      <c r="M1090" s="77">
        <f t="shared" si="52"/>
        <v>64.039847015921012</v>
      </c>
      <c r="P1090" s="77" t="str">
        <f t="shared" si="54"/>
        <v/>
      </c>
      <c r="S1090" s="77" t="str">
        <f t="shared" si="53"/>
        <v/>
      </c>
    </row>
    <row r="1091" spans="1:19" x14ac:dyDescent="0.3">
      <c r="A1091" s="129" t="s">
        <v>12</v>
      </c>
      <c r="B1091" s="129">
        <v>2022</v>
      </c>
      <c r="C1091" s="130">
        <v>44847</v>
      </c>
      <c r="D1091" s="129" t="s">
        <v>13</v>
      </c>
      <c r="E1091" s="62" t="s">
        <v>200</v>
      </c>
      <c r="F1091" s="62">
        <v>3</v>
      </c>
      <c r="G1091" s="62" t="s">
        <v>55</v>
      </c>
      <c r="H1091" s="62" t="s">
        <v>56</v>
      </c>
      <c r="I1091" s="65">
        <f>(C1091-VLOOKUP(G1091,Riders!$A$2:$C$213,2,FALSE))/365</f>
        <v>33.452054794520549</v>
      </c>
      <c r="J1091" s="62">
        <v>26</v>
      </c>
      <c r="K1091" s="62">
        <v>2</v>
      </c>
      <c r="L1091" s="62">
        <v>11.369</v>
      </c>
      <c r="M1091" s="77">
        <f t="shared" ref="M1091:M1154" si="55">IF(OR(L1091="",L1091="REL"),"",3.6*200/L1091)</f>
        <v>63.330108188934823</v>
      </c>
      <c r="P1091" s="77" t="str">
        <f t="shared" si="54"/>
        <v/>
      </c>
      <c r="S1091" s="77" t="str">
        <f t="shared" ref="S1091:S1154" si="56">IF(OR(R1091="",R1091="REL"),"",3.6*200/R1091)</f>
        <v/>
      </c>
    </row>
    <row r="1092" spans="1:19" x14ac:dyDescent="0.3">
      <c r="A1092" s="129" t="s">
        <v>12</v>
      </c>
      <c r="B1092" s="129">
        <v>2022</v>
      </c>
      <c r="C1092" s="130">
        <v>44847</v>
      </c>
      <c r="D1092" s="129" t="s">
        <v>13</v>
      </c>
      <c r="E1092" s="62" t="s">
        <v>200</v>
      </c>
      <c r="F1092" s="62">
        <v>4</v>
      </c>
      <c r="G1092" s="62" t="s">
        <v>26</v>
      </c>
      <c r="H1092" s="62" t="s">
        <v>27</v>
      </c>
      <c r="I1092" s="65">
        <f>(C1092-VLOOKUP(G1092,Riders!$A$2:$C$213,2,FALSE))/365</f>
        <v>24.394520547945206</v>
      </c>
      <c r="J1092" s="62">
        <v>10</v>
      </c>
      <c r="K1092" s="62">
        <v>1</v>
      </c>
      <c r="L1092" s="62">
        <v>11.007</v>
      </c>
      <c r="M1092" s="77">
        <f t="shared" si="55"/>
        <v>65.412919051512674</v>
      </c>
      <c r="P1092" s="77" t="str">
        <f t="shared" si="54"/>
        <v/>
      </c>
      <c r="S1092" s="77" t="str">
        <f t="shared" si="56"/>
        <v/>
      </c>
    </row>
    <row r="1093" spans="1:19" x14ac:dyDescent="0.3">
      <c r="A1093" s="129" t="s">
        <v>12</v>
      </c>
      <c r="B1093" s="129">
        <v>2022</v>
      </c>
      <c r="C1093" s="130">
        <v>44847</v>
      </c>
      <c r="D1093" s="129" t="s">
        <v>13</v>
      </c>
      <c r="E1093" s="62" t="s">
        <v>200</v>
      </c>
      <c r="F1093" s="62">
        <v>4</v>
      </c>
      <c r="G1093" s="62" t="s">
        <v>54</v>
      </c>
      <c r="H1093" s="62" t="s">
        <v>44</v>
      </c>
      <c r="I1093" s="65">
        <f>(C1093-VLOOKUP(G1093,Riders!$A$2:$C$213,2,FALSE))/365</f>
        <v>25.306849315068494</v>
      </c>
      <c r="J1093" s="62">
        <v>25</v>
      </c>
      <c r="K1093" s="62">
        <v>2</v>
      </c>
      <c r="L1093" s="62">
        <v>11.198</v>
      </c>
      <c r="M1093" s="77">
        <f t="shared" si="55"/>
        <v>64.297195927844257</v>
      </c>
      <c r="P1093" s="77" t="str">
        <f t="shared" si="54"/>
        <v/>
      </c>
      <c r="S1093" s="77" t="str">
        <f t="shared" si="56"/>
        <v/>
      </c>
    </row>
    <row r="1094" spans="1:19" x14ac:dyDescent="0.3">
      <c r="A1094" s="129" t="s">
        <v>12</v>
      </c>
      <c r="B1094" s="129">
        <v>2022</v>
      </c>
      <c r="C1094" s="130">
        <v>44847</v>
      </c>
      <c r="D1094" s="129" t="s">
        <v>13</v>
      </c>
      <c r="E1094" s="62" t="s">
        <v>200</v>
      </c>
      <c r="F1094" s="62">
        <v>5</v>
      </c>
      <c r="G1094" s="62" t="s">
        <v>28</v>
      </c>
      <c r="H1094" s="62" t="s">
        <v>29</v>
      </c>
      <c r="I1094" s="65">
        <f>(C1094-VLOOKUP(G1094,Riders!$A$2:$C$213,2,FALSE))/365</f>
        <v>22.8</v>
      </c>
      <c r="J1094" s="62">
        <v>8</v>
      </c>
      <c r="K1094" s="62">
        <v>1</v>
      </c>
      <c r="L1094" s="62">
        <v>11.082000000000001</v>
      </c>
      <c r="M1094" s="77">
        <f t="shared" si="55"/>
        <v>64.970221981591763</v>
      </c>
      <c r="P1094" s="77" t="str">
        <f t="shared" si="54"/>
        <v/>
      </c>
      <c r="S1094" s="77" t="str">
        <f t="shared" si="56"/>
        <v/>
      </c>
    </row>
    <row r="1095" spans="1:19" x14ac:dyDescent="0.3">
      <c r="A1095" s="129" t="s">
        <v>12</v>
      </c>
      <c r="B1095" s="129">
        <v>2022</v>
      </c>
      <c r="C1095" s="130">
        <v>44847</v>
      </c>
      <c r="D1095" s="129" t="s">
        <v>13</v>
      </c>
      <c r="E1095" s="62" t="s">
        <v>200</v>
      </c>
      <c r="F1095" s="62">
        <v>5</v>
      </c>
      <c r="G1095" s="62" t="s">
        <v>52</v>
      </c>
      <c r="H1095" s="62" t="s">
        <v>53</v>
      </c>
      <c r="I1095" s="65">
        <f>(C1095-VLOOKUP(G1095,Riders!$A$2:$C$213,2,FALSE))/365</f>
        <v>25.594520547945205</v>
      </c>
      <c r="J1095" s="62">
        <v>24</v>
      </c>
      <c r="K1095" s="62">
        <v>2</v>
      </c>
      <c r="L1095" s="62">
        <v>11.383000000000001</v>
      </c>
      <c r="M1095" s="77">
        <f t="shared" si="55"/>
        <v>63.252218220152855</v>
      </c>
      <c r="P1095" s="77" t="str">
        <f t="shared" si="54"/>
        <v/>
      </c>
      <c r="S1095" s="77" t="str">
        <f t="shared" si="56"/>
        <v/>
      </c>
    </row>
    <row r="1096" spans="1:19" x14ac:dyDescent="0.3">
      <c r="A1096" s="129" t="s">
        <v>12</v>
      </c>
      <c r="B1096" s="129">
        <v>2022</v>
      </c>
      <c r="C1096" s="130">
        <v>44847</v>
      </c>
      <c r="D1096" s="129" t="s">
        <v>13</v>
      </c>
      <c r="E1096" s="62" t="s">
        <v>200</v>
      </c>
      <c r="F1096" s="62">
        <v>6</v>
      </c>
      <c r="G1096" s="62" t="s">
        <v>30</v>
      </c>
      <c r="H1096" s="62" t="s">
        <v>31</v>
      </c>
      <c r="I1096" s="65">
        <f>(C1096-VLOOKUP(G1096,Riders!$A$2:$C$213,2,FALSE))/365</f>
        <v>26.493150684931507</v>
      </c>
      <c r="J1096" s="62">
        <v>11</v>
      </c>
      <c r="K1096" s="62">
        <v>1</v>
      </c>
      <c r="L1096" s="62">
        <v>11.073</v>
      </c>
      <c r="M1096" s="77">
        <f t="shared" si="55"/>
        <v>65.023028989433755</v>
      </c>
      <c r="P1096" s="77" t="str">
        <f t="shared" si="54"/>
        <v/>
      </c>
      <c r="S1096" s="77" t="str">
        <f t="shared" si="56"/>
        <v/>
      </c>
    </row>
    <row r="1097" spans="1:19" x14ac:dyDescent="0.3">
      <c r="A1097" s="129" t="s">
        <v>12</v>
      </c>
      <c r="B1097" s="129">
        <v>2022</v>
      </c>
      <c r="C1097" s="130">
        <v>44847</v>
      </c>
      <c r="D1097" s="129" t="s">
        <v>13</v>
      </c>
      <c r="E1097" s="62" t="s">
        <v>200</v>
      </c>
      <c r="F1097" s="62">
        <v>6</v>
      </c>
      <c r="G1097" s="62" t="s">
        <v>50</v>
      </c>
      <c r="H1097" s="62" t="s">
        <v>51</v>
      </c>
      <c r="I1097" s="65">
        <f>(C1097-VLOOKUP(G1097,Riders!$A$2:$C$213,2,FALSE))/365</f>
        <v>26.021917808219179</v>
      </c>
      <c r="J1097" s="62">
        <v>23</v>
      </c>
      <c r="K1097" s="62">
        <v>2</v>
      </c>
      <c r="L1097" s="62">
        <v>11.318</v>
      </c>
      <c r="M1097" s="77">
        <f t="shared" si="55"/>
        <v>63.615479766743242</v>
      </c>
      <c r="P1097" s="77" t="str">
        <f t="shared" si="54"/>
        <v/>
      </c>
      <c r="S1097" s="77" t="str">
        <f t="shared" si="56"/>
        <v/>
      </c>
    </row>
    <row r="1098" spans="1:19" x14ac:dyDescent="0.3">
      <c r="A1098" s="129" t="s">
        <v>12</v>
      </c>
      <c r="B1098" s="129">
        <v>2022</v>
      </c>
      <c r="C1098" s="130">
        <v>44847</v>
      </c>
      <c r="D1098" s="129" t="s">
        <v>13</v>
      </c>
      <c r="E1098" s="62" t="s">
        <v>200</v>
      </c>
      <c r="F1098" s="62">
        <v>7</v>
      </c>
      <c r="G1098" s="62" t="s">
        <v>32</v>
      </c>
      <c r="H1098" s="62" t="s">
        <v>17</v>
      </c>
      <c r="I1098" s="65">
        <f>(C1098-VLOOKUP(G1098,Riders!$A$2:$C$213,2,FALSE))/365</f>
        <v>20.219178082191782</v>
      </c>
      <c r="J1098" s="62">
        <v>12</v>
      </c>
      <c r="K1098" s="62">
        <v>1</v>
      </c>
      <c r="L1098" s="62">
        <v>11.156000000000001</v>
      </c>
      <c r="M1098" s="77">
        <f t="shared" si="55"/>
        <v>64.539261384008597</v>
      </c>
      <c r="P1098" s="77" t="str">
        <f t="shared" si="54"/>
        <v/>
      </c>
      <c r="S1098" s="77" t="str">
        <f t="shared" si="56"/>
        <v/>
      </c>
    </row>
    <row r="1099" spans="1:19" x14ac:dyDescent="0.3">
      <c r="A1099" s="129" t="s">
        <v>12</v>
      </c>
      <c r="B1099" s="129">
        <v>2022</v>
      </c>
      <c r="C1099" s="130">
        <v>44847</v>
      </c>
      <c r="D1099" s="129" t="s">
        <v>13</v>
      </c>
      <c r="E1099" s="62" t="s">
        <v>200</v>
      </c>
      <c r="F1099" s="62">
        <v>7</v>
      </c>
      <c r="G1099" s="62" t="s">
        <v>48</v>
      </c>
      <c r="H1099" s="62" t="s">
        <v>49</v>
      </c>
      <c r="I1099" s="65" t="e">
        <f>(C1099-VLOOKUP(G1099,Riders!$A$2:$C$213,2,FALSE))/365</f>
        <v>#N/A</v>
      </c>
      <c r="J1099" s="62">
        <v>22</v>
      </c>
      <c r="K1099" s="62">
        <v>2</v>
      </c>
      <c r="L1099" s="62">
        <v>11.983000000000001</v>
      </c>
      <c r="M1099" s="77">
        <f t="shared" si="55"/>
        <v>60.085120587498956</v>
      </c>
      <c r="P1099" s="77" t="str">
        <f t="shared" si="54"/>
        <v/>
      </c>
      <c r="S1099" s="77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39" t="s">
        <v>200</v>
      </c>
      <c r="F1100" s="62">
        <v>8</v>
      </c>
      <c r="G1100" s="62" t="s">
        <v>33</v>
      </c>
      <c r="H1100" s="62" t="s">
        <v>27</v>
      </c>
      <c r="I1100" s="65">
        <f>(C1100-VLOOKUP(G1100,Riders!$A$2:$C$213,2,FALSE))/365</f>
        <v>28.898630136986302</v>
      </c>
      <c r="J1100" s="62">
        <v>13</v>
      </c>
      <c r="K1100" s="62">
        <v>1</v>
      </c>
      <c r="L1100" s="62">
        <v>10.951000000000001</v>
      </c>
      <c r="M1100" s="77">
        <f t="shared" si="55"/>
        <v>65.747420326910785</v>
      </c>
      <c r="P1100" s="77" t="str">
        <f t="shared" si="54"/>
        <v/>
      </c>
      <c r="S1100" s="77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39" t="s">
        <v>200</v>
      </c>
      <c r="F1101" s="62">
        <v>8</v>
      </c>
      <c r="G1101" s="62" t="s">
        <v>46</v>
      </c>
      <c r="H1101" s="62" t="s">
        <v>47</v>
      </c>
      <c r="I1101" s="65">
        <f>(C1101-VLOOKUP(G1101,Riders!$A$2:$C$213,2,FALSE))/365</f>
        <v>22.326027397260273</v>
      </c>
      <c r="J1101" s="62">
        <v>21</v>
      </c>
      <c r="K1101" s="62">
        <v>2</v>
      </c>
      <c r="L1101" s="62">
        <v>11.372</v>
      </c>
      <c r="M1101" s="77">
        <f t="shared" si="55"/>
        <v>63.313401336616252</v>
      </c>
      <c r="P1101" s="77" t="str">
        <f t="shared" si="54"/>
        <v/>
      </c>
      <c r="S1101" s="77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39" t="s">
        <v>200</v>
      </c>
      <c r="F1102" s="62">
        <v>9</v>
      </c>
      <c r="G1102" s="62" t="s">
        <v>34</v>
      </c>
      <c r="H1102" s="62" t="s">
        <v>19</v>
      </c>
      <c r="I1102" s="65">
        <f>(C1102-VLOOKUP(G1102,Riders!$A$2:$C$213,2,FALSE))/365</f>
        <v>35.200000000000003</v>
      </c>
      <c r="J1102" s="62">
        <v>4</v>
      </c>
      <c r="K1102" s="62">
        <v>1</v>
      </c>
      <c r="L1102" s="62">
        <v>11.286</v>
      </c>
      <c r="M1102" s="77">
        <f t="shared" si="55"/>
        <v>63.795853269537481</v>
      </c>
      <c r="P1102" s="77" t="str">
        <f t="shared" si="54"/>
        <v/>
      </c>
      <c r="S1102" s="77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39" t="s">
        <v>200</v>
      </c>
      <c r="F1103" s="62">
        <v>9</v>
      </c>
      <c r="G1103" s="62" t="s">
        <v>45</v>
      </c>
      <c r="H1103" s="62" t="s">
        <v>40</v>
      </c>
      <c r="I1103" s="65">
        <f>(C1103-VLOOKUP(G1103,Riders!$A$2:$C$213,2,FALSE))/365</f>
        <v>31.641095890410959</v>
      </c>
      <c r="J1103" s="62">
        <v>20</v>
      </c>
      <c r="K1103" s="62">
        <v>2</v>
      </c>
      <c r="L1103" s="62">
        <v>11.360999999999999</v>
      </c>
      <c r="M1103" s="77">
        <f t="shared" si="55"/>
        <v>63.374702931080016</v>
      </c>
      <c r="P1103" s="77" t="str">
        <f t="shared" si="54"/>
        <v/>
      </c>
      <c r="S1103" s="77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39" t="s">
        <v>200</v>
      </c>
      <c r="F1104" s="62">
        <v>10</v>
      </c>
      <c r="G1104" s="62" t="s">
        <v>35</v>
      </c>
      <c r="H1104" s="62" t="s">
        <v>36</v>
      </c>
      <c r="I1104" s="65">
        <f>(C1104-VLOOKUP(G1104,Riders!$A$2:$C$213,2,FALSE))/365</f>
        <v>24.517808219178082</v>
      </c>
      <c r="J1104" s="62">
        <v>14</v>
      </c>
      <c r="K1104" s="62">
        <v>1</v>
      </c>
      <c r="L1104" s="62">
        <v>11.272</v>
      </c>
      <c r="M1104" s="77">
        <f t="shared" si="55"/>
        <v>63.875088715400992</v>
      </c>
      <c r="P1104" s="77" t="str">
        <f t="shared" si="54"/>
        <v/>
      </c>
      <c r="S1104" s="77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39" t="s">
        <v>200</v>
      </c>
      <c r="F1105" s="62">
        <v>10</v>
      </c>
      <c r="G1105" s="62" t="s">
        <v>43</v>
      </c>
      <c r="H1105" s="62" t="s">
        <v>44</v>
      </c>
      <c r="I1105" s="65">
        <f>(C1105-VLOOKUP(G1105,Riders!$A$2:$C$213,2,FALSE))/365</f>
        <v>29.901369863013699</v>
      </c>
      <c r="J1105" s="62">
        <v>19</v>
      </c>
      <c r="K1105" s="62">
        <v>2</v>
      </c>
      <c r="L1105" s="62">
        <v>11.413</v>
      </c>
      <c r="M1105" s="77">
        <f t="shared" si="55"/>
        <v>63.085954613160432</v>
      </c>
      <c r="P1105" s="77" t="str">
        <f t="shared" si="54"/>
        <v/>
      </c>
      <c r="S1105" s="77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39" t="s">
        <v>200</v>
      </c>
      <c r="F1106" s="62">
        <v>11</v>
      </c>
      <c r="G1106" s="62" t="s">
        <v>42</v>
      </c>
      <c r="H1106" s="62" t="s">
        <v>40</v>
      </c>
      <c r="I1106" s="65">
        <f>(C1106-VLOOKUP(G1106,Riders!$A$2:$C$213,2,FALSE))/365</f>
        <v>23.865753424657534</v>
      </c>
      <c r="J1106" s="62">
        <v>16</v>
      </c>
      <c r="K1106" s="62">
        <v>1</v>
      </c>
      <c r="L1106" s="62">
        <v>11.27</v>
      </c>
      <c r="M1106" s="77">
        <f t="shared" si="55"/>
        <v>63.886424134871341</v>
      </c>
      <c r="P1106" s="77" t="str">
        <f t="shared" si="54"/>
        <v/>
      </c>
      <c r="S1106" s="77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39" t="s">
        <v>200</v>
      </c>
      <c r="F1107" s="62">
        <v>11</v>
      </c>
      <c r="G1107" s="62" t="s">
        <v>37</v>
      </c>
      <c r="H1107" s="62" t="s">
        <v>38</v>
      </c>
      <c r="I1107" s="65">
        <f>(C1107-VLOOKUP(G1107,Riders!$A$2:$C$213,2,FALSE))/365</f>
        <v>17.512328767123286</v>
      </c>
      <c r="J1107" s="62">
        <v>17</v>
      </c>
      <c r="K1107" s="62">
        <v>2</v>
      </c>
      <c r="L1107" s="62">
        <v>11.407</v>
      </c>
      <c r="M1107" s="77">
        <f t="shared" si="55"/>
        <v>63.11913737178925</v>
      </c>
      <c r="P1107" s="77" t="str">
        <f t="shared" si="54"/>
        <v/>
      </c>
      <c r="S1107" s="77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39" t="s">
        <v>200</v>
      </c>
      <c r="F1108" s="62">
        <v>12</v>
      </c>
      <c r="G1108" s="62" t="s">
        <v>39</v>
      </c>
      <c r="H1108" s="62" t="s">
        <v>40</v>
      </c>
      <c r="I1108" s="65">
        <f>(C1108-VLOOKUP(G1108,Riders!$A$2:$C$213,2,FALSE))/365</f>
        <v>28.175342465753424</v>
      </c>
      <c r="J1108" s="62">
        <v>15</v>
      </c>
      <c r="K1108" s="62">
        <v>1</v>
      </c>
      <c r="L1108" s="62">
        <v>11.327999999999999</v>
      </c>
      <c r="M1108" s="77">
        <f t="shared" si="55"/>
        <v>63.559322033898312</v>
      </c>
      <c r="P1108" s="77" t="str">
        <f t="shared" si="54"/>
        <v/>
      </c>
      <c r="S1108" s="77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39" t="s">
        <v>200</v>
      </c>
      <c r="F1109" s="62">
        <v>12</v>
      </c>
      <c r="G1109" s="62" t="s">
        <v>41</v>
      </c>
      <c r="H1109" s="62" t="s">
        <v>27</v>
      </c>
      <c r="I1109" s="65">
        <f>(C1109-VLOOKUP(G1109,Riders!$A$2:$C$213,2,FALSE))/365</f>
        <v>26.994520547945207</v>
      </c>
      <c r="J1109" s="62">
        <v>18</v>
      </c>
      <c r="K1109" s="62">
        <v>2</v>
      </c>
      <c r="L1109" s="62">
        <v>11.363999999999999</v>
      </c>
      <c r="M1109" s="77">
        <f t="shared" si="55"/>
        <v>63.357972544878571</v>
      </c>
      <c r="P1109" s="77" t="str">
        <f t="shared" si="54"/>
        <v/>
      </c>
      <c r="S1109" s="77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78" t="s">
        <v>201</v>
      </c>
      <c r="F1110" s="63">
        <v>1</v>
      </c>
      <c r="G1110" s="63" t="s">
        <v>14</v>
      </c>
      <c r="H1110" s="63" t="s">
        <v>15</v>
      </c>
      <c r="I1110" s="66">
        <f>(C1110-VLOOKUP(G1110,Riders!$A$2:$C$213,2,FALSE))/365</f>
        <v>22.780821917808218</v>
      </c>
      <c r="J1110" s="63">
        <v>2</v>
      </c>
      <c r="K1110" s="63">
        <v>1</v>
      </c>
      <c r="L1110" s="62">
        <v>11.430999999999999</v>
      </c>
      <c r="M1110" s="77">
        <f t="shared" si="55"/>
        <v>62.986615344239354</v>
      </c>
      <c r="P1110" s="77" t="str">
        <f t="shared" si="54"/>
        <v/>
      </c>
      <c r="S1110" s="77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78" t="s">
        <v>201</v>
      </c>
      <c r="F1111" s="63">
        <v>1</v>
      </c>
      <c r="G1111" s="63" t="s">
        <v>39</v>
      </c>
      <c r="H1111" s="63" t="s">
        <v>40</v>
      </c>
      <c r="I1111" s="66">
        <f>(C1111-VLOOKUP(G1111,Riders!$A$2:$C$213,2,FALSE))/365</f>
        <v>28.175342465753424</v>
      </c>
      <c r="J1111" s="63">
        <v>15</v>
      </c>
      <c r="K1111" s="63">
        <v>2</v>
      </c>
      <c r="L1111" s="62">
        <v>11.975999999999999</v>
      </c>
      <c r="M1111" s="77">
        <f t="shared" si="55"/>
        <v>60.120240480961925</v>
      </c>
      <c r="P1111" s="77" t="str">
        <f t="shared" si="54"/>
        <v/>
      </c>
      <c r="S1111" s="77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78" t="s">
        <v>201</v>
      </c>
      <c r="F1112" s="63">
        <v>2</v>
      </c>
      <c r="G1112" s="63" t="s">
        <v>16</v>
      </c>
      <c r="H1112" s="63" t="s">
        <v>17</v>
      </c>
      <c r="I1112" s="66">
        <f>(C1112-VLOOKUP(G1112,Riders!$A$2:$C$213,2,FALSE))/365</f>
        <v>23.479452054794521</v>
      </c>
      <c r="J1112" s="63">
        <v>1</v>
      </c>
      <c r="K1112" s="63">
        <v>1</v>
      </c>
      <c r="L1112" s="62">
        <v>11.022</v>
      </c>
      <c r="M1112" s="77">
        <f t="shared" si="55"/>
        <v>65.323897659227001</v>
      </c>
      <c r="P1112" s="77" t="str">
        <f t="shared" si="54"/>
        <v/>
      </c>
      <c r="S1112" s="77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78" t="s">
        <v>201</v>
      </c>
      <c r="F1113" s="63">
        <v>2</v>
      </c>
      <c r="G1113" s="63" t="s">
        <v>42</v>
      </c>
      <c r="H1113" s="63" t="s">
        <v>40</v>
      </c>
      <c r="I1113" s="66">
        <f>(C1113-VLOOKUP(G1113,Riders!$A$2:$C$213,2,FALSE))/365</f>
        <v>23.865753424657534</v>
      </c>
      <c r="J1113" s="63">
        <v>16</v>
      </c>
      <c r="K1113" s="63">
        <v>2</v>
      </c>
      <c r="L1113" s="62">
        <v>11.086</v>
      </c>
      <c r="M1113" s="77">
        <f t="shared" si="55"/>
        <v>64.94677972217211</v>
      </c>
      <c r="P1113" s="77" t="str">
        <f t="shared" si="54"/>
        <v/>
      </c>
      <c r="S1113" s="77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78" t="s">
        <v>201</v>
      </c>
      <c r="F1114" s="63">
        <v>3</v>
      </c>
      <c r="G1114" s="63" t="s">
        <v>18</v>
      </c>
      <c r="H1114" s="63" t="s">
        <v>19</v>
      </c>
      <c r="I1114" s="66">
        <f>(C1114-VLOOKUP(G1114,Riders!$A$2:$C$213,2,FALSE))/365</f>
        <v>24.391780821917809</v>
      </c>
      <c r="J1114" s="63">
        <v>5</v>
      </c>
      <c r="K1114" s="63">
        <v>1</v>
      </c>
      <c r="L1114" s="62">
        <v>11.085000000000001</v>
      </c>
      <c r="M1114" s="77">
        <f t="shared" si="55"/>
        <v>64.952638700947219</v>
      </c>
      <c r="P1114" s="77" t="str">
        <f t="shared" si="54"/>
        <v/>
      </c>
      <c r="S1114" s="77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78" t="s">
        <v>201</v>
      </c>
      <c r="F1115" s="63">
        <v>3</v>
      </c>
      <c r="G1115" s="63" t="s">
        <v>35</v>
      </c>
      <c r="H1115" s="63" t="s">
        <v>36</v>
      </c>
      <c r="I1115" s="66">
        <f>(C1115-VLOOKUP(G1115,Riders!$A$2:$C$213,2,FALSE))/365</f>
        <v>24.517808219178082</v>
      </c>
      <c r="J1115" s="63">
        <v>14</v>
      </c>
      <c r="K1115" s="63">
        <v>2</v>
      </c>
      <c r="L1115" s="62">
        <v>11.147</v>
      </c>
      <c r="M1115" s="77">
        <f t="shared" si="55"/>
        <v>64.591369875302775</v>
      </c>
      <c r="P1115" s="77" t="str">
        <f t="shared" si="54"/>
        <v/>
      </c>
      <c r="S1115" s="77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78" t="s">
        <v>201</v>
      </c>
      <c r="F1116" s="63">
        <v>4</v>
      </c>
      <c r="G1116" s="63" t="s">
        <v>34</v>
      </c>
      <c r="H1116" s="63" t="s">
        <v>19</v>
      </c>
      <c r="I1116" s="66">
        <f>(C1116-VLOOKUP(G1116,Riders!$A$2:$C$213,2,FALSE))/365</f>
        <v>35.200000000000003</v>
      </c>
      <c r="J1116" s="63">
        <v>4</v>
      </c>
      <c r="K1116" s="63">
        <v>1</v>
      </c>
      <c r="L1116" s="62">
        <v>11.19</v>
      </c>
      <c r="M1116" s="77">
        <f t="shared" si="55"/>
        <v>64.343163538873995</v>
      </c>
      <c r="P1116" s="77" t="str">
        <f t="shared" si="54"/>
        <v/>
      </c>
      <c r="S1116" s="77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78" t="s">
        <v>201</v>
      </c>
      <c r="F1117" s="63">
        <v>4</v>
      </c>
      <c r="G1117" s="63" t="s">
        <v>20</v>
      </c>
      <c r="H1117" s="63" t="s">
        <v>21</v>
      </c>
      <c r="I1117" s="66">
        <f>(C1117-VLOOKUP(G1117,Riders!$A$2:$C$213,2,FALSE))/365</f>
        <v>27.18904109589041</v>
      </c>
      <c r="J1117" s="63">
        <v>9</v>
      </c>
      <c r="K1117" s="63">
        <v>2</v>
      </c>
      <c r="L1117" s="62">
        <v>11.311</v>
      </c>
      <c r="M1117" s="77">
        <f t="shared" si="55"/>
        <v>63.654849261780569</v>
      </c>
      <c r="P1117" s="77" t="str">
        <f t="shared" si="54"/>
        <v/>
      </c>
      <c r="S1117" s="77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78" t="s">
        <v>201</v>
      </c>
      <c r="F1118" s="63">
        <v>5</v>
      </c>
      <c r="G1118" s="63" t="s">
        <v>22</v>
      </c>
      <c r="H1118" s="63" t="s">
        <v>15</v>
      </c>
      <c r="I1118" s="66">
        <f>(C1118-VLOOKUP(G1118,Riders!$A$2:$C$213,2,FALSE))/365</f>
        <v>24.761643835616439</v>
      </c>
      <c r="J1118" s="63">
        <v>6</v>
      </c>
      <c r="K1118" s="63">
        <v>1</v>
      </c>
      <c r="L1118" s="62">
        <v>11.023</v>
      </c>
      <c r="M1118" s="77">
        <f t="shared" si="55"/>
        <v>65.317971514106873</v>
      </c>
      <c r="P1118" s="77" t="str">
        <f t="shared" si="54"/>
        <v/>
      </c>
      <c r="S1118" s="77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78" t="s">
        <v>201</v>
      </c>
      <c r="F1119" s="63">
        <v>5</v>
      </c>
      <c r="G1119" s="63" t="s">
        <v>33</v>
      </c>
      <c r="H1119" s="63" t="s">
        <v>27</v>
      </c>
      <c r="I1119" s="66">
        <f>(C1119-VLOOKUP(G1119,Riders!$A$2:$C$213,2,FALSE))/365</f>
        <v>28.898630136986302</v>
      </c>
      <c r="J1119" s="63">
        <v>13</v>
      </c>
      <c r="K1119" s="63">
        <v>2</v>
      </c>
      <c r="L1119" s="62">
        <v>11.119</v>
      </c>
      <c r="M1119" s="77">
        <f t="shared" si="55"/>
        <v>64.754024642503822</v>
      </c>
      <c r="P1119" s="77" t="str">
        <f t="shared" si="54"/>
        <v/>
      </c>
      <c r="S1119" s="77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78" t="s">
        <v>201</v>
      </c>
      <c r="F1120" s="63">
        <v>6</v>
      </c>
      <c r="G1120" s="63" t="s">
        <v>23</v>
      </c>
      <c r="H1120" s="63" t="s">
        <v>15</v>
      </c>
      <c r="I1120" s="66">
        <f>(C1120-VLOOKUP(G1120,Riders!$A$2:$C$213,2,FALSE))/365</f>
        <v>25.087671232876712</v>
      </c>
      <c r="J1120" s="63">
        <v>3</v>
      </c>
      <c r="K1120" s="63">
        <v>1</v>
      </c>
      <c r="L1120" s="63">
        <v>11.157</v>
      </c>
      <c r="M1120" s="77">
        <f t="shared" si="55"/>
        <v>64.533476741059431</v>
      </c>
      <c r="P1120" s="77" t="str">
        <f t="shared" si="54"/>
        <v/>
      </c>
      <c r="S1120" s="77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78" t="s">
        <v>201</v>
      </c>
      <c r="F1121" s="63">
        <v>6</v>
      </c>
      <c r="G1121" s="63" t="s">
        <v>32</v>
      </c>
      <c r="H1121" s="63" t="s">
        <v>17</v>
      </c>
      <c r="I1121" s="66">
        <f>(C1121-VLOOKUP(G1121,Riders!$A$2:$C$213,2,FALSE))/365</f>
        <v>20.219178082191782</v>
      </c>
      <c r="J1121" s="63">
        <v>12</v>
      </c>
      <c r="K1121" s="63">
        <v>2</v>
      </c>
      <c r="L1121" s="63">
        <v>11.478</v>
      </c>
      <c r="M1121" s="77">
        <f t="shared" si="55"/>
        <v>62.728698379508629</v>
      </c>
      <c r="P1121" s="77" t="str">
        <f t="shared" si="54"/>
        <v/>
      </c>
      <c r="S1121" s="77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78" t="s">
        <v>201</v>
      </c>
      <c r="F1122" s="63">
        <v>7</v>
      </c>
      <c r="G1122" s="63" t="s">
        <v>24</v>
      </c>
      <c r="H1122" s="63" t="s">
        <v>25</v>
      </c>
      <c r="I1122" s="66">
        <f>(C1122-VLOOKUP(G1122,Riders!$A$2:$C$213,2,FALSE))/365</f>
        <v>24.123287671232877</v>
      </c>
      <c r="J1122" s="63">
        <v>7</v>
      </c>
      <c r="K1122" s="63">
        <v>1</v>
      </c>
      <c r="L1122" s="63">
        <v>10.999000000000001</v>
      </c>
      <c r="M1122" s="77">
        <f t="shared" si="55"/>
        <v>65.460496408764428</v>
      </c>
      <c r="P1122" s="77" t="str">
        <f t="shared" si="54"/>
        <v/>
      </c>
      <c r="S1122" s="77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78" t="s">
        <v>201</v>
      </c>
      <c r="F1123" s="63">
        <v>7</v>
      </c>
      <c r="G1123" s="63" t="s">
        <v>30</v>
      </c>
      <c r="H1123" s="63" t="s">
        <v>31</v>
      </c>
      <c r="I1123" s="66">
        <f>(C1123-VLOOKUP(G1123,Riders!$A$2:$C$213,2,FALSE))/365</f>
        <v>26.493150684931507</v>
      </c>
      <c r="J1123" s="63">
        <v>11</v>
      </c>
      <c r="K1123" s="63">
        <v>2</v>
      </c>
      <c r="L1123" s="63">
        <v>11.042</v>
      </c>
      <c r="M1123" s="77">
        <f t="shared" si="55"/>
        <v>65.205578699510966</v>
      </c>
      <c r="P1123" s="77" t="str">
        <f t="shared" si="54"/>
        <v/>
      </c>
      <c r="S1123" s="77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78" t="s">
        <v>201</v>
      </c>
      <c r="F1124" s="63">
        <v>8</v>
      </c>
      <c r="G1124" s="63" t="s">
        <v>28</v>
      </c>
      <c r="H1124" s="63" t="s">
        <v>29</v>
      </c>
      <c r="I1124" s="66">
        <f>(C1124-VLOOKUP(G1124,Riders!$A$2:$C$213,2,FALSE))/365</f>
        <v>22.8</v>
      </c>
      <c r="J1124" s="63">
        <v>8</v>
      </c>
      <c r="K1124" s="63">
        <v>1</v>
      </c>
      <c r="L1124" s="63">
        <v>11.041</v>
      </c>
      <c r="M1124" s="77">
        <f t="shared" si="55"/>
        <v>65.21148446698669</v>
      </c>
      <c r="P1124" s="77" t="str">
        <f t="shared" si="54"/>
        <v/>
      </c>
      <c r="S1124" s="77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3" t="s">
        <v>201</v>
      </c>
      <c r="F1125" s="63">
        <v>8</v>
      </c>
      <c r="G1125" s="63" t="s">
        <v>26</v>
      </c>
      <c r="H1125" s="63" t="s">
        <v>27</v>
      </c>
      <c r="I1125" s="66">
        <f>(C1125-VLOOKUP(G1125,Riders!$A$2:$C$213,2,FALSE))/365</f>
        <v>24.394520547945206</v>
      </c>
      <c r="J1125" s="63">
        <v>10</v>
      </c>
      <c r="K1125" s="63">
        <v>2</v>
      </c>
      <c r="L1125" s="63">
        <v>11.125</v>
      </c>
      <c r="M1125" s="77">
        <f t="shared" si="55"/>
        <v>64.719101123595507</v>
      </c>
      <c r="P1125" s="77" t="str">
        <f t="shared" si="54"/>
        <v/>
      </c>
      <c r="S1125" s="77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76" t="s">
        <v>202</v>
      </c>
      <c r="F1126" s="76">
        <v>1</v>
      </c>
      <c r="G1126" s="76" t="s">
        <v>14</v>
      </c>
      <c r="H1126" s="76" t="s">
        <v>15</v>
      </c>
      <c r="I1126" s="121">
        <f>(C1126-VLOOKUP(G1126,Riders!$A$2:$C$213,2,FALSE))/365</f>
        <v>22.780821917808218</v>
      </c>
      <c r="J1126" s="76">
        <v>2</v>
      </c>
      <c r="K1126" s="76">
        <v>1</v>
      </c>
      <c r="L1126" s="63">
        <v>10.949</v>
      </c>
      <c r="M1126" s="77">
        <f t="shared" si="55"/>
        <v>65.759430084939268</v>
      </c>
      <c r="N1126" s="76">
        <v>1</v>
      </c>
      <c r="O1126" s="62">
        <v>10.949</v>
      </c>
      <c r="P1126" s="77">
        <f t="shared" si="54"/>
        <v>65.759430084939268</v>
      </c>
      <c r="S1126" s="77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1" t="s">
        <v>202</v>
      </c>
      <c r="F1127" s="76">
        <v>1</v>
      </c>
      <c r="G1127" s="76" t="s">
        <v>28</v>
      </c>
      <c r="H1127" s="76" t="s">
        <v>29</v>
      </c>
      <c r="I1127" s="121">
        <f>(C1127-VLOOKUP(G1127,Riders!$A$2:$C$213,2,FALSE))/365</f>
        <v>22.8</v>
      </c>
      <c r="J1127" s="76">
        <v>8</v>
      </c>
      <c r="K1127" s="76">
        <v>2</v>
      </c>
      <c r="L1127" s="63">
        <v>11.035</v>
      </c>
      <c r="M1127" s="77">
        <f t="shared" si="55"/>
        <v>65.24694154961486</v>
      </c>
      <c r="N1127" s="76">
        <v>2</v>
      </c>
      <c r="O1127" s="62">
        <f>O1126+0.086</f>
        <v>11.035</v>
      </c>
      <c r="P1127" s="77">
        <f t="shared" si="54"/>
        <v>65.24694154961486</v>
      </c>
      <c r="S1127" s="77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76" t="s">
        <v>202</v>
      </c>
      <c r="F1128" s="76">
        <v>2</v>
      </c>
      <c r="G1128" s="76" t="s">
        <v>16</v>
      </c>
      <c r="H1128" s="76" t="s">
        <v>17</v>
      </c>
      <c r="I1128" s="121">
        <f>(C1128-VLOOKUP(G1128,Riders!$A$2:$C$213,2,FALSE))/365</f>
        <v>23.479452054794521</v>
      </c>
      <c r="J1128" s="76">
        <v>1</v>
      </c>
      <c r="K1128" s="76">
        <v>1</v>
      </c>
      <c r="L1128" s="63">
        <v>10.954000000000001</v>
      </c>
      <c r="M1128" s="77">
        <f t="shared" si="55"/>
        <v>65.729413912725946</v>
      </c>
      <c r="N1128" s="76">
        <v>1</v>
      </c>
      <c r="O1128" s="62">
        <v>10.954000000000001</v>
      </c>
      <c r="P1128" s="77">
        <f t="shared" si="54"/>
        <v>65.729413912725946</v>
      </c>
      <c r="S1128" s="77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76" t="s">
        <v>202</v>
      </c>
      <c r="F1129" s="76">
        <v>2</v>
      </c>
      <c r="G1129" s="76" t="s">
        <v>24</v>
      </c>
      <c r="H1129" s="76" t="s">
        <v>25</v>
      </c>
      <c r="I1129" s="121">
        <f>(C1129-VLOOKUP(G1129,Riders!$A$2:$C$213,2,FALSE))/365</f>
        <v>24.123287671232877</v>
      </c>
      <c r="J1129" s="76">
        <v>7</v>
      </c>
      <c r="K1129" s="76">
        <v>2</v>
      </c>
      <c r="L1129" s="63">
        <v>11.17</v>
      </c>
      <c r="M1129" s="77">
        <f t="shared" si="55"/>
        <v>64.458370635631155</v>
      </c>
      <c r="N1129" s="76">
        <v>2</v>
      </c>
      <c r="O1129" s="62">
        <f>O1128+0.216</f>
        <v>11.17</v>
      </c>
      <c r="P1129" s="77">
        <f t="shared" si="54"/>
        <v>64.458370635631155</v>
      </c>
      <c r="S1129" s="77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1" t="s">
        <v>202</v>
      </c>
      <c r="F1130" s="76">
        <v>3</v>
      </c>
      <c r="G1130" s="76" t="s">
        <v>23</v>
      </c>
      <c r="H1130" s="76" t="s">
        <v>15</v>
      </c>
      <c r="I1130" s="121">
        <f>(C1130-VLOOKUP(G1130,Riders!$A$2:$C$213,2,FALSE))/365</f>
        <v>25.087671232876712</v>
      </c>
      <c r="J1130" s="76">
        <v>3</v>
      </c>
      <c r="K1130" s="76">
        <v>1</v>
      </c>
      <c r="L1130" s="63">
        <v>11.066000000000001</v>
      </c>
      <c r="M1130" s="77">
        <f t="shared" si="55"/>
        <v>65.064160491595871</v>
      </c>
      <c r="N1130" s="76">
        <v>1</v>
      </c>
      <c r="O1130" s="62">
        <v>11.066000000000001</v>
      </c>
      <c r="P1130" s="77">
        <f t="shared" si="54"/>
        <v>65.064160491595871</v>
      </c>
      <c r="S1130" s="77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76" t="s">
        <v>202</v>
      </c>
      <c r="F1131" s="76">
        <v>3</v>
      </c>
      <c r="G1131" s="76" t="s">
        <v>18</v>
      </c>
      <c r="H1131" s="76" t="s">
        <v>19</v>
      </c>
      <c r="I1131" s="121">
        <f>(C1131-VLOOKUP(G1131,Riders!$A$2:$C$213,2,FALSE))/365</f>
        <v>24.391780821917809</v>
      </c>
      <c r="J1131" s="76">
        <v>5</v>
      </c>
      <c r="K1131" s="76">
        <v>2</v>
      </c>
      <c r="L1131" s="63">
        <v>11.075000000000001</v>
      </c>
      <c r="M1131" s="77">
        <f t="shared" si="55"/>
        <v>65.011286681715575</v>
      </c>
      <c r="N1131" s="76">
        <v>2</v>
      </c>
      <c r="O1131" s="62">
        <f>O1130+0.009</f>
        <v>11.075000000000001</v>
      </c>
      <c r="P1131" s="77">
        <f t="shared" si="54"/>
        <v>65.011286681715575</v>
      </c>
      <c r="S1131" s="77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76" t="s">
        <v>202</v>
      </c>
      <c r="F1132" s="76">
        <v>4</v>
      </c>
      <c r="G1132" s="76" t="s">
        <v>34</v>
      </c>
      <c r="H1132" s="76" t="s">
        <v>19</v>
      </c>
      <c r="I1132" s="121">
        <f>(C1132-VLOOKUP(G1132,Riders!$A$2:$C$213,2,FALSE))/365</f>
        <v>35.200000000000003</v>
      </c>
      <c r="J1132" s="76">
        <v>4</v>
      </c>
      <c r="K1132" s="76">
        <v>1</v>
      </c>
      <c r="L1132" s="63">
        <v>11.004</v>
      </c>
      <c r="M1132" s="77">
        <f t="shared" si="55"/>
        <v>65.430752453653213</v>
      </c>
      <c r="N1132" s="76">
        <v>1</v>
      </c>
      <c r="O1132" s="62">
        <v>11.004</v>
      </c>
      <c r="P1132" s="77">
        <f t="shared" si="54"/>
        <v>65.430752453653213</v>
      </c>
      <c r="S1132" s="77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1" t="s">
        <v>202</v>
      </c>
      <c r="F1133" s="76">
        <v>4</v>
      </c>
      <c r="G1133" s="76" t="s">
        <v>22</v>
      </c>
      <c r="H1133" s="76" t="s">
        <v>15</v>
      </c>
      <c r="I1133" s="121">
        <f>(C1133-VLOOKUP(G1133,Riders!$A$2:$C$213,2,FALSE))/365</f>
        <v>24.761643835616439</v>
      </c>
      <c r="J1133" s="76">
        <v>6</v>
      </c>
      <c r="K1133" s="76">
        <v>2</v>
      </c>
      <c r="L1133" s="63">
        <v>11.04</v>
      </c>
      <c r="M1133" s="77">
        <f t="shared" si="55"/>
        <v>65.217391304347828</v>
      </c>
      <c r="N1133" s="76">
        <v>2</v>
      </c>
      <c r="O1133" s="62">
        <f>O1132+0.036</f>
        <v>11.04</v>
      </c>
      <c r="P1133" s="77">
        <f t="shared" si="54"/>
        <v>65.217391304347828</v>
      </c>
      <c r="S1133" s="77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89" t="s">
        <v>203</v>
      </c>
      <c r="F1134" s="89">
        <v>1</v>
      </c>
      <c r="G1134" s="89" t="s">
        <v>14</v>
      </c>
      <c r="H1134" s="89" t="s">
        <v>15</v>
      </c>
      <c r="I1134" s="122">
        <f>(C1134-VLOOKUP(G1134,Riders!$A$2:$C$213,2,FALSE))/365</f>
        <v>22.783561643835615</v>
      </c>
      <c r="J1134" s="89">
        <v>2</v>
      </c>
      <c r="K1134" s="89">
        <v>1</v>
      </c>
      <c r="L1134" s="76">
        <v>10.975</v>
      </c>
      <c r="M1134" s="77">
        <f t="shared" si="55"/>
        <v>65.603644646924835</v>
      </c>
      <c r="N1134" s="89">
        <v>1</v>
      </c>
      <c r="O1134" s="62">
        <v>10.975</v>
      </c>
      <c r="P1134" s="77">
        <f t="shared" si="54"/>
        <v>65.603644646924835</v>
      </c>
      <c r="S1134" s="77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89" t="s">
        <v>203</v>
      </c>
      <c r="F1135" s="89">
        <v>1</v>
      </c>
      <c r="G1135" s="89" t="s">
        <v>34</v>
      </c>
      <c r="H1135" s="89" t="s">
        <v>19</v>
      </c>
      <c r="I1135" s="122">
        <f>(C1135-VLOOKUP(G1135,Riders!$A$2:$C$213,2,FALSE))/365</f>
        <v>35.202739726027396</v>
      </c>
      <c r="J1135" s="89">
        <v>4</v>
      </c>
      <c r="K1135" s="89">
        <v>2</v>
      </c>
      <c r="L1135" s="76">
        <v>11.061999999999999</v>
      </c>
      <c r="M1135" s="77">
        <f t="shared" si="55"/>
        <v>65.087687579099622</v>
      </c>
      <c r="N1135" s="89">
        <v>2</v>
      </c>
      <c r="O1135" s="62">
        <f>O1134+0.087</f>
        <v>11.061999999999999</v>
      </c>
      <c r="P1135" s="77">
        <f t="shared" si="54"/>
        <v>65.087687579099622</v>
      </c>
      <c r="S1135" s="77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2" t="s">
        <v>203</v>
      </c>
      <c r="F1136" s="89">
        <v>2</v>
      </c>
      <c r="G1136" s="89" t="s">
        <v>16</v>
      </c>
      <c r="H1136" s="89" t="s">
        <v>17</v>
      </c>
      <c r="I1136" s="122">
        <f>(C1136-VLOOKUP(G1136,Riders!$A$2:$C$213,2,FALSE))/365</f>
        <v>23.482191780821918</v>
      </c>
      <c r="J1136" s="89">
        <v>1</v>
      </c>
      <c r="K1136" s="89">
        <v>2</v>
      </c>
      <c r="L1136" s="76">
        <v>10.895</v>
      </c>
      <c r="M1136" s="77">
        <f t="shared" si="55"/>
        <v>66.085360256998626</v>
      </c>
      <c r="N1136" s="89">
        <v>1</v>
      </c>
      <c r="O1136" s="62">
        <v>10.895</v>
      </c>
      <c r="P1136" s="77">
        <f t="shared" si="54"/>
        <v>66.085360256998626</v>
      </c>
      <c r="Q1136" s="89">
        <v>1</v>
      </c>
      <c r="R1136" s="62">
        <v>10.956</v>
      </c>
      <c r="S1136" s="77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89" t="s">
        <v>203</v>
      </c>
      <c r="F1137" s="89">
        <v>2</v>
      </c>
      <c r="G1137" s="89" t="s">
        <v>23</v>
      </c>
      <c r="H1137" s="89" t="s">
        <v>15</v>
      </c>
      <c r="I1137" s="122">
        <f>(C1137-VLOOKUP(G1137,Riders!$A$2:$C$213,2,FALSE))/365</f>
        <v>25.090410958904108</v>
      </c>
      <c r="J1137" s="89">
        <v>3</v>
      </c>
      <c r="K1137" s="89">
        <v>1</v>
      </c>
      <c r="L1137" s="76">
        <v>10.966999999999999</v>
      </c>
      <c r="M1137" s="77">
        <f t="shared" si="55"/>
        <v>65.651499954408692</v>
      </c>
      <c r="N1137" s="89">
        <v>2</v>
      </c>
      <c r="O1137" s="62">
        <f>O1136+0.072</f>
        <v>10.966999999999999</v>
      </c>
      <c r="P1137" s="77">
        <f t="shared" si="54"/>
        <v>65.651499954408692</v>
      </c>
      <c r="Q1137" s="89">
        <v>2</v>
      </c>
      <c r="R1137" s="62">
        <f>R1136+0.247</f>
        <v>11.202999999999999</v>
      </c>
      <c r="S1137" s="77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67" t="s">
        <v>204</v>
      </c>
      <c r="F1138" s="67" t="s">
        <v>205</v>
      </c>
      <c r="G1138" s="67" t="s">
        <v>16</v>
      </c>
      <c r="H1138" s="67" t="s">
        <v>17</v>
      </c>
      <c r="I1138" s="69">
        <f>(C1138-VLOOKUP(G1138,Riders!$A$2:$C$213,2,FALSE))/365</f>
        <v>23.482191780821918</v>
      </c>
      <c r="J1138" s="67">
        <v>1</v>
      </c>
      <c r="K1138" s="67">
        <v>1</v>
      </c>
      <c r="L1138" s="76">
        <v>10.917999999999999</v>
      </c>
      <c r="M1138" s="77">
        <f t="shared" si="55"/>
        <v>65.94614398241437</v>
      </c>
      <c r="N1138" s="67">
        <v>1</v>
      </c>
      <c r="O1138" s="62">
        <v>10.917999999999999</v>
      </c>
      <c r="P1138" s="77">
        <f t="shared" si="54"/>
        <v>65.94614398241437</v>
      </c>
      <c r="S1138" s="77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8" t="s">
        <v>204</v>
      </c>
      <c r="F1139" s="67" t="s">
        <v>205</v>
      </c>
      <c r="G1139" s="67" t="s">
        <v>14</v>
      </c>
      <c r="H1139" s="67" t="s">
        <v>15</v>
      </c>
      <c r="I1139" s="69">
        <f>(C1139-VLOOKUP(G1139,Riders!$A$2:$C$213,2,FALSE))/365</f>
        <v>22.783561643835615</v>
      </c>
      <c r="J1139" s="67">
        <v>2</v>
      </c>
      <c r="K1139" s="67">
        <v>2</v>
      </c>
      <c r="L1139" s="76">
        <v>10.976999999999999</v>
      </c>
      <c r="M1139" s="77">
        <f t="shared" si="55"/>
        <v>65.591691719048924</v>
      </c>
      <c r="N1139" s="67">
        <v>2</v>
      </c>
      <c r="O1139" s="62">
        <f>O1138+0.059</f>
        <v>10.976999999999999</v>
      </c>
      <c r="P1139" s="77">
        <f t="shared" si="54"/>
        <v>65.591691719048924</v>
      </c>
      <c r="S1139" s="77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67" t="s">
        <v>204</v>
      </c>
      <c r="F1140" s="67" t="s">
        <v>206</v>
      </c>
      <c r="G1140" s="67" t="s">
        <v>23</v>
      </c>
      <c r="H1140" s="67" t="s">
        <v>15</v>
      </c>
      <c r="I1140" s="69">
        <f>(C1140-VLOOKUP(G1140,Riders!$A$2:$C$213,2,FALSE))/365</f>
        <v>25.090410958904108</v>
      </c>
      <c r="J1140" s="67">
        <v>3</v>
      </c>
      <c r="K1140" s="67">
        <v>1</v>
      </c>
      <c r="L1140" s="76">
        <v>11.135999999999999</v>
      </c>
      <c r="M1140" s="77">
        <f t="shared" si="55"/>
        <v>64.65517241379311</v>
      </c>
      <c r="N1140" s="67">
        <v>1</v>
      </c>
      <c r="O1140" s="62">
        <v>11.135999999999999</v>
      </c>
      <c r="P1140" s="77">
        <f t="shared" si="54"/>
        <v>64.65517241379311</v>
      </c>
      <c r="S1140" s="77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67" t="s">
        <v>204</v>
      </c>
      <c r="F1141" s="67" t="s">
        <v>206</v>
      </c>
      <c r="G1141" s="67" t="s">
        <v>34</v>
      </c>
      <c r="H1141" s="67" t="s">
        <v>19</v>
      </c>
      <c r="I1141" s="69">
        <f>(C1141-VLOOKUP(G1141,Riders!$A$2:$C$213,2,FALSE))/365</f>
        <v>35.202739726027396</v>
      </c>
      <c r="J1141" s="67">
        <v>4</v>
      </c>
      <c r="K1141" s="67">
        <v>2</v>
      </c>
      <c r="L1141" s="76">
        <v>11.193999999999999</v>
      </c>
      <c r="M1141" s="77">
        <f t="shared" si="55"/>
        <v>64.320171520457393</v>
      </c>
      <c r="N1141" s="67">
        <v>2</v>
      </c>
      <c r="O1141" s="62">
        <f>O1140+0.058</f>
        <v>11.193999999999999</v>
      </c>
      <c r="P1141" s="77">
        <f t="shared" si="54"/>
        <v>64.320171520457393</v>
      </c>
      <c r="S1141" s="77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2" t="s">
        <v>200</v>
      </c>
      <c r="F1142">
        <v>1</v>
      </c>
      <c r="G1142" t="s">
        <v>18</v>
      </c>
      <c r="H1142" t="s">
        <v>19</v>
      </c>
      <c r="I1142" s="69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77">
        <f t="shared" si="55"/>
        <v>62.036877477166982</v>
      </c>
      <c r="P1142" s="77" t="str">
        <f t="shared" si="54"/>
        <v/>
      </c>
      <c r="S1142" s="77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2" t="s">
        <v>200</v>
      </c>
      <c r="F1143">
        <v>1</v>
      </c>
      <c r="G1143" t="s">
        <v>46</v>
      </c>
      <c r="H1143" t="s">
        <v>47</v>
      </c>
      <c r="I1143" s="69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77">
        <f t="shared" si="55"/>
        <v>60.9188594635756</v>
      </c>
      <c r="P1143" s="77" t="str">
        <f t="shared" si="54"/>
        <v/>
      </c>
      <c r="S1143" s="77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2" t="s">
        <v>200</v>
      </c>
      <c r="F1144">
        <v>2</v>
      </c>
      <c r="G1144" t="s">
        <v>32</v>
      </c>
      <c r="H1144" t="s">
        <v>17</v>
      </c>
      <c r="I1144" s="69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77">
        <f t="shared" si="55"/>
        <v>63.994311616745179</v>
      </c>
      <c r="P1144" s="77" t="str">
        <f t="shared" si="54"/>
        <v/>
      </c>
      <c r="S1144" s="77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2" t="s">
        <v>200</v>
      </c>
      <c r="F1145">
        <v>2</v>
      </c>
      <c r="G1145" t="s">
        <v>113</v>
      </c>
      <c r="H1145" t="s">
        <v>31</v>
      </c>
      <c r="I1145" s="69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77">
        <f t="shared" si="55"/>
        <v>63.60424028268551</v>
      </c>
      <c r="P1145" s="77" t="str">
        <f t="shared" si="54"/>
        <v/>
      </c>
      <c r="S1145" s="77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2" t="s">
        <v>200</v>
      </c>
      <c r="F1146">
        <v>3</v>
      </c>
      <c r="G1146" t="s">
        <v>20</v>
      </c>
      <c r="H1146" t="s">
        <v>21</v>
      </c>
      <c r="I1146" s="69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77">
        <f t="shared" si="55"/>
        <v>63.818471902145006</v>
      </c>
      <c r="P1146" s="77" t="str">
        <f t="shared" si="54"/>
        <v/>
      </c>
      <c r="S1146" s="77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2" t="s">
        <v>200</v>
      </c>
      <c r="F1147">
        <v>3</v>
      </c>
      <c r="G1147" t="s">
        <v>48</v>
      </c>
      <c r="H1147" t="s">
        <v>49</v>
      </c>
      <c r="I1147" s="69" t="e">
        <f>(C1147-VLOOKUP(G1147,Riders!$A$2:$C$213,2,FALSE))/365</f>
        <v>#N/A</v>
      </c>
      <c r="J1147">
        <v>26</v>
      </c>
      <c r="K1147">
        <v>2</v>
      </c>
      <c r="L1147">
        <v>11.282</v>
      </c>
      <c r="M1147" s="77">
        <f t="shared" si="55"/>
        <v>63.818471902145006</v>
      </c>
      <c r="P1147" s="77" t="str">
        <f t="shared" ref="P1147:P1210" si="57">IF(OR(O1147="",O1147="REL"),"",3.6*200/O1147)</f>
        <v/>
      </c>
      <c r="S1147" s="77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2" t="s">
        <v>200</v>
      </c>
      <c r="F1148">
        <v>4</v>
      </c>
      <c r="G1148" t="s">
        <v>42</v>
      </c>
      <c r="H1148" t="s">
        <v>40</v>
      </c>
      <c r="I1148" s="69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77">
        <f t="shared" si="55"/>
        <v>63.036245841358777</v>
      </c>
      <c r="P1148" s="77" t="str">
        <f t="shared" si="57"/>
        <v/>
      </c>
      <c r="S1148" s="77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2" t="s">
        <v>200</v>
      </c>
      <c r="F1149">
        <v>4</v>
      </c>
      <c r="G1149" t="s">
        <v>107</v>
      </c>
      <c r="H1149" t="s">
        <v>59</v>
      </c>
      <c r="I1149" s="69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77">
        <f t="shared" si="55"/>
        <v>60.539813335575545</v>
      </c>
      <c r="P1149" s="77" t="str">
        <f t="shared" si="57"/>
        <v/>
      </c>
      <c r="S1149" s="77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2" t="s">
        <v>200</v>
      </c>
      <c r="F1150">
        <v>5</v>
      </c>
      <c r="G1150" t="s">
        <v>26</v>
      </c>
      <c r="H1150" t="s">
        <v>27</v>
      </c>
      <c r="I1150" s="69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77">
        <f t="shared" si="55"/>
        <v>62.521708926710666</v>
      </c>
      <c r="P1150" s="77" t="str">
        <f t="shared" si="57"/>
        <v/>
      </c>
      <c r="S1150" s="77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2" t="s">
        <v>200</v>
      </c>
      <c r="F1151">
        <v>5</v>
      </c>
      <c r="G1151" t="s">
        <v>98</v>
      </c>
      <c r="H1151" t="s">
        <v>67</v>
      </c>
      <c r="I1151" s="69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77">
        <f t="shared" si="55"/>
        <v>62.186906201416484</v>
      </c>
      <c r="P1151" s="77" t="str">
        <f t="shared" si="57"/>
        <v/>
      </c>
      <c r="S1151" s="77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2" t="s">
        <v>200</v>
      </c>
      <c r="F1152">
        <v>6</v>
      </c>
      <c r="G1152" t="s">
        <v>39</v>
      </c>
      <c r="H1152" t="s">
        <v>40</v>
      </c>
      <c r="I1152" s="69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77">
        <f t="shared" si="55"/>
        <v>64.062639024824264</v>
      </c>
      <c r="P1152" s="77" t="str">
        <f t="shared" si="57"/>
        <v/>
      </c>
      <c r="S1152" s="77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2" t="s">
        <v>200</v>
      </c>
      <c r="F1153">
        <v>6</v>
      </c>
      <c r="G1153" t="s">
        <v>55</v>
      </c>
      <c r="H1153" t="s">
        <v>56</v>
      </c>
      <c r="I1153" s="69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77">
        <f t="shared" si="55"/>
        <v>63.21334503950834</v>
      </c>
      <c r="P1153" s="77" t="str">
        <f t="shared" si="57"/>
        <v/>
      </c>
      <c r="S1153" s="77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2" t="s">
        <v>200</v>
      </c>
      <c r="F1154">
        <v>7</v>
      </c>
      <c r="G1154" t="s">
        <v>382</v>
      </c>
      <c r="H1154" t="s">
        <v>15</v>
      </c>
      <c r="I1154" s="69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77">
        <f t="shared" si="55"/>
        <v>63.593004769475364</v>
      </c>
      <c r="P1154" s="77" t="str">
        <f t="shared" si="57"/>
        <v/>
      </c>
      <c r="S1154" s="77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2" t="s">
        <v>200</v>
      </c>
      <c r="F1155">
        <v>7</v>
      </c>
      <c r="G1155" t="s">
        <v>33</v>
      </c>
      <c r="H1155" t="s">
        <v>27</v>
      </c>
      <c r="I1155" s="69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77">
        <f t="shared" ref="M1155:M1218" si="58">IF(OR(L1155="",L1155="REL"),"",3.6*200/L1155)</f>
        <v>63.252218220152862</v>
      </c>
      <c r="P1155" s="77" t="str">
        <f t="shared" si="57"/>
        <v/>
      </c>
      <c r="S1155" s="77" t="str">
        <f t="shared" ref="S1155:S1218" si="59">IF(OR(R1155="",R1155="REL"),"",3.6*200/R1155)</f>
        <v/>
      </c>
    </row>
    <row r="1156" spans="1:19" x14ac:dyDescent="0.3">
      <c r="A1156" s="39" t="s">
        <v>415</v>
      </c>
      <c r="B1156" s="39">
        <v>2023</v>
      </c>
      <c r="C1156" s="64">
        <v>44982</v>
      </c>
      <c r="D1156" s="39" t="s">
        <v>72</v>
      </c>
      <c r="E1156" s="62" t="s">
        <v>200</v>
      </c>
      <c r="F1156">
        <v>8</v>
      </c>
      <c r="G1156" t="s">
        <v>101</v>
      </c>
      <c r="H1156" t="s">
        <v>151</v>
      </c>
      <c r="I1156" s="69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77">
        <f t="shared" si="58"/>
        <v>62.246044782571104</v>
      </c>
      <c r="P1156" s="77" t="str">
        <f t="shared" si="57"/>
        <v/>
      </c>
      <c r="S1156" s="77" t="str">
        <f t="shared" si="59"/>
        <v/>
      </c>
    </row>
    <row r="1157" spans="1:19" x14ac:dyDescent="0.3">
      <c r="A1157" s="39" t="s">
        <v>415</v>
      </c>
      <c r="B1157" s="39">
        <v>2023</v>
      </c>
      <c r="C1157" s="64">
        <v>44982</v>
      </c>
      <c r="D1157" s="39" t="s">
        <v>72</v>
      </c>
      <c r="E1157" s="62" t="s">
        <v>200</v>
      </c>
      <c r="F1157">
        <v>8</v>
      </c>
      <c r="G1157" t="s">
        <v>35</v>
      </c>
      <c r="H1157" t="s">
        <v>36</v>
      </c>
      <c r="I1157" s="69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77">
        <f t="shared" si="58"/>
        <v>62.176165803108809</v>
      </c>
      <c r="P1157" s="77" t="str">
        <f t="shared" si="57"/>
        <v/>
      </c>
      <c r="S1157" s="77" t="str">
        <f t="shared" si="59"/>
        <v/>
      </c>
    </row>
    <row r="1158" spans="1:19" x14ac:dyDescent="0.3">
      <c r="A1158" s="39" t="s">
        <v>415</v>
      </c>
      <c r="B1158" s="39">
        <v>2023</v>
      </c>
      <c r="C1158" s="64">
        <v>44982</v>
      </c>
      <c r="D1158" s="39" t="s">
        <v>72</v>
      </c>
      <c r="E1158" s="62" t="s">
        <v>200</v>
      </c>
      <c r="F1158">
        <v>9</v>
      </c>
      <c r="G1158" t="s">
        <v>50</v>
      </c>
      <c r="H1158" t="s">
        <v>51</v>
      </c>
      <c r="I1158" s="69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77">
        <f t="shared" si="58"/>
        <v>63.846767757382288</v>
      </c>
      <c r="P1158" s="77" t="str">
        <f t="shared" si="57"/>
        <v/>
      </c>
      <c r="S1158" s="77" t="str">
        <f t="shared" si="59"/>
        <v/>
      </c>
    </row>
    <row r="1159" spans="1:19" x14ac:dyDescent="0.3">
      <c r="A1159" s="39" t="s">
        <v>415</v>
      </c>
      <c r="B1159" s="39">
        <v>2023</v>
      </c>
      <c r="C1159" s="64">
        <v>44982</v>
      </c>
      <c r="D1159" s="39" t="s">
        <v>72</v>
      </c>
      <c r="E1159" s="62" t="s">
        <v>200</v>
      </c>
      <c r="F1159">
        <v>9</v>
      </c>
      <c r="G1159" t="s">
        <v>94</v>
      </c>
      <c r="H1159" t="s">
        <v>38</v>
      </c>
      <c r="I1159" s="69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77">
        <f t="shared" si="58"/>
        <v>62.926061877294188</v>
      </c>
      <c r="P1159" s="77" t="str">
        <f t="shared" si="57"/>
        <v/>
      </c>
      <c r="S1159" s="77" t="str">
        <f t="shared" si="59"/>
        <v/>
      </c>
    </row>
    <row r="1160" spans="1:19" x14ac:dyDescent="0.3">
      <c r="A1160" s="39" t="s">
        <v>415</v>
      </c>
      <c r="B1160" s="39">
        <v>2023</v>
      </c>
      <c r="C1160" s="64">
        <v>44982</v>
      </c>
      <c r="D1160" s="39" t="s">
        <v>72</v>
      </c>
      <c r="E1160" s="62" t="s">
        <v>200</v>
      </c>
      <c r="F1160">
        <v>10</v>
      </c>
      <c r="G1160" t="s">
        <v>28</v>
      </c>
      <c r="H1160" t="s">
        <v>29</v>
      </c>
      <c r="I1160" s="69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77">
        <f t="shared" si="58"/>
        <v>63.003150157507868</v>
      </c>
      <c r="P1160" s="77" t="str">
        <f t="shared" si="57"/>
        <v/>
      </c>
      <c r="S1160" s="77" t="str">
        <f t="shared" si="59"/>
        <v/>
      </c>
    </row>
    <row r="1161" spans="1:19" x14ac:dyDescent="0.3">
      <c r="A1161" s="39" t="s">
        <v>415</v>
      </c>
      <c r="B1161" s="39">
        <v>2023</v>
      </c>
      <c r="C1161" s="64">
        <v>44982</v>
      </c>
      <c r="D1161" s="39" t="s">
        <v>72</v>
      </c>
      <c r="E1161" s="62" t="s">
        <v>200</v>
      </c>
      <c r="F1161">
        <v>10</v>
      </c>
      <c r="G1161" t="s">
        <v>43</v>
      </c>
      <c r="H1161" t="s">
        <v>44</v>
      </c>
      <c r="I1161" s="69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77">
        <f t="shared" si="58"/>
        <v>62.559735858893042</v>
      </c>
      <c r="P1161" s="77" t="str">
        <f t="shared" si="57"/>
        <v/>
      </c>
      <c r="S1161" s="77" t="str">
        <f t="shared" si="59"/>
        <v/>
      </c>
    </row>
    <row r="1162" spans="1:19" x14ac:dyDescent="0.3">
      <c r="A1162" s="39" t="s">
        <v>415</v>
      </c>
      <c r="B1162" s="39">
        <v>2023</v>
      </c>
      <c r="C1162" s="64">
        <v>44982</v>
      </c>
      <c r="D1162" s="39" t="s">
        <v>72</v>
      </c>
      <c r="E1162" s="62" t="s">
        <v>200</v>
      </c>
      <c r="F1162">
        <v>11</v>
      </c>
      <c r="G1162" t="s">
        <v>52</v>
      </c>
      <c r="H1162" t="s">
        <v>53</v>
      </c>
      <c r="I1162" s="69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77">
        <f t="shared" si="58"/>
        <v>64.022763649297531</v>
      </c>
      <c r="P1162" s="77" t="str">
        <f t="shared" si="57"/>
        <v/>
      </c>
      <c r="S1162" s="77" t="str">
        <f t="shared" si="59"/>
        <v/>
      </c>
    </row>
    <row r="1163" spans="1:19" x14ac:dyDescent="0.3">
      <c r="A1163" s="39" t="s">
        <v>415</v>
      </c>
      <c r="B1163" s="39">
        <v>2023</v>
      </c>
      <c r="C1163" s="64">
        <v>44982</v>
      </c>
      <c r="D1163" s="39" t="s">
        <v>72</v>
      </c>
      <c r="E1163" s="62" t="s">
        <v>200</v>
      </c>
      <c r="F1163">
        <v>11</v>
      </c>
      <c r="G1163" t="s">
        <v>45</v>
      </c>
      <c r="H1163" t="s">
        <v>97</v>
      </c>
      <c r="I1163" s="69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77">
        <f t="shared" si="58"/>
        <v>63.971568191914699</v>
      </c>
      <c r="P1163" s="77" t="str">
        <f t="shared" si="57"/>
        <v/>
      </c>
      <c r="S1163" s="77" t="str">
        <f t="shared" si="59"/>
        <v/>
      </c>
    </row>
    <row r="1164" spans="1:19" x14ac:dyDescent="0.3">
      <c r="A1164" s="39" t="s">
        <v>415</v>
      </c>
      <c r="B1164" s="39">
        <v>2023</v>
      </c>
      <c r="C1164" s="64">
        <v>44982</v>
      </c>
      <c r="D1164" s="39" t="s">
        <v>72</v>
      </c>
      <c r="E1164" s="62" t="s">
        <v>200</v>
      </c>
      <c r="F1164">
        <v>12</v>
      </c>
      <c r="G1164" t="s">
        <v>95</v>
      </c>
      <c r="H1164" t="s">
        <v>19</v>
      </c>
      <c r="I1164" s="69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77">
        <f t="shared" si="58"/>
        <v>63.886424134871341</v>
      </c>
      <c r="P1164" s="77" t="str">
        <f t="shared" si="57"/>
        <v/>
      </c>
      <c r="S1164" s="77" t="str">
        <f t="shared" si="59"/>
        <v/>
      </c>
    </row>
    <row r="1165" spans="1:19" x14ac:dyDescent="0.3">
      <c r="A1165" s="39" t="s">
        <v>415</v>
      </c>
      <c r="B1165" s="39">
        <v>2023</v>
      </c>
      <c r="C1165" s="64">
        <v>44982</v>
      </c>
      <c r="D1165" s="39" t="s">
        <v>72</v>
      </c>
      <c r="E1165" s="62" t="s">
        <v>200</v>
      </c>
      <c r="F1165">
        <v>12</v>
      </c>
      <c r="G1165" t="s">
        <v>37</v>
      </c>
      <c r="H1165" t="s">
        <v>38</v>
      </c>
      <c r="I1165" s="69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77">
        <f t="shared" si="58"/>
        <v>63.716814159292042</v>
      </c>
      <c r="P1165" s="77" t="str">
        <f t="shared" si="57"/>
        <v/>
      </c>
      <c r="S1165" s="77" t="str">
        <f t="shared" si="59"/>
        <v/>
      </c>
    </row>
    <row r="1166" spans="1:19" x14ac:dyDescent="0.3">
      <c r="A1166" s="39" t="s">
        <v>415</v>
      </c>
      <c r="B1166" s="39">
        <v>2023</v>
      </c>
      <c r="C1166" s="64">
        <v>44982</v>
      </c>
      <c r="D1166" s="39" t="s">
        <v>72</v>
      </c>
      <c r="E1166" s="62" t="s">
        <v>201</v>
      </c>
      <c r="F1166">
        <v>1</v>
      </c>
      <c r="G1166" t="s">
        <v>16</v>
      </c>
      <c r="H1166" t="s">
        <v>17</v>
      </c>
      <c r="I1166" s="69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77">
        <f t="shared" si="58"/>
        <v>63.553711713302143</v>
      </c>
      <c r="P1166" s="77" t="str">
        <f t="shared" si="57"/>
        <v/>
      </c>
      <c r="S1166" s="77" t="str">
        <f t="shared" si="59"/>
        <v/>
      </c>
    </row>
    <row r="1167" spans="1:19" x14ac:dyDescent="0.3">
      <c r="A1167" s="39" t="s">
        <v>415</v>
      </c>
      <c r="B1167" s="39">
        <v>2023</v>
      </c>
      <c r="C1167" s="64">
        <v>44982</v>
      </c>
      <c r="D1167" s="39" t="s">
        <v>72</v>
      </c>
      <c r="E1167" s="62" t="s">
        <v>201</v>
      </c>
      <c r="F1167">
        <v>1</v>
      </c>
      <c r="G1167" t="s">
        <v>95</v>
      </c>
      <c r="H1167" t="s">
        <v>19</v>
      </c>
      <c r="I1167" s="69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77">
        <f t="shared" si="58"/>
        <v>63.146816348009118</v>
      </c>
      <c r="P1167" s="77" t="str">
        <f t="shared" si="57"/>
        <v/>
      </c>
      <c r="S1167" s="77" t="str">
        <f t="shared" si="59"/>
        <v/>
      </c>
    </row>
    <row r="1168" spans="1:19" x14ac:dyDescent="0.3">
      <c r="A1168" s="39" t="s">
        <v>415</v>
      </c>
      <c r="B1168" s="39">
        <v>2023</v>
      </c>
      <c r="C1168" s="64">
        <v>44982</v>
      </c>
      <c r="D1168" s="39" t="s">
        <v>72</v>
      </c>
      <c r="E1168" s="62" t="s">
        <v>201</v>
      </c>
      <c r="F1168">
        <v>2</v>
      </c>
      <c r="G1168" t="s">
        <v>24</v>
      </c>
      <c r="H1168" t="s">
        <v>25</v>
      </c>
      <c r="I1168" s="69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77">
        <f t="shared" si="58"/>
        <v>64.637759224346894</v>
      </c>
      <c r="P1168" s="77" t="str">
        <f t="shared" si="57"/>
        <v/>
      </c>
      <c r="S1168" s="77" t="str">
        <f t="shared" si="59"/>
        <v/>
      </c>
    </row>
    <row r="1169" spans="1:19" x14ac:dyDescent="0.3">
      <c r="A1169" s="39" t="s">
        <v>415</v>
      </c>
      <c r="B1169" s="39">
        <v>2023</v>
      </c>
      <c r="C1169" s="64">
        <v>44982</v>
      </c>
      <c r="D1169" s="39" t="s">
        <v>72</v>
      </c>
      <c r="E1169" s="62" t="s">
        <v>201</v>
      </c>
      <c r="F1169">
        <v>2</v>
      </c>
      <c r="G1169" t="s">
        <v>52</v>
      </c>
      <c r="H1169" t="s">
        <v>53</v>
      </c>
      <c r="I1169" s="69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77">
        <f t="shared" si="58"/>
        <v>63.835446404823124</v>
      </c>
      <c r="P1169" s="77" t="str">
        <f t="shared" si="57"/>
        <v/>
      </c>
      <c r="S1169" s="77" t="str">
        <f t="shared" si="59"/>
        <v/>
      </c>
    </row>
    <row r="1170" spans="1:19" x14ac:dyDescent="0.3">
      <c r="A1170" s="39" t="s">
        <v>415</v>
      </c>
      <c r="B1170" s="39">
        <v>2023</v>
      </c>
      <c r="C1170" s="64">
        <v>44982</v>
      </c>
      <c r="D1170" s="39" t="s">
        <v>72</v>
      </c>
      <c r="E1170" s="62" t="s">
        <v>201</v>
      </c>
      <c r="F1170">
        <v>3</v>
      </c>
      <c r="G1170" t="s">
        <v>14</v>
      </c>
      <c r="H1170" t="s">
        <v>15</v>
      </c>
      <c r="I1170" s="69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77">
        <f t="shared" si="58"/>
        <v>64.550833781603018</v>
      </c>
      <c r="P1170" s="77" t="str">
        <f t="shared" si="57"/>
        <v/>
      </c>
      <c r="S1170" s="77" t="str">
        <f t="shared" si="59"/>
        <v/>
      </c>
    </row>
    <row r="1171" spans="1:19" x14ac:dyDescent="0.3">
      <c r="A1171" s="39" t="s">
        <v>415</v>
      </c>
      <c r="B1171" s="39">
        <v>2023</v>
      </c>
      <c r="C1171" s="64">
        <v>44982</v>
      </c>
      <c r="D1171" s="39" t="s">
        <v>72</v>
      </c>
      <c r="E1171" s="62" t="s">
        <v>201</v>
      </c>
      <c r="F1171">
        <v>3</v>
      </c>
      <c r="G1171" t="s">
        <v>28</v>
      </c>
      <c r="H1171" t="s">
        <v>29</v>
      </c>
      <c r="I1171" s="69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77">
        <f t="shared" si="58"/>
        <v>64.550833781603018</v>
      </c>
      <c r="P1171" s="77" t="str">
        <f t="shared" si="57"/>
        <v/>
      </c>
      <c r="S1171" s="77" t="str">
        <f t="shared" si="59"/>
        <v/>
      </c>
    </row>
    <row r="1172" spans="1:19" x14ac:dyDescent="0.3">
      <c r="A1172" s="39" t="s">
        <v>415</v>
      </c>
      <c r="B1172" s="39">
        <v>2023</v>
      </c>
      <c r="C1172" s="64">
        <v>44982</v>
      </c>
      <c r="D1172" s="39" t="s">
        <v>72</v>
      </c>
      <c r="E1172" s="62" t="s">
        <v>201</v>
      </c>
      <c r="F1172">
        <v>4</v>
      </c>
      <c r="G1172" t="s">
        <v>381</v>
      </c>
      <c r="H1172" t="s">
        <v>25</v>
      </c>
      <c r="I1172" s="69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77">
        <f t="shared" si="58"/>
        <v>62.397088135886996</v>
      </c>
      <c r="P1172" s="77" t="str">
        <f t="shared" si="57"/>
        <v/>
      </c>
      <c r="S1172" s="77" t="str">
        <f t="shared" si="59"/>
        <v/>
      </c>
    </row>
    <row r="1173" spans="1:19" x14ac:dyDescent="0.3">
      <c r="A1173" s="39" t="s">
        <v>415</v>
      </c>
      <c r="B1173" s="39">
        <v>2023</v>
      </c>
      <c r="C1173" s="64">
        <v>44982</v>
      </c>
      <c r="D1173" s="39" t="s">
        <v>72</v>
      </c>
      <c r="E1173" s="62" t="s">
        <v>201</v>
      </c>
      <c r="F1173">
        <v>4</v>
      </c>
      <c r="G1173" t="s">
        <v>50</v>
      </c>
      <c r="H1173" t="s">
        <v>51</v>
      </c>
      <c r="I1173" s="69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77">
        <f t="shared" si="58"/>
        <v>62.370062370062371</v>
      </c>
      <c r="P1173" s="77" t="str">
        <f t="shared" si="57"/>
        <v/>
      </c>
      <c r="S1173" s="77" t="str">
        <f t="shared" si="59"/>
        <v/>
      </c>
    </row>
    <row r="1174" spans="1:19" x14ac:dyDescent="0.3">
      <c r="A1174" s="39" t="s">
        <v>415</v>
      </c>
      <c r="B1174" s="39">
        <v>2023</v>
      </c>
      <c r="C1174" s="64">
        <v>44982</v>
      </c>
      <c r="D1174" s="39" t="s">
        <v>72</v>
      </c>
      <c r="E1174" s="62" t="s">
        <v>201</v>
      </c>
      <c r="F1174">
        <v>5</v>
      </c>
      <c r="G1174" t="s">
        <v>18</v>
      </c>
      <c r="H1174" t="s">
        <v>19</v>
      </c>
      <c r="I1174" s="69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77">
        <f t="shared" si="58"/>
        <v>63.548102383053838</v>
      </c>
      <c r="P1174" s="77" t="str">
        <f t="shared" si="57"/>
        <v/>
      </c>
      <c r="S1174" s="77" t="str">
        <f t="shared" si="59"/>
        <v/>
      </c>
    </row>
    <row r="1175" spans="1:19" x14ac:dyDescent="0.3">
      <c r="A1175" s="39" t="s">
        <v>415</v>
      </c>
      <c r="B1175" s="39">
        <v>2023</v>
      </c>
      <c r="C1175" s="64">
        <v>44982</v>
      </c>
      <c r="D1175" s="39" t="s">
        <v>72</v>
      </c>
      <c r="E1175" s="62" t="s">
        <v>201</v>
      </c>
      <c r="F1175">
        <v>5</v>
      </c>
      <c r="G1175" t="s">
        <v>101</v>
      </c>
      <c r="H1175" t="s">
        <v>151</v>
      </c>
      <c r="I1175" s="69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77">
        <f t="shared" si="58"/>
        <v>63.241106719367593</v>
      </c>
      <c r="P1175" s="77" t="str">
        <f t="shared" si="57"/>
        <v/>
      </c>
      <c r="S1175" s="77" t="str">
        <f t="shared" si="59"/>
        <v/>
      </c>
    </row>
    <row r="1176" spans="1:19" x14ac:dyDescent="0.3">
      <c r="A1176" s="39" t="s">
        <v>415</v>
      </c>
      <c r="B1176" s="39">
        <v>2023</v>
      </c>
      <c r="C1176" s="64">
        <v>44982</v>
      </c>
      <c r="D1176" s="39" t="s">
        <v>72</v>
      </c>
      <c r="E1176" s="62" t="s">
        <v>201</v>
      </c>
      <c r="F1176">
        <v>6</v>
      </c>
      <c r="G1176" t="s">
        <v>32</v>
      </c>
      <c r="H1176" t="s">
        <v>17</v>
      </c>
      <c r="I1176" s="69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77">
        <f t="shared" si="58"/>
        <v>65.958226456577492</v>
      </c>
      <c r="P1176" s="77" t="str">
        <f t="shared" si="57"/>
        <v/>
      </c>
      <c r="S1176" s="77" t="str">
        <f t="shared" si="59"/>
        <v/>
      </c>
    </row>
    <row r="1177" spans="1:19" x14ac:dyDescent="0.3">
      <c r="A1177" s="39" t="s">
        <v>415</v>
      </c>
      <c r="B1177" s="39">
        <v>2023</v>
      </c>
      <c r="C1177" s="64">
        <v>44982</v>
      </c>
      <c r="D1177" s="39" t="s">
        <v>72</v>
      </c>
      <c r="E1177" s="62" t="s">
        <v>201</v>
      </c>
      <c r="F1177">
        <v>6</v>
      </c>
      <c r="G1177" t="s">
        <v>382</v>
      </c>
      <c r="H1177" t="s">
        <v>15</v>
      </c>
      <c r="I1177" s="69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77">
        <f t="shared" si="58"/>
        <v>65.723413966225465</v>
      </c>
      <c r="P1177" s="77" t="str">
        <f t="shared" si="57"/>
        <v/>
      </c>
      <c r="S1177" s="77" t="str">
        <f t="shared" si="59"/>
        <v/>
      </c>
    </row>
    <row r="1178" spans="1:19" x14ac:dyDescent="0.3">
      <c r="A1178" s="39" t="s">
        <v>415</v>
      </c>
      <c r="B1178" s="39">
        <v>2023</v>
      </c>
      <c r="C1178" s="64">
        <v>44982</v>
      </c>
      <c r="D1178" s="39" t="s">
        <v>72</v>
      </c>
      <c r="E1178" s="62" t="s">
        <v>201</v>
      </c>
      <c r="F1178">
        <v>7</v>
      </c>
      <c r="G1178" t="s">
        <v>39</v>
      </c>
      <c r="H1178" t="s">
        <v>40</v>
      </c>
      <c r="I1178" s="69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77">
        <f t="shared" si="58"/>
        <v>64.545047064096821</v>
      </c>
      <c r="P1178" s="77" t="str">
        <f t="shared" si="57"/>
        <v/>
      </c>
      <c r="S1178" s="77" t="str">
        <f t="shared" si="59"/>
        <v/>
      </c>
    </row>
    <row r="1179" spans="1:19" x14ac:dyDescent="0.3">
      <c r="A1179" s="39" t="s">
        <v>415</v>
      </c>
      <c r="B1179" s="39">
        <v>2023</v>
      </c>
      <c r="C1179" s="64">
        <v>44982</v>
      </c>
      <c r="D1179" s="39" t="s">
        <v>72</v>
      </c>
      <c r="E1179" s="62" t="s">
        <v>201</v>
      </c>
      <c r="F1179">
        <v>7</v>
      </c>
      <c r="G1179" t="s">
        <v>20</v>
      </c>
      <c r="H1179" t="s">
        <v>21</v>
      </c>
      <c r="I1179" s="69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77">
        <f t="shared" si="58"/>
        <v>64.113980409617099</v>
      </c>
      <c r="P1179" s="77" t="str">
        <f t="shared" si="57"/>
        <v/>
      </c>
      <c r="S1179" s="77" t="str">
        <f t="shared" si="59"/>
        <v/>
      </c>
    </row>
    <row r="1180" spans="1:19" x14ac:dyDescent="0.3">
      <c r="A1180" s="39" t="s">
        <v>415</v>
      </c>
      <c r="B1180" s="39">
        <v>2023</v>
      </c>
      <c r="C1180" s="64">
        <v>44982</v>
      </c>
      <c r="D1180" s="39" t="s">
        <v>72</v>
      </c>
      <c r="E1180" s="62" t="s">
        <v>201</v>
      </c>
      <c r="F1180">
        <v>8</v>
      </c>
      <c r="G1180" t="s">
        <v>42</v>
      </c>
      <c r="H1180" t="s">
        <v>40</v>
      </c>
      <c r="I1180" s="69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77">
        <f t="shared" si="58"/>
        <v>63.302268331281866</v>
      </c>
      <c r="P1180" s="77" t="str">
        <f t="shared" si="57"/>
        <v/>
      </c>
      <c r="S1180" s="77" t="str">
        <f t="shared" si="59"/>
        <v/>
      </c>
    </row>
    <row r="1181" spans="1:19" x14ac:dyDescent="0.3">
      <c r="A1181" s="39" t="s">
        <v>415</v>
      </c>
      <c r="B1181" s="39">
        <v>2023</v>
      </c>
      <c r="C1181" s="64">
        <v>44982</v>
      </c>
      <c r="D1181" s="39" t="s">
        <v>72</v>
      </c>
      <c r="E1181" s="62" t="s">
        <v>201</v>
      </c>
      <c r="F1181">
        <v>8</v>
      </c>
      <c r="G1181" t="s">
        <v>26</v>
      </c>
      <c r="H1181" t="s">
        <v>27</v>
      </c>
      <c r="I1181" s="69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77">
        <f t="shared" si="58"/>
        <v>62.538000521150003</v>
      </c>
      <c r="P1181" s="77" t="str">
        <f t="shared" si="57"/>
        <v/>
      </c>
      <c r="S1181" s="77" t="str">
        <f t="shared" si="59"/>
        <v/>
      </c>
    </row>
    <row r="1182" spans="1:19" x14ac:dyDescent="0.3">
      <c r="A1182" s="39" t="s">
        <v>415</v>
      </c>
      <c r="B1182" s="39">
        <v>2023</v>
      </c>
      <c r="C1182" s="64">
        <v>44982</v>
      </c>
      <c r="D1182" s="39" t="s">
        <v>72</v>
      </c>
      <c r="E1182" s="62" t="s">
        <v>202</v>
      </c>
      <c r="F1182">
        <v>1</v>
      </c>
      <c r="G1182" t="s">
        <v>16</v>
      </c>
      <c r="H1182" t="s">
        <v>17</v>
      </c>
      <c r="I1182" s="69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77">
        <f t="shared" si="58"/>
        <v>64.765674192677878</v>
      </c>
      <c r="N1182">
        <v>1</v>
      </c>
      <c r="O1182">
        <v>10.997999999999999</v>
      </c>
      <c r="P1182" s="77">
        <f t="shared" si="57"/>
        <v>65.466448445171849</v>
      </c>
      <c r="S1182" s="77" t="str">
        <f t="shared" si="59"/>
        <v/>
      </c>
    </row>
    <row r="1183" spans="1:19" x14ac:dyDescent="0.3">
      <c r="A1183" s="39" t="s">
        <v>415</v>
      </c>
      <c r="B1183" s="39">
        <v>2023</v>
      </c>
      <c r="C1183" s="64">
        <v>44982</v>
      </c>
      <c r="D1183" s="39" t="s">
        <v>72</v>
      </c>
      <c r="E1183" s="62" t="s">
        <v>202</v>
      </c>
      <c r="F1183">
        <v>1</v>
      </c>
      <c r="G1183" t="s">
        <v>42</v>
      </c>
      <c r="H1183" t="s">
        <v>40</v>
      </c>
      <c r="I1183" s="69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77">
        <f t="shared" si="58"/>
        <v>64.343163538873981</v>
      </c>
      <c r="N1183">
        <v>2</v>
      </c>
      <c r="O1183">
        <v>11.027999999999999</v>
      </c>
      <c r="P1183" s="77">
        <f t="shared" si="57"/>
        <v>65.288356909684452</v>
      </c>
      <c r="S1183" s="77" t="str">
        <f t="shared" si="59"/>
        <v/>
      </c>
    </row>
    <row r="1184" spans="1:19" x14ac:dyDescent="0.3">
      <c r="A1184" s="39" t="s">
        <v>415</v>
      </c>
      <c r="B1184" s="39">
        <v>2023</v>
      </c>
      <c r="C1184" s="64">
        <v>44982</v>
      </c>
      <c r="D1184" s="39" t="s">
        <v>72</v>
      </c>
      <c r="E1184" s="62" t="s">
        <v>202</v>
      </c>
      <c r="F1184">
        <v>2</v>
      </c>
      <c r="G1184" t="s">
        <v>24</v>
      </c>
      <c r="H1184" t="s">
        <v>25</v>
      </c>
      <c r="I1184" s="69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77">
        <f t="shared" si="58"/>
        <v>64.777327935222672</v>
      </c>
      <c r="N1184">
        <v>1</v>
      </c>
      <c r="O1184">
        <v>11.246</v>
      </c>
      <c r="P1184" s="77">
        <f t="shared" si="57"/>
        <v>64.022763649297531</v>
      </c>
      <c r="S1184" s="77" t="str">
        <f t="shared" si="59"/>
        <v/>
      </c>
    </row>
    <row r="1185" spans="1:19" x14ac:dyDescent="0.3">
      <c r="A1185" s="39" t="s">
        <v>415</v>
      </c>
      <c r="B1185" s="39">
        <v>2023</v>
      </c>
      <c r="C1185" s="64">
        <v>44982</v>
      </c>
      <c r="D1185" s="39" t="s">
        <v>72</v>
      </c>
      <c r="E1185" s="62" t="s">
        <v>202</v>
      </c>
      <c r="F1185">
        <v>2</v>
      </c>
      <c r="G1185" t="s">
        <v>39</v>
      </c>
      <c r="H1185" t="s">
        <v>40</v>
      </c>
      <c r="I1185" s="69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77">
        <f t="shared" si="58"/>
        <v>63.649222065063654</v>
      </c>
      <c r="N1185">
        <v>2</v>
      </c>
      <c r="O1185">
        <v>11.381</v>
      </c>
      <c r="P1185" s="77">
        <f t="shared" si="57"/>
        <v>63.263333626219136</v>
      </c>
      <c r="S1185" s="77" t="str">
        <f t="shared" si="59"/>
        <v/>
      </c>
    </row>
    <row r="1186" spans="1:19" x14ac:dyDescent="0.3">
      <c r="A1186" s="39" t="s">
        <v>415</v>
      </c>
      <c r="B1186" s="39">
        <v>2023</v>
      </c>
      <c r="C1186" s="64">
        <v>44982</v>
      </c>
      <c r="D1186" s="39" t="s">
        <v>72</v>
      </c>
      <c r="E1186" s="62" t="s">
        <v>202</v>
      </c>
      <c r="F1186">
        <v>3</v>
      </c>
      <c r="G1186" t="s">
        <v>14</v>
      </c>
      <c r="H1186" t="s">
        <v>15</v>
      </c>
      <c r="I1186" s="69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77">
        <f t="shared" si="58"/>
        <v>64.608758076094759</v>
      </c>
      <c r="N1186">
        <v>1</v>
      </c>
      <c r="O1186">
        <v>11.052</v>
      </c>
      <c r="P1186" s="77">
        <f t="shared" si="57"/>
        <v>65.146579804560261</v>
      </c>
      <c r="S1186" s="77" t="str">
        <f t="shared" si="59"/>
        <v/>
      </c>
    </row>
    <row r="1187" spans="1:19" x14ac:dyDescent="0.3">
      <c r="A1187" s="39" t="s">
        <v>415</v>
      </c>
      <c r="B1187" s="39">
        <v>2023</v>
      </c>
      <c r="C1187" s="64">
        <v>44982</v>
      </c>
      <c r="D1187" s="39" t="s">
        <v>72</v>
      </c>
      <c r="E1187" s="62" t="s">
        <v>202</v>
      </c>
      <c r="F1187">
        <v>3</v>
      </c>
      <c r="G1187" t="s">
        <v>32</v>
      </c>
      <c r="H1187" t="s">
        <v>17</v>
      </c>
      <c r="I1187" s="69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77">
        <f t="shared" si="58"/>
        <v>64.487236901030002</v>
      </c>
      <c r="N1187">
        <v>2</v>
      </c>
      <c r="O1187">
        <v>11.222</v>
      </c>
      <c r="P1187" s="77">
        <f t="shared" si="57"/>
        <v>64.159686330422389</v>
      </c>
      <c r="S1187" s="77" t="str">
        <f t="shared" si="59"/>
        <v/>
      </c>
    </row>
    <row r="1188" spans="1:19" x14ac:dyDescent="0.3">
      <c r="A1188" s="39" t="s">
        <v>415</v>
      </c>
      <c r="B1188" s="39">
        <v>2023</v>
      </c>
      <c r="C1188" s="64">
        <v>44982</v>
      </c>
      <c r="D1188" s="39" t="s">
        <v>72</v>
      </c>
      <c r="E1188" s="62" t="s">
        <v>202</v>
      </c>
      <c r="F1188">
        <v>4</v>
      </c>
      <c r="G1188" t="s">
        <v>381</v>
      </c>
      <c r="H1188" t="s">
        <v>25</v>
      </c>
      <c r="I1188" s="69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77">
        <f t="shared" si="58"/>
        <v>63.694267515923563</v>
      </c>
      <c r="N1188">
        <v>1</v>
      </c>
      <c r="O1188">
        <v>11.254</v>
      </c>
      <c r="P1188" s="77">
        <f t="shared" si="57"/>
        <v>63.977252532432914</v>
      </c>
      <c r="S1188" s="77" t="str">
        <f t="shared" si="59"/>
        <v/>
      </c>
    </row>
    <row r="1189" spans="1:19" x14ac:dyDescent="0.3">
      <c r="A1189" s="39" t="s">
        <v>415</v>
      </c>
      <c r="B1189" s="39">
        <v>2023</v>
      </c>
      <c r="C1189" s="64">
        <v>44982</v>
      </c>
      <c r="D1189" s="39" t="s">
        <v>72</v>
      </c>
      <c r="E1189" s="62" t="s">
        <v>202</v>
      </c>
      <c r="F1189">
        <v>4</v>
      </c>
      <c r="G1189" t="s">
        <v>18</v>
      </c>
      <c r="H1189" t="s">
        <v>19</v>
      </c>
      <c r="I1189" s="69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77">
        <f t="shared" si="58"/>
        <v>63.352397712274524</v>
      </c>
      <c r="N1189">
        <v>2</v>
      </c>
      <c r="O1189">
        <v>11.433</v>
      </c>
      <c r="P1189" s="77">
        <f t="shared" si="57"/>
        <v>62.97559695617948</v>
      </c>
      <c r="S1189" s="77" t="str">
        <f t="shared" si="59"/>
        <v/>
      </c>
    </row>
    <row r="1190" spans="1:19" x14ac:dyDescent="0.3">
      <c r="A1190" s="39" t="s">
        <v>415</v>
      </c>
      <c r="B1190" s="39">
        <v>2023</v>
      </c>
      <c r="C1190" s="64">
        <v>44982</v>
      </c>
      <c r="D1190" s="39" t="s">
        <v>72</v>
      </c>
      <c r="E1190" s="62" t="s">
        <v>203</v>
      </c>
      <c r="F1190">
        <v>1</v>
      </c>
      <c r="G1190" t="s">
        <v>16</v>
      </c>
      <c r="H1190" t="s">
        <v>17</v>
      </c>
      <c r="I1190" s="69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77">
        <f t="shared" si="58"/>
        <v>64.847338557146713</v>
      </c>
      <c r="N1190">
        <v>1</v>
      </c>
      <c r="O1190">
        <v>11.346</v>
      </c>
      <c r="P1190" s="77">
        <f t="shared" si="57"/>
        <v>63.458487572712848</v>
      </c>
      <c r="S1190" s="77" t="str">
        <f t="shared" si="59"/>
        <v/>
      </c>
    </row>
    <row r="1191" spans="1:19" x14ac:dyDescent="0.3">
      <c r="A1191" s="39" t="s">
        <v>415</v>
      </c>
      <c r="B1191" s="39">
        <v>2023</v>
      </c>
      <c r="C1191" s="64">
        <v>44982</v>
      </c>
      <c r="D1191" s="39" t="s">
        <v>72</v>
      </c>
      <c r="E1191" s="62" t="s">
        <v>203</v>
      </c>
      <c r="F1191">
        <v>1</v>
      </c>
      <c r="G1191" t="s">
        <v>381</v>
      </c>
      <c r="H1191" t="s">
        <v>25</v>
      </c>
      <c r="I1191" s="69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77">
        <f t="shared" si="58"/>
        <v>64.730738110222063</v>
      </c>
      <c r="N1191">
        <v>2</v>
      </c>
      <c r="O1191">
        <v>11.497999999999999</v>
      </c>
      <c r="P1191" s="77">
        <f t="shared" si="57"/>
        <v>62.619586014959125</v>
      </c>
      <c r="S1191" s="77" t="str">
        <f t="shared" si="59"/>
        <v/>
      </c>
    </row>
    <row r="1192" spans="1:19" x14ac:dyDescent="0.3">
      <c r="A1192" s="39" t="s">
        <v>415</v>
      </c>
      <c r="B1192" s="39">
        <v>2023</v>
      </c>
      <c r="C1192" s="64">
        <v>44982</v>
      </c>
      <c r="D1192" s="39" t="s">
        <v>72</v>
      </c>
      <c r="E1192" s="62" t="s">
        <v>203</v>
      </c>
      <c r="F1192">
        <v>2</v>
      </c>
      <c r="G1192" t="s">
        <v>14</v>
      </c>
      <c r="H1192" t="s">
        <v>15</v>
      </c>
      <c r="I1192" s="69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77">
        <f t="shared" si="58"/>
        <v>64.245560810207905</v>
      </c>
      <c r="N1192">
        <v>1</v>
      </c>
      <c r="O1192">
        <v>11.034000000000001</v>
      </c>
      <c r="P1192" s="77">
        <f t="shared" si="57"/>
        <v>65.252854812398041</v>
      </c>
      <c r="Q1192">
        <v>1</v>
      </c>
      <c r="R1192">
        <v>11.04</v>
      </c>
      <c r="S1192" s="77">
        <f t="shared" si="59"/>
        <v>65.217391304347828</v>
      </c>
    </row>
    <row r="1193" spans="1:19" x14ac:dyDescent="0.3">
      <c r="A1193" s="39" t="s">
        <v>415</v>
      </c>
      <c r="B1193" s="39">
        <v>2023</v>
      </c>
      <c r="C1193" s="64">
        <v>44982</v>
      </c>
      <c r="D1193" s="39" t="s">
        <v>72</v>
      </c>
      <c r="E1193" s="62" t="s">
        <v>203</v>
      </c>
      <c r="F1193">
        <v>2</v>
      </c>
      <c r="G1193" t="s">
        <v>24</v>
      </c>
      <c r="H1193" t="s">
        <v>25</v>
      </c>
      <c r="I1193" s="69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77">
        <f t="shared" si="58"/>
        <v>64.452600483394505</v>
      </c>
      <c r="N1193">
        <v>2</v>
      </c>
      <c r="O1193">
        <v>11.066000000000001</v>
      </c>
      <c r="P1193" s="77">
        <f t="shared" si="57"/>
        <v>65.064160491595871</v>
      </c>
      <c r="Q1193">
        <v>2</v>
      </c>
      <c r="R1193">
        <v>11.110999999999999</v>
      </c>
      <c r="S1193" s="77">
        <f t="shared" si="59"/>
        <v>64.800648006480074</v>
      </c>
    </row>
    <row r="1194" spans="1:19" x14ac:dyDescent="0.3">
      <c r="A1194" s="39" t="s">
        <v>415</v>
      </c>
      <c r="B1194" s="39">
        <v>2023</v>
      </c>
      <c r="C1194" s="64">
        <v>44982</v>
      </c>
      <c r="D1194" s="39" t="s">
        <v>72</v>
      </c>
      <c r="E1194" s="62" t="s">
        <v>204</v>
      </c>
      <c r="F1194" t="s">
        <v>205</v>
      </c>
      <c r="G1194" t="s">
        <v>16</v>
      </c>
      <c r="H1194" t="s">
        <v>17</v>
      </c>
      <c r="I1194" s="69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77">
        <f t="shared" si="58"/>
        <v>64.239828693790145</v>
      </c>
      <c r="N1194">
        <v>1</v>
      </c>
      <c r="O1194">
        <v>11.015000000000001</v>
      </c>
      <c r="P1194" s="77">
        <f t="shared" si="57"/>
        <v>65.365410803449834</v>
      </c>
      <c r="S1194" s="77" t="str">
        <f t="shared" si="59"/>
        <v/>
      </c>
    </row>
    <row r="1195" spans="1:19" x14ac:dyDescent="0.3">
      <c r="A1195" s="39" t="s">
        <v>415</v>
      </c>
      <c r="B1195" s="39">
        <v>2023</v>
      </c>
      <c r="C1195" s="64">
        <v>44982</v>
      </c>
      <c r="D1195" s="39" t="s">
        <v>72</v>
      </c>
      <c r="E1195" s="62" t="s">
        <v>204</v>
      </c>
      <c r="F1195" t="s">
        <v>205</v>
      </c>
      <c r="G1195" t="s">
        <v>14</v>
      </c>
      <c r="H1195" t="s">
        <v>15</v>
      </c>
      <c r="I1195" s="69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77">
        <f t="shared" si="58"/>
        <v>63.784549964564135</v>
      </c>
      <c r="N1195">
        <v>2</v>
      </c>
      <c r="O1195">
        <v>11.936</v>
      </c>
      <c r="P1195" s="77">
        <f t="shared" si="57"/>
        <v>60.321715817694368</v>
      </c>
      <c r="S1195" s="77" t="str">
        <f t="shared" si="59"/>
        <v/>
      </c>
    </row>
    <row r="1196" spans="1:19" x14ac:dyDescent="0.3">
      <c r="A1196" s="39" t="s">
        <v>415</v>
      </c>
      <c r="B1196" s="39">
        <v>2023</v>
      </c>
      <c r="C1196" s="64">
        <v>44982</v>
      </c>
      <c r="D1196" s="39" t="s">
        <v>72</v>
      </c>
      <c r="E1196" s="62" t="s">
        <v>204</v>
      </c>
      <c r="F1196" t="s">
        <v>206</v>
      </c>
      <c r="G1196" t="s">
        <v>381</v>
      </c>
      <c r="H1196" t="s">
        <v>25</v>
      </c>
      <c r="I1196" s="69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77">
        <f t="shared" si="58"/>
        <v>63.475271092303622</v>
      </c>
      <c r="N1196">
        <v>1</v>
      </c>
      <c r="O1196">
        <v>11.436</v>
      </c>
      <c r="P1196" s="77">
        <f t="shared" si="57"/>
        <v>62.959076600209862</v>
      </c>
      <c r="Q1196">
        <v>1</v>
      </c>
      <c r="R1196">
        <v>11.541</v>
      </c>
      <c r="S1196" s="77">
        <f t="shared" si="59"/>
        <v>62.386275019495706</v>
      </c>
    </row>
    <row r="1197" spans="1:19" x14ac:dyDescent="0.3">
      <c r="A1197" s="39" t="s">
        <v>415</v>
      </c>
      <c r="B1197" s="39">
        <v>2023</v>
      </c>
      <c r="C1197" s="64">
        <v>44982</v>
      </c>
      <c r="D1197" s="39" t="s">
        <v>72</v>
      </c>
      <c r="E1197" s="62" t="s">
        <v>204</v>
      </c>
      <c r="F1197" t="s">
        <v>206</v>
      </c>
      <c r="G1197" t="s">
        <v>24</v>
      </c>
      <c r="H1197" t="s">
        <v>25</v>
      </c>
      <c r="I1197" s="69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77">
        <f t="shared" si="58"/>
        <v>63.548102383053838</v>
      </c>
      <c r="N1197">
        <v>2</v>
      </c>
      <c r="O1197">
        <v>11.449</v>
      </c>
      <c r="P1197" s="77">
        <f t="shared" si="57"/>
        <v>62.88758843567124</v>
      </c>
      <c r="Q1197">
        <v>2</v>
      </c>
      <c r="R1197">
        <v>11.66</v>
      </c>
      <c r="S1197" s="77">
        <f t="shared" si="59"/>
        <v>61.749571183533448</v>
      </c>
    </row>
    <row r="1198" spans="1:19" x14ac:dyDescent="0.3">
      <c r="A1198" s="39" t="s">
        <v>844</v>
      </c>
      <c r="B1198" s="39">
        <v>2023</v>
      </c>
      <c r="C1198" s="64">
        <v>45001</v>
      </c>
      <c r="D1198" s="39" t="s">
        <v>72</v>
      </c>
      <c r="E1198" s="62" t="s">
        <v>200</v>
      </c>
      <c r="F1198">
        <v>1</v>
      </c>
      <c r="G1198" t="s">
        <v>39</v>
      </c>
      <c r="H1198" t="s">
        <v>40</v>
      </c>
      <c r="I1198" s="69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77">
        <f t="shared" si="58"/>
        <v>61.266167460857723</v>
      </c>
      <c r="P1198" s="77" t="str">
        <f t="shared" si="57"/>
        <v/>
      </c>
      <c r="S1198" s="77" t="str">
        <f t="shared" si="59"/>
        <v/>
      </c>
    </row>
    <row r="1199" spans="1:19" x14ac:dyDescent="0.3">
      <c r="A1199" s="39" t="s">
        <v>844</v>
      </c>
      <c r="B1199" s="39">
        <v>2023</v>
      </c>
      <c r="C1199" s="64">
        <v>45001</v>
      </c>
      <c r="D1199" s="39" t="s">
        <v>72</v>
      </c>
      <c r="E1199" s="62" t="s">
        <v>200</v>
      </c>
      <c r="F1199">
        <v>1</v>
      </c>
      <c r="G1199" t="s">
        <v>889</v>
      </c>
      <c r="H1199" t="s">
        <v>156</v>
      </c>
      <c r="I1199" s="69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77">
        <f t="shared" si="58"/>
        <v>58.982550995330541</v>
      </c>
      <c r="P1199" s="77" t="str">
        <f t="shared" si="57"/>
        <v/>
      </c>
      <c r="S1199" s="77" t="str">
        <f t="shared" si="59"/>
        <v/>
      </c>
    </row>
    <row r="1200" spans="1:19" x14ac:dyDescent="0.3">
      <c r="A1200" s="39" t="s">
        <v>844</v>
      </c>
      <c r="B1200" s="39">
        <v>2023</v>
      </c>
      <c r="C1200" s="64">
        <v>45001</v>
      </c>
      <c r="D1200" s="39" t="s">
        <v>72</v>
      </c>
      <c r="E1200" s="62" t="s">
        <v>200</v>
      </c>
      <c r="F1200">
        <v>2</v>
      </c>
      <c r="G1200" t="s">
        <v>23</v>
      </c>
      <c r="H1200" t="s">
        <v>15</v>
      </c>
      <c r="I1200" s="69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77">
        <f t="shared" si="58"/>
        <v>62.93706293706294</v>
      </c>
      <c r="P1200" s="77" t="str">
        <f t="shared" si="57"/>
        <v/>
      </c>
      <c r="S1200" s="77" t="str">
        <f t="shared" si="59"/>
        <v/>
      </c>
    </row>
    <row r="1201" spans="1:19" x14ac:dyDescent="0.3">
      <c r="A1201" s="39" t="s">
        <v>844</v>
      </c>
      <c r="B1201" s="39">
        <v>2023</v>
      </c>
      <c r="C1201" s="64">
        <v>45001</v>
      </c>
      <c r="D1201" s="39" t="s">
        <v>72</v>
      </c>
      <c r="E1201" s="62" t="s">
        <v>200</v>
      </c>
      <c r="F1201">
        <v>2</v>
      </c>
      <c r="G1201" t="s">
        <v>48</v>
      </c>
      <c r="H1201" t="s">
        <v>49</v>
      </c>
      <c r="I1201" s="69" t="e">
        <f>(C1201-VLOOKUP(G1201,Riders!$A$2:$C$213,2,FALSE))/365</f>
        <v>#N/A</v>
      </c>
      <c r="J1201">
        <v>27</v>
      </c>
      <c r="K1201">
        <v>2</v>
      </c>
      <c r="L1201">
        <v>12.555</v>
      </c>
      <c r="M1201" s="77">
        <f t="shared" si="58"/>
        <v>57.347670250896059</v>
      </c>
      <c r="P1201" s="77" t="str">
        <f t="shared" si="57"/>
        <v/>
      </c>
      <c r="S1201" s="77" t="str">
        <f t="shared" si="59"/>
        <v/>
      </c>
    </row>
    <row r="1202" spans="1:19" x14ac:dyDescent="0.3">
      <c r="A1202" s="39" t="s">
        <v>844</v>
      </c>
      <c r="B1202" s="39">
        <v>2023</v>
      </c>
      <c r="C1202" s="64">
        <v>45001</v>
      </c>
      <c r="D1202" s="39" t="s">
        <v>72</v>
      </c>
      <c r="E1202" s="62" t="s">
        <v>200</v>
      </c>
      <c r="F1202">
        <v>3</v>
      </c>
      <c r="G1202" t="s">
        <v>18</v>
      </c>
      <c r="H1202" t="s">
        <v>19</v>
      </c>
      <c r="I1202" s="69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77">
        <f t="shared" si="58"/>
        <v>61.654392875492377</v>
      </c>
      <c r="P1202" s="77" t="str">
        <f t="shared" si="57"/>
        <v/>
      </c>
      <c r="S1202" s="77" t="str">
        <f t="shared" si="59"/>
        <v/>
      </c>
    </row>
    <row r="1203" spans="1:19" x14ac:dyDescent="0.3">
      <c r="A1203" s="39" t="s">
        <v>844</v>
      </c>
      <c r="B1203" s="39">
        <v>2023</v>
      </c>
      <c r="C1203" s="64">
        <v>45001</v>
      </c>
      <c r="D1203" s="39" t="s">
        <v>72</v>
      </c>
      <c r="E1203" s="62" t="s">
        <v>200</v>
      </c>
      <c r="F1203">
        <v>3</v>
      </c>
      <c r="G1203" t="s">
        <v>66</v>
      </c>
      <c r="H1203" t="s">
        <v>67</v>
      </c>
      <c r="I1203" s="69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77">
        <f t="shared" si="58"/>
        <v>59.445178335535005</v>
      </c>
      <c r="P1203" s="77" t="str">
        <f t="shared" si="57"/>
        <v/>
      </c>
      <c r="S1203" s="77" t="str">
        <f t="shared" si="59"/>
        <v/>
      </c>
    </row>
    <row r="1204" spans="1:19" x14ac:dyDescent="0.3">
      <c r="A1204" s="39" t="s">
        <v>844</v>
      </c>
      <c r="B1204" s="39">
        <v>2023</v>
      </c>
      <c r="C1204" s="64">
        <v>45001</v>
      </c>
      <c r="D1204" s="39" t="s">
        <v>72</v>
      </c>
      <c r="E1204" s="62" t="s">
        <v>200</v>
      </c>
      <c r="F1204">
        <v>4</v>
      </c>
      <c r="G1204" t="s">
        <v>37</v>
      </c>
      <c r="H1204" t="s">
        <v>38</v>
      </c>
      <c r="I1204" s="69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77">
        <f t="shared" si="58"/>
        <v>63.263333626219136</v>
      </c>
      <c r="P1204" s="77" t="str">
        <f t="shared" si="57"/>
        <v/>
      </c>
      <c r="S1204" s="77" t="str">
        <f t="shared" si="59"/>
        <v/>
      </c>
    </row>
    <row r="1205" spans="1:19" x14ac:dyDescent="0.3">
      <c r="A1205" s="39" t="s">
        <v>844</v>
      </c>
      <c r="B1205" s="39">
        <v>2023</v>
      </c>
      <c r="C1205" s="64">
        <v>45001</v>
      </c>
      <c r="D1205" s="39" t="s">
        <v>72</v>
      </c>
      <c r="E1205" s="62" t="s">
        <v>200</v>
      </c>
      <c r="F1205">
        <v>4</v>
      </c>
      <c r="G1205" t="s">
        <v>54</v>
      </c>
      <c r="H1205" t="s">
        <v>44</v>
      </c>
      <c r="I1205" s="69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77">
        <f t="shared" si="58"/>
        <v>62.88758843567124</v>
      </c>
      <c r="P1205" s="77" t="str">
        <f t="shared" si="57"/>
        <v/>
      </c>
      <c r="S1205" s="77" t="str">
        <f t="shared" si="59"/>
        <v/>
      </c>
    </row>
    <row r="1206" spans="1:19" x14ac:dyDescent="0.3">
      <c r="A1206" s="39" t="s">
        <v>844</v>
      </c>
      <c r="B1206" s="39">
        <v>2023</v>
      </c>
      <c r="C1206" s="64">
        <v>45001</v>
      </c>
      <c r="D1206" s="39" t="s">
        <v>72</v>
      </c>
      <c r="E1206" s="62" t="s">
        <v>200</v>
      </c>
      <c r="F1206">
        <v>5</v>
      </c>
      <c r="G1206" t="s">
        <v>28</v>
      </c>
      <c r="H1206" t="s">
        <v>29</v>
      </c>
      <c r="I1206" s="69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77">
        <f t="shared" si="58"/>
        <v>63.146816348009125</v>
      </c>
      <c r="P1206" s="77" t="str">
        <f t="shared" si="57"/>
        <v/>
      </c>
      <c r="S1206" s="77" t="str">
        <f t="shared" si="59"/>
        <v/>
      </c>
    </row>
    <row r="1207" spans="1:19" x14ac:dyDescent="0.3">
      <c r="A1207" s="39" t="s">
        <v>844</v>
      </c>
      <c r="B1207" s="39">
        <v>2023</v>
      </c>
      <c r="C1207" s="64">
        <v>45001</v>
      </c>
      <c r="D1207" s="39" t="s">
        <v>72</v>
      </c>
      <c r="E1207" s="62" t="s">
        <v>200</v>
      </c>
      <c r="F1207">
        <v>5</v>
      </c>
      <c r="G1207" t="s">
        <v>46</v>
      </c>
      <c r="H1207" t="s">
        <v>47</v>
      </c>
      <c r="I1207" s="69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77">
        <f t="shared" si="58"/>
        <v>62.717770034843213</v>
      </c>
      <c r="P1207" s="77" t="str">
        <f t="shared" si="57"/>
        <v/>
      </c>
      <c r="S1207" s="77" t="str">
        <f t="shared" si="59"/>
        <v/>
      </c>
    </row>
    <row r="1208" spans="1:19" x14ac:dyDescent="0.3">
      <c r="A1208" s="39" t="s">
        <v>844</v>
      </c>
      <c r="B1208" s="39">
        <v>2023</v>
      </c>
      <c r="C1208" s="64">
        <v>45001</v>
      </c>
      <c r="D1208" s="39" t="s">
        <v>72</v>
      </c>
      <c r="E1208" s="62" t="s">
        <v>200</v>
      </c>
      <c r="F1208">
        <v>6</v>
      </c>
      <c r="G1208" t="s">
        <v>20</v>
      </c>
      <c r="H1208" t="s">
        <v>21</v>
      </c>
      <c r="I1208" s="69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77">
        <f t="shared" si="58"/>
        <v>61.485909479077705</v>
      </c>
      <c r="P1208" s="77" t="str">
        <f t="shared" si="57"/>
        <v/>
      </c>
      <c r="S1208" s="77" t="str">
        <f t="shared" si="59"/>
        <v/>
      </c>
    </row>
    <row r="1209" spans="1:19" x14ac:dyDescent="0.3">
      <c r="A1209" s="39" t="s">
        <v>844</v>
      </c>
      <c r="B1209" s="39">
        <v>2023</v>
      </c>
      <c r="C1209" s="64">
        <v>45001</v>
      </c>
      <c r="D1209" s="39" t="s">
        <v>72</v>
      </c>
      <c r="E1209" s="62" t="s">
        <v>200</v>
      </c>
      <c r="F1209">
        <v>6</v>
      </c>
      <c r="G1209" t="s">
        <v>95</v>
      </c>
      <c r="H1209" t="s">
        <v>19</v>
      </c>
      <c r="I1209" s="69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77">
        <f t="shared" si="58"/>
        <v>61.402012621524811</v>
      </c>
      <c r="P1209" s="77" t="str">
        <f t="shared" si="57"/>
        <v/>
      </c>
      <c r="S1209" s="77" t="str">
        <f t="shared" si="59"/>
        <v/>
      </c>
    </row>
    <row r="1210" spans="1:19" x14ac:dyDescent="0.3">
      <c r="A1210" s="39" t="s">
        <v>844</v>
      </c>
      <c r="B1210" s="39">
        <v>2023</v>
      </c>
      <c r="C1210" s="64">
        <v>45001</v>
      </c>
      <c r="D1210" s="39" t="s">
        <v>72</v>
      </c>
      <c r="E1210" s="62" t="s">
        <v>200</v>
      </c>
      <c r="F1210">
        <v>7</v>
      </c>
      <c r="G1210" t="s">
        <v>42</v>
      </c>
      <c r="H1210" t="s">
        <v>97</v>
      </c>
      <c r="I1210" s="69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77">
        <f t="shared" si="58"/>
        <v>60.090135202804213</v>
      </c>
      <c r="P1210" s="77" t="str">
        <f t="shared" si="57"/>
        <v/>
      </c>
      <c r="S1210" s="77" t="str">
        <f t="shared" si="59"/>
        <v/>
      </c>
    </row>
    <row r="1211" spans="1:19" x14ac:dyDescent="0.3">
      <c r="A1211" s="39" t="s">
        <v>844</v>
      </c>
      <c r="B1211" s="39">
        <v>2023</v>
      </c>
      <c r="C1211" s="64">
        <v>45001</v>
      </c>
      <c r="D1211" s="39" t="s">
        <v>72</v>
      </c>
      <c r="E1211" s="62" t="s">
        <v>200</v>
      </c>
      <c r="F1211">
        <v>7</v>
      </c>
      <c r="G1211" t="s">
        <v>107</v>
      </c>
      <c r="H1211" t="s">
        <v>59</v>
      </c>
      <c r="I1211" s="69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77">
        <f t="shared" si="58"/>
        <v>59.666860031490842</v>
      </c>
      <c r="P1211" s="77" t="str">
        <f t="shared" ref="P1211:P1250" si="60">IF(OR(O1211="",O1211="REL"),"",3.6*200/O1211)</f>
        <v/>
      </c>
      <c r="S1211" s="77" t="str">
        <f t="shared" si="59"/>
        <v/>
      </c>
    </row>
    <row r="1212" spans="1:19" x14ac:dyDescent="0.3">
      <c r="A1212" s="39" t="s">
        <v>844</v>
      </c>
      <c r="B1212" s="39">
        <v>2023</v>
      </c>
      <c r="C1212" s="64">
        <v>45001</v>
      </c>
      <c r="D1212" s="39" t="s">
        <v>72</v>
      </c>
      <c r="E1212" s="62" t="s">
        <v>200</v>
      </c>
      <c r="F1212">
        <v>8</v>
      </c>
      <c r="G1212" t="s">
        <v>57</v>
      </c>
      <c r="H1212" t="s">
        <v>47</v>
      </c>
      <c r="I1212" s="69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77">
        <f t="shared" si="58"/>
        <v>62.942564909520065</v>
      </c>
      <c r="P1212" s="77" t="str">
        <f t="shared" si="60"/>
        <v/>
      </c>
      <c r="S1212" s="77" t="str">
        <f t="shared" si="59"/>
        <v/>
      </c>
    </row>
    <row r="1213" spans="1:19" x14ac:dyDescent="0.3">
      <c r="A1213" s="39" t="s">
        <v>844</v>
      </c>
      <c r="B1213" s="39">
        <v>2023</v>
      </c>
      <c r="C1213" s="64">
        <v>45001</v>
      </c>
      <c r="D1213" s="39" t="s">
        <v>72</v>
      </c>
      <c r="E1213" s="62" t="s">
        <v>200</v>
      </c>
      <c r="F1213">
        <v>8</v>
      </c>
      <c r="G1213" t="s">
        <v>98</v>
      </c>
      <c r="H1213" t="s">
        <v>67</v>
      </c>
      <c r="I1213" s="69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77">
        <f t="shared" si="58"/>
        <v>62.020845895425964</v>
      </c>
      <c r="P1213" s="77" t="str">
        <f t="shared" si="60"/>
        <v/>
      </c>
      <c r="S1213" s="77" t="str">
        <f t="shared" si="59"/>
        <v/>
      </c>
    </row>
    <row r="1214" spans="1:19" x14ac:dyDescent="0.3">
      <c r="A1214" s="39" t="s">
        <v>844</v>
      </c>
      <c r="B1214" s="39">
        <v>2023</v>
      </c>
      <c r="C1214" s="64">
        <v>45001</v>
      </c>
      <c r="D1214" s="39" t="s">
        <v>72</v>
      </c>
      <c r="E1214" s="62" t="s">
        <v>200</v>
      </c>
      <c r="F1214">
        <v>9</v>
      </c>
      <c r="G1214" t="s">
        <v>43</v>
      </c>
      <c r="H1214" t="s">
        <v>44</v>
      </c>
      <c r="I1214" s="69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77">
        <f t="shared" si="58"/>
        <v>62.761506276150634</v>
      </c>
      <c r="P1214" s="77" t="str">
        <f t="shared" si="60"/>
        <v/>
      </c>
      <c r="S1214" s="77" t="str">
        <f t="shared" si="59"/>
        <v/>
      </c>
    </row>
    <row r="1215" spans="1:19" x14ac:dyDescent="0.3">
      <c r="A1215" s="39" t="s">
        <v>844</v>
      </c>
      <c r="B1215" s="39">
        <v>2023</v>
      </c>
      <c r="C1215" s="64">
        <v>45001</v>
      </c>
      <c r="D1215" s="39" t="s">
        <v>72</v>
      </c>
      <c r="E1215" s="62" t="s">
        <v>200</v>
      </c>
      <c r="F1215">
        <v>9</v>
      </c>
      <c r="G1215" t="s">
        <v>80</v>
      </c>
      <c r="H1215" t="s">
        <v>17</v>
      </c>
      <c r="I1215" s="69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77">
        <f t="shared" si="58"/>
        <v>62.663185378590079</v>
      </c>
      <c r="P1215" s="77" t="str">
        <f t="shared" si="60"/>
        <v/>
      </c>
      <c r="S1215" s="77" t="str">
        <f t="shared" si="59"/>
        <v/>
      </c>
    </row>
    <row r="1216" spans="1:19" x14ac:dyDescent="0.3">
      <c r="A1216" s="39" t="s">
        <v>844</v>
      </c>
      <c r="B1216" s="39">
        <v>2023</v>
      </c>
      <c r="C1216" s="64">
        <v>45001</v>
      </c>
      <c r="D1216" s="39" t="s">
        <v>72</v>
      </c>
      <c r="E1216" s="62" t="s">
        <v>200</v>
      </c>
      <c r="F1216">
        <v>10</v>
      </c>
      <c r="G1216" t="s">
        <v>382</v>
      </c>
      <c r="H1216" t="s">
        <v>15</v>
      </c>
      <c r="I1216" s="69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77">
        <f t="shared" si="58"/>
        <v>62.964582422387402</v>
      </c>
      <c r="P1216" s="77" t="str">
        <f t="shared" si="60"/>
        <v/>
      </c>
      <c r="S1216" s="77" t="str">
        <f t="shared" si="59"/>
        <v/>
      </c>
    </row>
    <row r="1217" spans="1:19" x14ac:dyDescent="0.3">
      <c r="A1217" s="39" t="s">
        <v>844</v>
      </c>
      <c r="B1217" s="39">
        <v>2023</v>
      </c>
      <c r="C1217" s="64">
        <v>45001</v>
      </c>
      <c r="D1217" s="39" t="s">
        <v>72</v>
      </c>
      <c r="E1217" s="62" t="s">
        <v>200</v>
      </c>
      <c r="F1217">
        <v>10</v>
      </c>
      <c r="G1217" t="s">
        <v>846</v>
      </c>
      <c r="H1217" t="s">
        <v>120</v>
      </c>
      <c r="I1217" s="69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77">
        <f t="shared" si="58"/>
        <v>62.15469613259669</v>
      </c>
      <c r="P1217" s="77" t="str">
        <f t="shared" si="60"/>
        <v/>
      </c>
      <c r="S1217" s="77" t="str">
        <f t="shared" si="59"/>
        <v/>
      </c>
    </row>
    <row r="1218" spans="1:19" x14ac:dyDescent="0.3">
      <c r="A1218" s="39" t="s">
        <v>844</v>
      </c>
      <c r="B1218" s="39">
        <v>2023</v>
      </c>
      <c r="C1218" s="64">
        <v>45001</v>
      </c>
      <c r="D1218" s="39" t="s">
        <v>72</v>
      </c>
      <c r="E1218" s="62" t="s">
        <v>200</v>
      </c>
      <c r="F1218">
        <v>11</v>
      </c>
      <c r="G1218" t="s">
        <v>626</v>
      </c>
      <c r="H1218" t="s">
        <v>38</v>
      </c>
      <c r="I1218" s="69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77">
        <f t="shared" si="58"/>
        <v>62.663185378590079</v>
      </c>
      <c r="P1218" s="77" t="str">
        <f t="shared" si="60"/>
        <v/>
      </c>
      <c r="S1218" s="77" t="str">
        <f t="shared" si="59"/>
        <v/>
      </c>
    </row>
    <row r="1219" spans="1:19" x14ac:dyDescent="0.3">
      <c r="A1219" s="39" t="s">
        <v>844</v>
      </c>
      <c r="B1219" s="39">
        <v>2023</v>
      </c>
      <c r="C1219" s="64">
        <v>45001</v>
      </c>
      <c r="D1219" s="39" t="s">
        <v>72</v>
      </c>
      <c r="E1219" s="62" t="s">
        <v>200</v>
      </c>
      <c r="F1219">
        <v>11</v>
      </c>
      <c r="G1219" t="s">
        <v>45</v>
      </c>
      <c r="H1219" t="s">
        <v>40</v>
      </c>
      <c r="I1219" s="69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77">
        <f t="shared" ref="M1219:M1282" si="61">IF(OR(L1219="",L1219="REL"),"",3.6*200/L1219)</f>
        <v>62.310688013846821</v>
      </c>
      <c r="P1219" s="77" t="str">
        <f t="shared" si="60"/>
        <v/>
      </c>
      <c r="S1219" s="77" t="str">
        <f t="shared" ref="S1219:S1282" si="62">IF(OR(R1219="",R1219="REL"),"",3.6*200/R1219)</f>
        <v/>
      </c>
    </row>
    <row r="1220" spans="1:19" x14ac:dyDescent="0.3">
      <c r="A1220" s="39" t="s">
        <v>844</v>
      </c>
      <c r="B1220" s="39">
        <v>2023</v>
      </c>
      <c r="C1220" s="64">
        <v>45001</v>
      </c>
      <c r="D1220" s="39" t="s">
        <v>72</v>
      </c>
      <c r="E1220" s="62" t="s">
        <v>200</v>
      </c>
      <c r="F1220">
        <v>12</v>
      </c>
      <c r="G1220" t="s">
        <v>50</v>
      </c>
      <c r="H1220" t="s">
        <v>51</v>
      </c>
      <c r="I1220" s="69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77">
        <f t="shared" si="61"/>
        <v>62.586926286509041</v>
      </c>
      <c r="P1220" s="77" t="str">
        <f t="shared" si="60"/>
        <v/>
      </c>
      <c r="S1220" s="77" t="str">
        <f t="shared" si="62"/>
        <v/>
      </c>
    </row>
    <row r="1221" spans="1:19" x14ac:dyDescent="0.3">
      <c r="A1221" s="39" t="s">
        <v>844</v>
      </c>
      <c r="B1221" s="39">
        <v>2023</v>
      </c>
      <c r="C1221" s="64">
        <v>45001</v>
      </c>
      <c r="D1221" s="39" t="s">
        <v>72</v>
      </c>
      <c r="E1221" s="62" t="s">
        <v>200</v>
      </c>
      <c r="F1221">
        <v>12</v>
      </c>
      <c r="G1221" t="s">
        <v>113</v>
      </c>
      <c r="H1221" t="s">
        <v>31</v>
      </c>
      <c r="I1221" s="69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77">
        <f t="shared" si="61"/>
        <v>62.251426595192811</v>
      </c>
      <c r="P1221" s="77" t="str">
        <f t="shared" si="60"/>
        <v/>
      </c>
      <c r="S1221" s="77" t="str">
        <f t="shared" si="62"/>
        <v/>
      </c>
    </row>
    <row r="1222" spans="1:19" x14ac:dyDescent="0.3">
      <c r="A1222" s="39" t="s">
        <v>844</v>
      </c>
      <c r="B1222" s="39">
        <v>2023</v>
      </c>
      <c r="C1222" s="64">
        <v>45001</v>
      </c>
      <c r="D1222" s="39" t="s">
        <v>72</v>
      </c>
      <c r="E1222" s="62" t="s">
        <v>201</v>
      </c>
      <c r="F1222">
        <v>1</v>
      </c>
      <c r="G1222" t="s">
        <v>52</v>
      </c>
      <c r="H1222" t="s">
        <v>53</v>
      </c>
      <c r="I1222" s="69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77">
        <f t="shared" si="61"/>
        <v>62.015503875968996</v>
      </c>
      <c r="P1222" s="77" t="str">
        <f t="shared" si="60"/>
        <v/>
      </c>
      <c r="S1222" s="77" t="str">
        <f t="shared" si="62"/>
        <v/>
      </c>
    </row>
    <row r="1223" spans="1:19" x14ac:dyDescent="0.3">
      <c r="A1223" s="39" t="s">
        <v>844</v>
      </c>
      <c r="B1223" s="39">
        <v>2023</v>
      </c>
      <c r="C1223" s="64">
        <v>45001</v>
      </c>
      <c r="D1223" s="39" t="s">
        <v>72</v>
      </c>
      <c r="E1223" s="62" t="s">
        <v>201</v>
      </c>
      <c r="F1223">
        <v>1</v>
      </c>
      <c r="G1223" t="s">
        <v>50</v>
      </c>
      <c r="H1223" t="s">
        <v>51</v>
      </c>
      <c r="I1223" s="69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77">
        <f t="shared" si="61"/>
        <v>61.744275791098538</v>
      </c>
      <c r="P1223" s="77" t="str">
        <f t="shared" si="60"/>
        <v/>
      </c>
      <c r="S1223" s="77" t="str">
        <f t="shared" si="62"/>
        <v/>
      </c>
    </row>
    <row r="1224" spans="1:19" x14ac:dyDescent="0.3">
      <c r="A1224" s="39" t="s">
        <v>844</v>
      </c>
      <c r="B1224" s="39">
        <v>2023</v>
      </c>
      <c r="C1224" s="64">
        <v>45001</v>
      </c>
      <c r="D1224" s="39" t="s">
        <v>72</v>
      </c>
      <c r="E1224" s="62" t="s">
        <v>201</v>
      </c>
      <c r="F1224">
        <v>2</v>
      </c>
      <c r="G1224" t="s">
        <v>381</v>
      </c>
      <c r="H1224" t="s">
        <v>25</v>
      </c>
      <c r="I1224" s="69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77">
        <f t="shared" si="61"/>
        <v>62.88758843567124</v>
      </c>
      <c r="P1224" s="77" t="str">
        <f t="shared" si="60"/>
        <v/>
      </c>
      <c r="S1224" s="77" t="str">
        <f t="shared" si="62"/>
        <v/>
      </c>
    </row>
    <row r="1225" spans="1:19" x14ac:dyDescent="0.3">
      <c r="A1225" s="39" t="s">
        <v>844</v>
      </c>
      <c r="B1225" s="39">
        <v>2023</v>
      </c>
      <c r="C1225" s="64">
        <v>45001</v>
      </c>
      <c r="D1225" s="39" t="s">
        <v>72</v>
      </c>
      <c r="E1225" s="62" t="s">
        <v>201</v>
      </c>
      <c r="F1225">
        <v>2</v>
      </c>
      <c r="G1225" t="s">
        <v>626</v>
      </c>
      <c r="H1225" t="s">
        <v>38</v>
      </c>
      <c r="I1225" s="69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77">
        <f t="shared" si="61"/>
        <v>56.76890325632737</v>
      </c>
      <c r="P1225" s="77" t="str">
        <f t="shared" si="60"/>
        <v/>
      </c>
      <c r="S1225" s="77" t="str">
        <f t="shared" si="62"/>
        <v/>
      </c>
    </row>
    <row r="1226" spans="1:19" x14ac:dyDescent="0.3">
      <c r="A1226" s="39" t="s">
        <v>844</v>
      </c>
      <c r="B1226" s="39">
        <v>2023</v>
      </c>
      <c r="C1226" s="64">
        <v>45001</v>
      </c>
      <c r="D1226" s="39" t="s">
        <v>72</v>
      </c>
      <c r="E1226" s="62" t="s">
        <v>201</v>
      </c>
      <c r="F1226">
        <v>3</v>
      </c>
      <c r="G1226" t="s">
        <v>32</v>
      </c>
      <c r="H1226" t="s">
        <v>17</v>
      </c>
      <c r="I1226" s="69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77">
        <f t="shared" si="61"/>
        <v>62.761506276150634</v>
      </c>
      <c r="P1226" s="77" t="str">
        <f t="shared" si="60"/>
        <v/>
      </c>
      <c r="S1226" s="77" t="str">
        <f t="shared" si="62"/>
        <v/>
      </c>
    </row>
    <row r="1227" spans="1:19" x14ac:dyDescent="0.3">
      <c r="A1227" s="39" t="s">
        <v>844</v>
      </c>
      <c r="B1227" s="39">
        <v>2023</v>
      </c>
      <c r="C1227" s="64">
        <v>45001</v>
      </c>
      <c r="D1227" s="39" t="s">
        <v>72</v>
      </c>
      <c r="E1227" s="62" t="s">
        <v>201</v>
      </c>
      <c r="F1227">
        <v>3</v>
      </c>
      <c r="G1227" t="s">
        <v>382</v>
      </c>
      <c r="H1227" t="s">
        <v>15</v>
      </c>
      <c r="I1227" s="69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77">
        <f t="shared" si="61"/>
        <v>62.586926286509041</v>
      </c>
      <c r="P1227" s="77" t="str">
        <f t="shared" si="60"/>
        <v/>
      </c>
      <c r="S1227" s="77" t="str">
        <f t="shared" si="62"/>
        <v/>
      </c>
    </row>
    <row r="1228" spans="1:19" x14ac:dyDescent="0.3">
      <c r="A1228" s="39" t="s">
        <v>844</v>
      </c>
      <c r="B1228" s="39">
        <v>2023</v>
      </c>
      <c r="C1228" s="64">
        <v>45001</v>
      </c>
      <c r="D1228" s="39" t="s">
        <v>72</v>
      </c>
      <c r="E1228" s="62" t="s">
        <v>201</v>
      </c>
      <c r="F1228">
        <v>4</v>
      </c>
      <c r="G1228" t="s">
        <v>24</v>
      </c>
      <c r="H1228" t="s">
        <v>25</v>
      </c>
      <c r="I1228" s="69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77">
        <f t="shared" si="61"/>
        <v>62.843676355066769</v>
      </c>
      <c r="P1228" s="77" t="str">
        <f t="shared" si="60"/>
        <v/>
      </c>
      <c r="S1228" s="77" t="str">
        <f t="shared" si="62"/>
        <v/>
      </c>
    </row>
    <row r="1229" spans="1:19" x14ac:dyDescent="0.3">
      <c r="A1229" s="39" t="s">
        <v>844</v>
      </c>
      <c r="B1229" s="39">
        <v>2023</v>
      </c>
      <c r="C1229" s="64">
        <v>45001</v>
      </c>
      <c r="D1229" s="39" t="s">
        <v>72</v>
      </c>
      <c r="E1229" s="62" t="s">
        <v>201</v>
      </c>
      <c r="F1229">
        <v>4</v>
      </c>
      <c r="G1229" t="s">
        <v>43</v>
      </c>
      <c r="H1229" t="s">
        <v>44</v>
      </c>
      <c r="I1229" s="69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77">
        <f t="shared" si="61"/>
        <v>62.505425818213389</v>
      </c>
      <c r="P1229" s="77" t="str">
        <f t="shared" si="60"/>
        <v/>
      </c>
      <c r="S1229" s="77" t="str">
        <f t="shared" si="62"/>
        <v/>
      </c>
    </row>
    <row r="1230" spans="1:19" x14ac:dyDescent="0.3">
      <c r="A1230" s="39" t="s">
        <v>844</v>
      </c>
      <c r="B1230" s="39">
        <v>2023</v>
      </c>
      <c r="C1230" s="64">
        <v>45001</v>
      </c>
      <c r="D1230" s="39" t="s">
        <v>72</v>
      </c>
      <c r="E1230" s="62" t="s">
        <v>201</v>
      </c>
      <c r="F1230">
        <v>5</v>
      </c>
      <c r="G1230" t="s">
        <v>39</v>
      </c>
      <c r="H1230" t="s">
        <v>40</v>
      </c>
      <c r="I1230" s="69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77">
        <f t="shared" si="61"/>
        <v>62.827225130890049</v>
      </c>
      <c r="P1230" s="77" t="str">
        <f t="shared" si="60"/>
        <v/>
      </c>
      <c r="S1230" s="77" t="str">
        <f t="shared" si="62"/>
        <v/>
      </c>
    </row>
    <row r="1231" spans="1:19" x14ac:dyDescent="0.3">
      <c r="A1231" s="39" t="s">
        <v>844</v>
      </c>
      <c r="B1231" s="39">
        <v>2023</v>
      </c>
      <c r="C1231" s="64">
        <v>45001</v>
      </c>
      <c r="D1231" s="39" t="s">
        <v>72</v>
      </c>
      <c r="E1231" s="62" t="s">
        <v>201</v>
      </c>
      <c r="F1231">
        <v>5</v>
      </c>
      <c r="G1231" t="s">
        <v>57</v>
      </c>
      <c r="H1231" t="s">
        <v>47</v>
      </c>
      <c r="I1231" s="69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77">
        <f t="shared" si="61"/>
        <v>62.772449869224062</v>
      </c>
      <c r="P1231" s="77" t="str">
        <f t="shared" si="60"/>
        <v/>
      </c>
      <c r="S1231" s="77" t="str">
        <f t="shared" si="62"/>
        <v/>
      </c>
    </row>
    <row r="1232" spans="1:19" x14ac:dyDescent="0.3">
      <c r="A1232" s="39" t="s">
        <v>844</v>
      </c>
      <c r="B1232" s="39">
        <v>2023</v>
      </c>
      <c r="C1232" s="64">
        <v>45001</v>
      </c>
      <c r="D1232" s="39" t="s">
        <v>72</v>
      </c>
      <c r="E1232" s="62" t="s">
        <v>201</v>
      </c>
      <c r="F1232">
        <v>6</v>
      </c>
      <c r="G1232" t="s">
        <v>23</v>
      </c>
      <c r="H1232" t="s">
        <v>15</v>
      </c>
      <c r="I1232" s="69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77">
        <f t="shared" si="61"/>
        <v>63.052806725632713</v>
      </c>
      <c r="P1232" s="77" t="str">
        <f t="shared" si="60"/>
        <v/>
      </c>
      <c r="S1232" s="77" t="str">
        <f t="shared" si="62"/>
        <v/>
      </c>
    </row>
    <row r="1233" spans="1:19" x14ac:dyDescent="0.3">
      <c r="A1233" s="39" t="s">
        <v>844</v>
      </c>
      <c r="B1233" s="39">
        <v>2023</v>
      </c>
      <c r="C1233" s="64">
        <v>45001</v>
      </c>
      <c r="D1233" s="39" t="s">
        <v>72</v>
      </c>
      <c r="E1233" s="62" t="s">
        <v>201</v>
      </c>
      <c r="F1233">
        <v>6</v>
      </c>
      <c r="G1233" t="s">
        <v>42</v>
      </c>
      <c r="H1233" t="s">
        <v>97</v>
      </c>
      <c r="I1233" s="69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77">
        <f t="shared" si="61"/>
        <v>62.208398133748055</v>
      </c>
      <c r="P1233" s="77" t="str">
        <f t="shared" si="60"/>
        <v/>
      </c>
      <c r="S1233" s="77" t="str">
        <f t="shared" si="62"/>
        <v/>
      </c>
    </row>
    <row r="1234" spans="1:19" x14ac:dyDescent="0.3">
      <c r="A1234" s="39" t="s">
        <v>844</v>
      </c>
      <c r="B1234" s="39">
        <v>2023</v>
      </c>
      <c r="C1234" s="64">
        <v>45001</v>
      </c>
      <c r="D1234" s="39" t="s">
        <v>72</v>
      </c>
      <c r="E1234" s="62" t="s">
        <v>201</v>
      </c>
      <c r="F1234">
        <v>7</v>
      </c>
      <c r="G1234" t="s">
        <v>18</v>
      </c>
      <c r="H1234" t="s">
        <v>19</v>
      </c>
      <c r="I1234" s="69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77">
        <f t="shared" si="61"/>
        <v>61.876933654176696</v>
      </c>
      <c r="P1234" s="77" t="str">
        <f t="shared" si="60"/>
        <v/>
      </c>
      <c r="S1234" s="77" t="str">
        <f t="shared" si="62"/>
        <v/>
      </c>
    </row>
    <row r="1235" spans="1:19" x14ac:dyDescent="0.3">
      <c r="A1235" s="39" t="s">
        <v>844</v>
      </c>
      <c r="B1235" s="39">
        <v>2023</v>
      </c>
      <c r="C1235" s="64">
        <v>45001</v>
      </c>
      <c r="D1235" s="39" t="s">
        <v>72</v>
      </c>
      <c r="E1235" s="62" t="s">
        <v>201</v>
      </c>
      <c r="F1235">
        <v>7</v>
      </c>
      <c r="G1235" t="s">
        <v>20</v>
      </c>
      <c r="H1235" t="s">
        <v>21</v>
      </c>
      <c r="I1235" s="69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77">
        <f t="shared" si="61"/>
        <v>61.433447098976117</v>
      </c>
      <c r="P1235" s="77" t="str">
        <f t="shared" si="60"/>
        <v/>
      </c>
      <c r="S1235" s="77" t="str">
        <f t="shared" si="62"/>
        <v/>
      </c>
    </row>
    <row r="1236" spans="1:19" x14ac:dyDescent="0.3">
      <c r="A1236" s="39" t="s">
        <v>844</v>
      </c>
      <c r="B1236" s="39">
        <v>2023</v>
      </c>
      <c r="C1236" s="64">
        <v>45001</v>
      </c>
      <c r="D1236" s="39" t="s">
        <v>72</v>
      </c>
      <c r="E1236" s="62" t="s">
        <v>201</v>
      </c>
      <c r="F1236">
        <v>8</v>
      </c>
      <c r="G1236" t="s">
        <v>28</v>
      </c>
      <c r="H1236" t="s">
        <v>29</v>
      </c>
      <c r="I1236" s="69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77">
        <f t="shared" si="61"/>
        <v>64.125400783754898</v>
      </c>
      <c r="P1236" s="77" t="str">
        <f t="shared" si="60"/>
        <v/>
      </c>
      <c r="S1236" s="77" t="str">
        <f t="shared" si="62"/>
        <v/>
      </c>
    </row>
    <row r="1237" spans="1:19" x14ac:dyDescent="0.3">
      <c r="A1237" s="39" t="s">
        <v>844</v>
      </c>
      <c r="B1237" s="39">
        <v>2023</v>
      </c>
      <c r="C1237" s="64">
        <v>45001</v>
      </c>
      <c r="D1237" s="39" t="s">
        <v>72</v>
      </c>
      <c r="E1237" s="62" t="s">
        <v>201</v>
      </c>
      <c r="F1237">
        <v>8</v>
      </c>
      <c r="G1237" t="s">
        <v>37</v>
      </c>
      <c r="H1237" t="s">
        <v>38</v>
      </c>
      <c r="I1237" s="69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77">
        <f t="shared" si="61"/>
        <v>63.795853269537481</v>
      </c>
      <c r="P1237" s="77" t="str">
        <f t="shared" si="60"/>
        <v/>
      </c>
      <c r="S1237" s="77" t="str">
        <f t="shared" si="62"/>
        <v/>
      </c>
    </row>
    <row r="1238" spans="1:19" x14ac:dyDescent="0.3">
      <c r="A1238" s="39" t="s">
        <v>844</v>
      </c>
      <c r="B1238" s="39">
        <v>2023</v>
      </c>
      <c r="C1238" s="64">
        <v>45001</v>
      </c>
      <c r="D1238" s="39" t="s">
        <v>72</v>
      </c>
      <c r="E1238" s="62" t="s">
        <v>202</v>
      </c>
      <c r="F1238">
        <v>1</v>
      </c>
      <c r="G1238" t="s">
        <v>52</v>
      </c>
      <c r="H1238" t="s">
        <v>53</v>
      </c>
      <c r="I1238" s="69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77">
        <f t="shared" si="61"/>
        <v>63.218895425410487</v>
      </c>
      <c r="N1238">
        <v>1</v>
      </c>
      <c r="O1238">
        <v>11.625999999999999</v>
      </c>
      <c r="P1238" s="77">
        <f t="shared" si="60"/>
        <v>61.930156545673491</v>
      </c>
      <c r="S1238" s="77" t="str">
        <f t="shared" si="62"/>
        <v/>
      </c>
    </row>
    <row r="1239" spans="1:19" x14ac:dyDescent="0.3">
      <c r="A1239" s="39" t="s">
        <v>844</v>
      </c>
      <c r="B1239" s="39">
        <v>2023</v>
      </c>
      <c r="C1239" s="64">
        <v>45001</v>
      </c>
      <c r="D1239" s="39" t="s">
        <v>72</v>
      </c>
      <c r="E1239" s="62" t="s">
        <v>202</v>
      </c>
      <c r="F1239">
        <v>1</v>
      </c>
      <c r="G1239" t="s">
        <v>28</v>
      </c>
      <c r="H1239" t="s">
        <v>29</v>
      </c>
      <c r="I1239" s="69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77">
        <f t="shared" si="61"/>
        <v>63.191153238546605</v>
      </c>
      <c r="N1239">
        <v>2</v>
      </c>
      <c r="O1239">
        <v>11.661999999999999</v>
      </c>
      <c r="P1239" s="77">
        <f t="shared" si="60"/>
        <v>61.738981306808441</v>
      </c>
      <c r="S1239" s="77" t="str">
        <f t="shared" si="62"/>
        <v/>
      </c>
    </row>
    <row r="1240" spans="1:19" x14ac:dyDescent="0.3">
      <c r="A1240" s="39" t="s">
        <v>844</v>
      </c>
      <c r="B1240" s="39">
        <v>2023</v>
      </c>
      <c r="C1240" s="64">
        <v>45001</v>
      </c>
      <c r="D1240" s="39" t="s">
        <v>72</v>
      </c>
      <c r="E1240" s="62" t="s">
        <v>202</v>
      </c>
      <c r="F1240">
        <v>2</v>
      </c>
      <c r="G1240" t="s">
        <v>381</v>
      </c>
      <c r="H1240" t="s">
        <v>25</v>
      </c>
      <c r="I1240" s="69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77">
        <f t="shared" si="61"/>
        <v>64.86486486486487</v>
      </c>
      <c r="N1240">
        <v>1</v>
      </c>
      <c r="O1240">
        <v>11.446999999999999</v>
      </c>
      <c r="P1240" s="77">
        <f t="shared" si="60"/>
        <v>62.898576046125626</v>
      </c>
      <c r="S1240" s="77" t="str">
        <f t="shared" si="62"/>
        <v/>
      </c>
    </row>
    <row r="1241" spans="1:19" x14ac:dyDescent="0.3">
      <c r="A1241" s="39" t="s">
        <v>844</v>
      </c>
      <c r="B1241" s="39">
        <v>2023</v>
      </c>
      <c r="C1241" s="64">
        <v>45001</v>
      </c>
      <c r="D1241" s="39" t="s">
        <v>72</v>
      </c>
      <c r="E1241" s="62" t="s">
        <v>202</v>
      </c>
      <c r="F1241">
        <v>2</v>
      </c>
      <c r="G1241" t="s">
        <v>18</v>
      </c>
      <c r="H1241" t="s">
        <v>19</v>
      </c>
      <c r="I1241" s="69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77">
        <f t="shared" si="61"/>
        <v>64.022763649297531</v>
      </c>
      <c r="N1241">
        <v>2</v>
      </c>
      <c r="O1241">
        <v>11.460999999999999</v>
      </c>
      <c r="P1241" s="77">
        <f t="shared" si="60"/>
        <v>62.821743303376678</v>
      </c>
      <c r="S1241" s="77" t="str">
        <f t="shared" si="62"/>
        <v/>
      </c>
    </row>
    <row r="1242" spans="1:19" x14ac:dyDescent="0.3">
      <c r="A1242" s="39" t="s">
        <v>844</v>
      </c>
      <c r="B1242" s="39">
        <v>2023</v>
      </c>
      <c r="C1242" s="64">
        <v>45001</v>
      </c>
      <c r="D1242" s="39" t="s">
        <v>72</v>
      </c>
      <c r="E1242" s="62" t="s">
        <v>202</v>
      </c>
      <c r="F1242">
        <v>3</v>
      </c>
      <c r="G1242" t="s">
        <v>23</v>
      </c>
      <c r="H1242" t="s">
        <v>15</v>
      </c>
      <c r="I1242" s="69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77">
        <f t="shared" si="61"/>
        <v>64.521910565462846</v>
      </c>
      <c r="N1242">
        <v>1</v>
      </c>
      <c r="O1242">
        <v>11.571999999999999</v>
      </c>
      <c r="P1242" s="77">
        <f t="shared" si="60"/>
        <v>62.21914967162116</v>
      </c>
      <c r="S1242" s="77" t="str">
        <f t="shared" si="62"/>
        <v/>
      </c>
    </row>
    <row r="1243" spans="1:19" x14ac:dyDescent="0.3">
      <c r="A1243" s="39" t="s">
        <v>844</v>
      </c>
      <c r="B1243" s="39">
        <v>2023</v>
      </c>
      <c r="C1243" s="64">
        <v>45001</v>
      </c>
      <c r="D1243" s="39" t="s">
        <v>72</v>
      </c>
      <c r="E1243" s="62" t="s">
        <v>202</v>
      </c>
      <c r="F1243">
        <v>3</v>
      </c>
      <c r="G1243" t="s">
        <v>32</v>
      </c>
      <c r="H1243" t="s">
        <v>17</v>
      </c>
      <c r="I1243" s="69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77">
        <f t="shared" si="61"/>
        <v>63.296703296703299</v>
      </c>
      <c r="N1243">
        <v>2</v>
      </c>
      <c r="O1243">
        <v>11.590999999999999</v>
      </c>
      <c r="P1243" s="77">
        <f t="shared" si="60"/>
        <v>62.117159865412823</v>
      </c>
      <c r="S1243" s="77" t="str">
        <f t="shared" si="62"/>
        <v/>
      </c>
    </row>
    <row r="1244" spans="1:19" x14ac:dyDescent="0.3">
      <c r="A1244" s="39" t="s">
        <v>844</v>
      </c>
      <c r="B1244" s="39">
        <v>2023</v>
      </c>
      <c r="C1244" s="64">
        <v>45001</v>
      </c>
      <c r="D1244" s="39" t="s">
        <v>72</v>
      </c>
      <c r="E1244" s="62" t="s">
        <v>202</v>
      </c>
      <c r="F1244">
        <v>4</v>
      </c>
      <c r="G1244" t="s">
        <v>24</v>
      </c>
      <c r="H1244" t="s">
        <v>25</v>
      </c>
      <c r="I1244" s="69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77">
        <f t="shared" si="61"/>
        <v>63.604240282685524</v>
      </c>
      <c r="N1244">
        <v>1</v>
      </c>
      <c r="O1244">
        <v>11.446</v>
      </c>
      <c r="P1244" s="77">
        <f t="shared" si="60"/>
        <v>62.9040712912808</v>
      </c>
      <c r="Q1244">
        <v>1</v>
      </c>
      <c r="R1244">
        <v>11.173999999999999</v>
      </c>
      <c r="S1244" s="77">
        <f t="shared" si="62"/>
        <v>64.435296223375701</v>
      </c>
    </row>
    <row r="1245" spans="1:19" x14ac:dyDescent="0.3">
      <c r="A1245" s="39" t="s">
        <v>844</v>
      </c>
      <c r="B1245" s="39">
        <v>2023</v>
      </c>
      <c r="C1245" s="64">
        <v>45001</v>
      </c>
      <c r="D1245" s="39" t="s">
        <v>72</v>
      </c>
      <c r="E1245" s="62" t="s">
        <v>202</v>
      </c>
      <c r="F1245">
        <v>4</v>
      </c>
      <c r="G1245" t="s">
        <v>39</v>
      </c>
      <c r="H1245" t="s">
        <v>40</v>
      </c>
      <c r="I1245" s="69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77">
        <f t="shared" si="61"/>
        <v>63.649222065063654</v>
      </c>
      <c r="N1245">
        <v>2</v>
      </c>
      <c r="O1245">
        <v>11.632999999999999</v>
      </c>
      <c r="P1245" s="77">
        <f t="shared" si="60"/>
        <v>61.892890913779766</v>
      </c>
      <c r="Q1245">
        <v>2</v>
      </c>
      <c r="R1245">
        <v>11.429</v>
      </c>
      <c r="S1245" s="77">
        <f t="shared" si="62"/>
        <v>62.997637588590429</v>
      </c>
    </row>
    <row r="1246" spans="1:19" x14ac:dyDescent="0.3">
      <c r="A1246" s="39" t="s">
        <v>844</v>
      </c>
      <c r="B1246" s="39">
        <v>2023</v>
      </c>
      <c r="C1246" s="64">
        <v>45001</v>
      </c>
      <c r="D1246" s="39" t="s">
        <v>72</v>
      </c>
      <c r="E1246" s="62" t="s">
        <v>203</v>
      </c>
      <c r="F1246">
        <v>1</v>
      </c>
      <c r="G1246" t="s">
        <v>24</v>
      </c>
      <c r="H1246" t="s">
        <v>25</v>
      </c>
      <c r="I1246" s="69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77">
        <f t="shared" si="61"/>
        <v>59.405940594059409</v>
      </c>
      <c r="N1246">
        <v>1</v>
      </c>
      <c r="O1246">
        <v>11.763999999999999</v>
      </c>
      <c r="P1246" s="77">
        <f t="shared" si="60"/>
        <v>61.203672220333225</v>
      </c>
      <c r="S1246" s="77" t="str">
        <f t="shared" si="62"/>
        <v/>
      </c>
    </row>
    <row r="1247" spans="1:19" x14ac:dyDescent="0.3">
      <c r="A1247" s="39" t="s">
        <v>844</v>
      </c>
      <c r="B1247" s="39">
        <v>2023</v>
      </c>
      <c r="C1247" s="64">
        <v>45001</v>
      </c>
      <c r="D1247" s="39" t="s">
        <v>72</v>
      </c>
      <c r="E1247" s="62" t="s">
        <v>203</v>
      </c>
      <c r="F1247">
        <v>1</v>
      </c>
      <c r="G1247" t="s">
        <v>52</v>
      </c>
      <c r="H1247" t="s">
        <v>53</v>
      </c>
      <c r="I1247" s="69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77">
        <f t="shared" si="61"/>
        <v>58.2006305068305</v>
      </c>
      <c r="N1247">
        <v>2</v>
      </c>
      <c r="O1247">
        <v>11.783999999999999</v>
      </c>
      <c r="P1247" s="77">
        <f t="shared" si="60"/>
        <v>61.099796334012225</v>
      </c>
      <c r="S1247" s="77" t="str">
        <f t="shared" si="62"/>
        <v/>
      </c>
    </row>
    <row r="1248" spans="1:19" x14ac:dyDescent="0.3">
      <c r="A1248" s="39" t="s">
        <v>844</v>
      </c>
      <c r="B1248" s="39">
        <v>2023</v>
      </c>
      <c r="C1248" s="64">
        <v>45001</v>
      </c>
      <c r="D1248" s="39" t="s">
        <v>72</v>
      </c>
      <c r="E1248" s="62" t="s">
        <v>203</v>
      </c>
      <c r="F1248">
        <v>2</v>
      </c>
      <c r="G1248" t="s">
        <v>381</v>
      </c>
      <c r="H1248" t="s">
        <v>25</v>
      </c>
      <c r="I1248" s="69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77">
        <f t="shared" si="61"/>
        <v>63.60985952822687</v>
      </c>
      <c r="N1248">
        <v>1</v>
      </c>
      <c r="O1248">
        <v>11.429</v>
      </c>
      <c r="P1248" s="77">
        <f t="shared" si="60"/>
        <v>62.997637588590429</v>
      </c>
      <c r="S1248" s="77" t="str">
        <f t="shared" si="62"/>
        <v/>
      </c>
    </row>
    <row r="1249" spans="1:19" x14ac:dyDescent="0.3">
      <c r="A1249" s="39" t="s">
        <v>844</v>
      </c>
      <c r="B1249" s="39">
        <v>2023</v>
      </c>
      <c r="C1249" s="64">
        <v>45001</v>
      </c>
      <c r="D1249" s="39" t="s">
        <v>72</v>
      </c>
      <c r="E1249" s="62" t="s">
        <v>203</v>
      </c>
      <c r="F1249">
        <v>2</v>
      </c>
      <c r="G1249" t="s">
        <v>23</v>
      </c>
      <c r="H1249" t="s">
        <v>15</v>
      </c>
      <c r="I1249" s="69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77">
        <f t="shared" si="61"/>
        <v>62.586926286509033</v>
      </c>
      <c r="N1249">
        <v>2</v>
      </c>
      <c r="O1249">
        <v>11.445</v>
      </c>
      <c r="P1249" s="77">
        <f t="shared" si="60"/>
        <v>62.909567496723461</v>
      </c>
      <c r="S1249" s="77" t="str">
        <f t="shared" si="62"/>
        <v/>
      </c>
    </row>
    <row r="1250" spans="1:19" x14ac:dyDescent="0.3">
      <c r="A1250" s="39" t="s">
        <v>844</v>
      </c>
      <c r="B1250" s="39">
        <v>2023</v>
      </c>
      <c r="C1250" s="64">
        <v>45001</v>
      </c>
      <c r="D1250" s="39" t="s">
        <v>72</v>
      </c>
      <c r="E1250" s="62" t="s">
        <v>204</v>
      </c>
      <c r="F1250" t="s">
        <v>205</v>
      </c>
      <c r="G1250" t="s">
        <v>381</v>
      </c>
      <c r="H1250" t="s">
        <v>25</v>
      </c>
      <c r="I1250" s="69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77">
        <f t="shared" si="61"/>
        <v>62.608695652173914</v>
      </c>
      <c r="N1250">
        <v>1</v>
      </c>
      <c r="O1250">
        <v>11.44</v>
      </c>
      <c r="P1250" s="77">
        <f t="shared" si="60"/>
        <v>62.93706293706294</v>
      </c>
      <c r="S1250" s="77" t="str">
        <f t="shared" si="62"/>
        <v/>
      </c>
    </row>
    <row r="1251" spans="1:19" x14ac:dyDescent="0.3">
      <c r="A1251" s="39" t="s">
        <v>844</v>
      </c>
      <c r="B1251" s="39">
        <v>2023</v>
      </c>
      <c r="C1251" s="64">
        <v>45001</v>
      </c>
      <c r="D1251" s="39" t="s">
        <v>72</v>
      </c>
      <c r="E1251" s="62" t="s">
        <v>204</v>
      </c>
      <c r="F1251" t="s">
        <v>205</v>
      </c>
      <c r="G1251" t="s">
        <v>24</v>
      </c>
      <c r="H1251" t="s">
        <v>25</v>
      </c>
      <c r="I1251" s="69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77">
        <f t="shared" si="61"/>
        <v>62.592367208554286</v>
      </c>
      <c r="N1251">
        <v>2</v>
      </c>
      <c r="O1251">
        <v>11.583</v>
      </c>
      <c r="P1251" s="77">
        <f t="shared" ref="P1251:P1309" si="63">IF(OR(O1251="",O1251="REL"),"",3.6*200/O1251)</f>
        <v>62.160062160062161</v>
      </c>
      <c r="S1251" s="77" t="str">
        <f t="shared" si="62"/>
        <v/>
      </c>
    </row>
    <row r="1252" spans="1:19" x14ac:dyDescent="0.3">
      <c r="A1252" s="39" t="s">
        <v>844</v>
      </c>
      <c r="B1252" s="39">
        <v>2023</v>
      </c>
      <c r="C1252" s="64">
        <v>45001</v>
      </c>
      <c r="D1252" s="39" t="s">
        <v>72</v>
      </c>
      <c r="E1252" s="62" t="s">
        <v>204</v>
      </c>
      <c r="F1252" t="s">
        <v>206</v>
      </c>
      <c r="G1252" t="s">
        <v>23</v>
      </c>
      <c r="H1252" t="s">
        <v>15</v>
      </c>
      <c r="I1252" s="69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77">
        <f t="shared" si="61"/>
        <v>63.069376313945341</v>
      </c>
      <c r="N1252">
        <v>1</v>
      </c>
      <c r="O1252">
        <v>11.503</v>
      </c>
      <c r="P1252" s="77">
        <f t="shared" si="63"/>
        <v>62.592367208554286</v>
      </c>
      <c r="S1252" s="77" t="str">
        <f t="shared" si="62"/>
        <v/>
      </c>
    </row>
    <row r="1253" spans="1:19" x14ac:dyDescent="0.3">
      <c r="A1253" s="39" t="s">
        <v>844</v>
      </c>
      <c r="B1253" s="39">
        <v>2023</v>
      </c>
      <c r="C1253" s="64">
        <v>45001</v>
      </c>
      <c r="D1253" s="39" t="s">
        <v>72</v>
      </c>
      <c r="E1253" s="62" t="s">
        <v>204</v>
      </c>
      <c r="F1253" t="s">
        <v>206</v>
      </c>
      <c r="G1253" t="s">
        <v>52</v>
      </c>
      <c r="H1253" t="s">
        <v>53</v>
      </c>
      <c r="I1253" s="69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77">
        <f t="shared" si="61"/>
        <v>62.058265816238581</v>
      </c>
      <c r="N1253">
        <v>2</v>
      </c>
      <c r="O1253">
        <v>11.561999999999999</v>
      </c>
      <c r="P1253" s="77">
        <f t="shared" si="63"/>
        <v>62.272963155163467</v>
      </c>
      <c r="S1253" s="77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2" t="s">
        <v>200</v>
      </c>
      <c r="F1254">
        <v>1</v>
      </c>
      <c r="G1254" t="s">
        <v>900</v>
      </c>
      <c r="H1254" t="s">
        <v>38</v>
      </c>
      <c r="I1254" s="69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77">
        <f t="shared" si="61"/>
        <v>63.818471902145006</v>
      </c>
      <c r="P1254" s="77" t="str">
        <f t="shared" si="63"/>
        <v/>
      </c>
      <c r="S1254" s="77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2" t="s">
        <v>200</v>
      </c>
      <c r="F1255">
        <v>1</v>
      </c>
      <c r="G1255" t="s">
        <v>88</v>
      </c>
      <c r="H1255" t="s">
        <v>89</v>
      </c>
      <c r="I1255" s="69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77">
        <f t="shared" si="61"/>
        <v>61.151690164769825</v>
      </c>
      <c r="P1255" s="77" t="str">
        <f t="shared" si="63"/>
        <v/>
      </c>
      <c r="S1255" s="77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2" t="s">
        <v>200</v>
      </c>
      <c r="F1256">
        <v>2</v>
      </c>
      <c r="G1256" t="s">
        <v>43</v>
      </c>
      <c r="H1256" t="s">
        <v>44</v>
      </c>
      <c r="I1256" s="69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77">
        <f t="shared" si="61"/>
        <v>62.272963155163467</v>
      </c>
      <c r="P1256" s="77" t="str">
        <f t="shared" si="63"/>
        <v/>
      </c>
      <c r="S1256" s="77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2" t="s">
        <v>200</v>
      </c>
      <c r="F1257">
        <v>2</v>
      </c>
      <c r="G1257" t="s">
        <v>86</v>
      </c>
      <c r="H1257" t="s">
        <v>87</v>
      </c>
      <c r="I1257" s="69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77">
        <f t="shared" si="61"/>
        <v>61.297462966116129</v>
      </c>
      <c r="P1257" s="77" t="str">
        <f t="shared" si="63"/>
        <v/>
      </c>
      <c r="S1257" s="77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2" t="s">
        <v>200</v>
      </c>
      <c r="F1258">
        <v>3</v>
      </c>
      <c r="G1258" t="s">
        <v>35</v>
      </c>
      <c r="H1258" t="s">
        <v>36</v>
      </c>
      <c r="I1258" s="69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77">
        <f t="shared" si="61"/>
        <v>63.085954613160432</v>
      </c>
      <c r="P1258" s="77" t="str">
        <f t="shared" si="63"/>
        <v/>
      </c>
      <c r="S1258" s="77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2" t="s">
        <v>200</v>
      </c>
      <c r="F1259">
        <v>3</v>
      </c>
      <c r="G1259" t="s">
        <v>64</v>
      </c>
      <c r="H1259" t="s">
        <v>65</v>
      </c>
      <c r="I1259" s="69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77">
        <f t="shared" si="61"/>
        <v>62.321474941573612</v>
      </c>
      <c r="P1259" s="77" t="str">
        <f t="shared" si="63"/>
        <v/>
      </c>
      <c r="S1259" s="77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2" t="s">
        <v>200</v>
      </c>
      <c r="F1260">
        <v>4</v>
      </c>
      <c r="G1260" t="s">
        <v>52</v>
      </c>
      <c r="H1260" t="s">
        <v>53</v>
      </c>
      <c r="I1260" s="69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77">
        <f t="shared" si="61"/>
        <v>63.81281574049455</v>
      </c>
      <c r="P1260" s="77" t="str">
        <f t="shared" si="63"/>
        <v/>
      </c>
      <c r="S1260" s="77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2" t="s">
        <v>200</v>
      </c>
      <c r="F1261">
        <v>4</v>
      </c>
      <c r="G1261" t="s">
        <v>60</v>
      </c>
      <c r="H1261" t="s">
        <v>61</v>
      </c>
      <c r="I1261" s="69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77">
        <f t="shared" si="61"/>
        <v>63.063852150302182</v>
      </c>
      <c r="P1261" s="77" t="str">
        <f t="shared" si="63"/>
        <v/>
      </c>
      <c r="S1261" s="77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2" t="s">
        <v>200</v>
      </c>
      <c r="F1262">
        <v>5</v>
      </c>
      <c r="G1262" t="s">
        <v>50</v>
      </c>
      <c r="H1262" t="s">
        <v>51</v>
      </c>
      <c r="I1262" s="69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77">
        <f t="shared" si="61"/>
        <v>63.074901445466494</v>
      </c>
      <c r="P1262" s="77" t="str">
        <f t="shared" si="63"/>
        <v/>
      </c>
      <c r="S1262" s="77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2" t="s">
        <v>200</v>
      </c>
      <c r="F1263">
        <v>5</v>
      </c>
      <c r="G1263" t="s">
        <v>57</v>
      </c>
      <c r="H1263" t="s">
        <v>47</v>
      </c>
      <c r="I1263" s="69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77">
        <f t="shared" si="61"/>
        <v>63.058328954282715</v>
      </c>
      <c r="P1263" s="77" t="str">
        <f t="shared" si="63"/>
        <v/>
      </c>
      <c r="S1263" s="77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2" t="s">
        <v>200</v>
      </c>
      <c r="F1264">
        <v>6</v>
      </c>
      <c r="G1264" t="s">
        <v>391</v>
      </c>
      <c r="H1264" t="s">
        <v>25</v>
      </c>
      <c r="I1264" s="69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77">
        <f t="shared" si="61"/>
        <v>59.181325004109816</v>
      </c>
      <c r="P1264" s="77" t="str">
        <f t="shared" si="63"/>
        <v/>
      </c>
      <c r="S1264" s="77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2" t="s">
        <v>200</v>
      </c>
      <c r="F1265">
        <v>6</v>
      </c>
      <c r="G1265" t="s">
        <v>58</v>
      </c>
      <c r="H1265" t="s">
        <v>59</v>
      </c>
      <c r="I1265" s="69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77">
        <f t="shared" si="61"/>
        <v>58.684489363436299</v>
      </c>
      <c r="P1265" s="77" t="str">
        <f t="shared" si="63"/>
        <v/>
      </c>
      <c r="S1265" s="77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2" t="s">
        <v>200</v>
      </c>
      <c r="F1266">
        <v>7</v>
      </c>
      <c r="G1266" t="s">
        <v>46</v>
      </c>
      <c r="H1266" t="s">
        <v>47</v>
      </c>
      <c r="I1266" s="69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77">
        <f t="shared" si="61"/>
        <v>62.429549986993848</v>
      </c>
      <c r="P1266" s="77" t="str">
        <f t="shared" si="63"/>
        <v/>
      </c>
      <c r="S1266" s="77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2" t="s">
        <v>200</v>
      </c>
      <c r="F1267">
        <v>7</v>
      </c>
      <c r="G1267" t="s">
        <v>92</v>
      </c>
      <c r="H1267" t="s">
        <v>89</v>
      </c>
      <c r="I1267" s="69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77">
        <f t="shared" si="61"/>
        <v>62.031532695787028</v>
      </c>
      <c r="P1267" s="77" t="str">
        <f t="shared" si="63"/>
        <v/>
      </c>
      <c r="S1267" s="77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2" t="s">
        <v>200</v>
      </c>
      <c r="F1268">
        <v>8</v>
      </c>
      <c r="G1268" t="s">
        <v>133</v>
      </c>
      <c r="H1268" t="s">
        <v>25</v>
      </c>
      <c r="I1268" s="69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77">
        <f t="shared" si="61"/>
        <v>61.313122711402535</v>
      </c>
      <c r="P1268" s="77" t="str">
        <f t="shared" si="63"/>
        <v/>
      </c>
      <c r="S1268" s="77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2" t="s">
        <v>200</v>
      </c>
      <c r="F1269">
        <v>8</v>
      </c>
      <c r="G1269" t="s">
        <v>874</v>
      </c>
      <c r="H1269" t="s">
        <v>156</v>
      </c>
      <c r="I1269" s="69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77">
        <f t="shared" si="61"/>
        <v>60.346995222529543</v>
      </c>
      <c r="P1269" s="77" t="str">
        <f t="shared" si="63"/>
        <v/>
      </c>
      <c r="S1269" s="77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2" t="s">
        <v>200</v>
      </c>
      <c r="F1270">
        <v>9</v>
      </c>
      <c r="G1270" t="s">
        <v>625</v>
      </c>
      <c r="H1270" t="s">
        <v>38</v>
      </c>
      <c r="I1270" s="69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77">
        <f t="shared" si="61"/>
        <v>61.339240074970185</v>
      </c>
      <c r="P1270" s="77" t="str">
        <f t="shared" si="63"/>
        <v/>
      </c>
      <c r="S1270" s="77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2" t="s">
        <v>200</v>
      </c>
      <c r="F1271">
        <v>9</v>
      </c>
      <c r="G1271" t="s">
        <v>889</v>
      </c>
      <c r="H1271" t="s">
        <v>156</v>
      </c>
      <c r="I1271" s="69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77">
        <f t="shared" si="61"/>
        <v>60.646900269541781</v>
      </c>
      <c r="P1271" s="77" t="str">
        <f t="shared" si="63"/>
        <v/>
      </c>
      <c r="S1271" s="77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2" t="s">
        <v>200</v>
      </c>
      <c r="F1272">
        <v>10</v>
      </c>
      <c r="G1272" t="s">
        <v>98</v>
      </c>
      <c r="H1272" t="s">
        <v>67</v>
      </c>
      <c r="I1272" s="69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77">
        <f t="shared" si="61"/>
        <v>62.723233731161258</v>
      </c>
      <c r="P1272" s="77" t="str">
        <f t="shared" si="63"/>
        <v/>
      </c>
      <c r="S1272" s="77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2" t="s">
        <v>200</v>
      </c>
      <c r="F1273">
        <v>10</v>
      </c>
      <c r="G1273" t="s">
        <v>55</v>
      </c>
      <c r="H1273" t="s">
        <v>56</v>
      </c>
      <c r="I1273" s="69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77">
        <f t="shared" si="61"/>
        <v>62.278349623734968</v>
      </c>
      <c r="P1273" s="77" t="str">
        <f t="shared" si="63"/>
        <v/>
      </c>
      <c r="S1273" s="77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2" t="s">
        <v>200</v>
      </c>
      <c r="F1274">
        <v>11</v>
      </c>
      <c r="G1274" t="s">
        <v>846</v>
      </c>
      <c r="H1274" t="s">
        <v>120</v>
      </c>
      <c r="I1274" s="69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77">
        <f t="shared" si="61"/>
        <v>63.380281690140848</v>
      </c>
      <c r="P1274" s="77" t="str">
        <f t="shared" si="63"/>
        <v/>
      </c>
      <c r="S1274" s="77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2" t="s">
        <v>200</v>
      </c>
      <c r="F1275">
        <v>11</v>
      </c>
      <c r="G1275" t="s">
        <v>48</v>
      </c>
      <c r="H1275" t="s">
        <v>49</v>
      </c>
      <c r="I1275" s="69" t="e">
        <f>(C1275-VLOOKUP(G1275,Riders!$A$2:$C$213,2,FALSE))/365</f>
        <v>#N/A</v>
      </c>
      <c r="J1275">
        <v>18</v>
      </c>
      <c r="K1275">
        <v>2</v>
      </c>
      <c r="L1275">
        <v>11.446</v>
      </c>
      <c r="M1275" s="77">
        <f t="shared" si="61"/>
        <v>62.9040712912808</v>
      </c>
      <c r="P1275" s="77" t="str">
        <f t="shared" si="63"/>
        <v/>
      </c>
      <c r="S1275" s="77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2" t="s">
        <v>200</v>
      </c>
      <c r="F1276">
        <v>12</v>
      </c>
      <c r="G1276" t="s">
        <v>54</v>
      </c>
      <c r="H1276" t="s">
        <v>44</v>
      </c>
      <c r="I1276" s="69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77">
        <f t="shared" si="61"/>
        <v>62.635928664636801</v>
      </c>
      <c r="P1276" s="77" t="str">
        <f t="shared" si="63"/>
        <v/>
      </c>
      <c r="S1276" s="77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2" t="s">
        <v>200</v>
      </c>
      <c r="F1277">
        <v>12</v>
      </c>
      <c r="G1277" t="s">
        <v>107</v>
      </c>
      <c r="H1277" t="s">
        <v>59</v>
      </c>
      <c r="I1277" s="69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77">
        <f t="shared" si="61"/>
        <v>62.294514621906906</v>
      </c>
      <c r="P1277" s="77" t="str">
        <f t="shared" si="63"/>
        <v/>
      </c>
      <c r="S1277" s="77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2" t="s">
        <v>201</v>
      </c>
      <c r="F1278">
        <v>1</v>
      </c>
      <c r="G1278" t="s">
        <v>26</v>
      </c>
      <c r="H1278" t="s">
        <v>27</v>
      </c>
      <c r="I1278" s="69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77">
        <f t="shared" si="61"/>
        <v>64.929209126161055</v>
      </c>
      <c r="P1278" s="77" t="str">
        <f t="shared" si="63"/>
        <v/>
      </c>
      <c r="S1278" s="77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2" t="s">
        <v>201</v>
      </c>
      <c r="F1279">
        <v>1</v>
      </c>
      <c r="G1279" t="s">
        <v>54</v>
      </c>
      <c r="H1279" t="s">
        <v>44</v>
      </c>
      <c r="I1279" s="69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77">
        <f t="shared" si="61"/>
        <v>64.182563736851492</v>
      </c>
      <c r="P1279" s="77" t="str">
        <f t="shared" si="63"/>
        <v/>
      </c>
      <c r="S1279" s="77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2" t="s">
        <v>201</v>
      </c>
      <c r="F1280">
        <v>2</v>
      </c>
      <c r="G1280" t="s">
        <v>20</v>
      </c>
      <c r="H1280" t="s">
        <v>21</v>
      </c>
      <c r="I1280" s="69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77">
        <f t="shared" si="61"/>
        <v>63.357972544878557</v>
      </c>
      <c r="P1280" s="77" t="str">
        <f t="shared" si="63"/>
        <v/>
      </c>
      <c r="S1280" s="77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2" t="s">
        <v>201</v>
      </c>
      <c r="F1281">
        <v>2</v>
      </c>
      <c r="G1281" t="s">
        <v>846</v>
      </c>
      <c r="H1281" t="s">
        <v>120</v>
      </c>
      <c r="I1281" s="69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77">
        <f t="shared" si="61"/>
        <v>62.494575123687177</v>
      </c>
      <c r="P1281" s="77" t="str">
        <f t="shared" si="63"/>
        <v/>
      </c>
      <c r="S1281" s="77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2" t="s">
        <v>201</v>
      </c>
      <c r="F1282">
        <v>3</v>
      </c>
      <c r="G1282" t="s">
        <v>382</v>
      </c>
      <c r="H1282" t="s">
        <v>15</v>
      </c>
      <c r="I1282" s="69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77">
        <f t="shared" si="61"/>
        <v>64.02845709204091</v>
      </c>
      <c r="P1282" s="77" t="str">
        <f t="shared" si="63"/>
        <v/>
      </c>
      <c r="S1282" s="77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2" t="s">
        <v>201</v>
      </c>
      <c r="F1283">
        <v>3</v>
      </c>
      <c r="G1283" t="s">
        <v>98</v>
      </c>
      <c r="H1283" t="s">
        <v>67</v>
      </c>
      <c r="I1283" s="69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77">
        <f t="shared" ref="M1283:M1346" si="64">IF(OR(L1283="",L1283="REL"),"",3.6*200/L1283)</f>
        <v>63.369125154022178</v>
      </c>
      <c r="P1283" s="77" t="str">
        <f t="shared" si="63"/>
        <v/>
      </c>
      <c r="S1283" s="77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2" t="s">
        <v>201</v>
      </c>
      <c r="F1284">
        <v>4</v>
      </c>
      <c r="G1284" t="s">
        <v>33</v>
      </c>
      <c r="H1284" t="s">
        <v>27</v>
      </c>
      <c r="I1284" s="69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77">
        <f t="shared" si="64"/>
        <v>63.40260655160268</v>
      </c>
      <c r="P1284" s="77" t="str">
        <f t="shared" si="63"/>
        <v/>
      </c>
      <c r="S1284" s="77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2" t="s">
        <v>201</v>
      </c>
      <c r="F1285">
        <v>4</v>
      </c>
      <c r="G1285" t="s">
        <v>625</v>
      </c>
      <c r="H1285" t="s">
        <v>38</v>
      </c>
      <c r="I1285" s="69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77">
        <f t="shared" si="64"/>
        <v>63.091482649842277</v>
      </c>
      <c r="P1285" s="77" t="str">
        <f t="shared" si="63"/>
        <v/>
      </c>
      <c r="S1285" s="77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2" t="s">
        <v>201</v>
      </c>
      <c r="F1286">
        <v>5</v>
      </c>
      <c r="G1286" t="s">
        <v>133</v>
      </c>
      <c r="H1286" t="s">
        <v>25</v>
      </c>
      <c r="I1286" s="69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77">
        <f t="shared" si="64"/>
        <v>63.722453314452608</v>
      </c>
      <c r="P1286" s="77" t="str">
        <f t="shared" si="63"/>
        <v/>
      </c>
      <c r="S1286" s="77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2" t="s">
        <v>201</v>
      </c>
      <c r="F1287">
        <v>5</v>
      </c>
      <c r="G1287" t="s">
        <v>900</v>
      </c>
      <c r="H1287" t="s">
        <v>38</v>
      </c>
      <c r="I1287" s="69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77">
        <f t="shared" si="64"/>
        <v>63.503263362145006</v>
      </c>
      <c r="P1287" s="77" t="str">
        <f t="shared" si="63"/>
        <v/>
      </c>
      <c r="S1287" s="77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2" t="s">
        <v>201</v>
      </c>
      <c r="F1288">
        <v>6</v>
      </c>
      <c r="G1288" t="s">
        <v>43</v>
      </c>
      <c r="H1288" t="s">
        <v>44</v>
      </c>
      <c r="I1288" s="69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77">
        <f t="shared" si="64"/>
        <v>64.713284199173117</v>
      </c>
      <c r="P1288" s="77" t="str">
        <f t="shared" si="63"/>
        <v/>
      </c>
      <c r="S1288" s="77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2" t="s">
        <v>201</v>
      </c>
      <c r="F1289">
        <v>6</v>
      </c>
      <c r="G1289" t="s">
        <v>46</v>
      </c>
      <c r="H1289" t="s">
        <v>47</v>
      </c>
      <c r="I1289" s="69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77">
        <f t="shared" si="64"/>
        <v>64.556621536806247</v>
      </c>
      <c r="P1289" s="77" t="str">
        <f t="shared" si="63"/>
        <v/>
      </c>
      <c r="S1289" s="77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2" t="s">
        <v>201</v>
      </c>
      <c r="F1290">
        <v>7</v>
      </c>
      <c r="G1290" t="s">
        <v>35</v>
      </c>
      <c r="H1290" t="s">
        <v>36</v>
      </c>
      <c r="I1290" s="69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77">
        <f t="shared" si="64"/>
        <v>65.105344063658563</v>
      </c>
      <c r="P1290" s="77" t="str">
        <f t="shared" si="63"/>
        <v/>
      </c>
      <c r="S1290" s="77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2" t="s">
        <v>201</v>
      </c>
      <c r="F1291">
        <v>7</v>
      </c>
      <c r="G1291" t="s">
        <v>391</v>
      </c>
      <c r="H1291" t="s">
        <v>25</v>
      </c>
      <c r="I1291" s="69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77">
        <f t="shared" si="64"/>
        <v>64.73655817299047</v>
      </c>
      <c r="P1291" s="77" t="str">
        <f t="shared" si="63"/>
        <v/>
      </c>
      <c r="S1291" s="77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2" t="s">
        <v>201</v>
      </c>
      <c r="F1292">
        <v>8</v>
      </c>
      <c r="G1292" t="s">
        <v>50</v>
      </c>
      <c r="H1292" t="s">
        <v>51</v>
      </c>
      <c r="I1292" s="69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77">
        <f t="shared" si="64"/>
        <v>63.218895425410487</v>
      </c>
      <c r="P1292" s="77" t="str">
        <f t="shared" si="63"/>
        <v/>
      </c>
      <c r="S1292" s="77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2" t="s">
        <v>201</v>
      </c>
      <c r="F1293">
        <v>8</v>
      </c>
      <c r="G1293" t="s">
        <v>52</v>
      </c>
      <c r="H1293" t="s">
        <v>53</v>
      </c>
      <c r="I1293" s="69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77">
        <f t="shared" si="64"/>
        <v>62.734163980134191</v>
      </c>
      <c r="P1293" s="77" t="str">
        <f t="shared" si="63"/>
        <v/>
      </c>
      <c r="S1293" s="77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2" t="s">
        <v>202</v>
      </c>
      <c r="F1294">
        <v>1</v>
      </c>
      <c r="G1294" t="s">
        <v>50</v>
      </c>
      <c r="H1294" t="s">
        <v>51</v>
      </c>
      <c r="I1294" s="69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77">
        <f t="shared" si="64"/>
        <v>62.380869866574251</v>
      </c>
      <c r="N1294">
        <v>1</v>
      </c>
      <c r="O1294">
        <v>11.593999999999999</v>
      </c>
      <c r="P1294" s="77">
        <f t="shared" si="63"/>
        <v>62.101086769018458</v>
      </c>
      <c r="S1294" s="77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2" t="s">
        <v>202</v>
      </c>
      <c r="F1295">
        <v>1</v>
      </c>
      <c r="G1295" t="s">
        <v>26</v>
      </c>
      <c r="H1295" t="s">
        <v>27</v>
      </c>
      <c r="I1295" s="69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77">
        <f t="shared" si="64"/>
        <v>60.949801066621518</v>
      </c>
      <c r="N1295">
        <v>2</v>
      </c>
      <c r="O1295">
        <v>11.699</v>
      </c>
      <c r="P1295" s="77">
        <f t="shared" si="63"/>
        <v>61.543721685614159</v>
      </c>
      <c r="S1295" s="77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2" t="s">
        <v>202</v>
      </c>
      <c r="F1296">
        <v>2</v>
      </c>
      <c r="G1296" t="s">
        <v>20</v>
      </c>
      <c r="H1296" t="s">
        <v>21</v>
      </c>
      <c r="I1296" s="69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77">
        <f t="shared" si="64"/>
        <v>63.931806073521571</v>
      </c>
      <c r="N1296">
        <v>1</v>
      </c>
      <c r="O1296">
        <v>11.31</v>
      </c>
      <c r="P1296" s="77">
        <f t="shared" si="63"/>
        <v>63.660477453580896</v>
      </c>
      <c r="Q1296">
        <v>1</v>
      </c>
      <c r="R1296">
        <v>11.727</v>
      </c>
      <c r="S1296" s="77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2" t="s">
        <v>202</v>
      </c>
      <c r="F1297">
        <v>2</v>
      </c>
      <c r="G1297" t="s">
        <v>35</v>
      </c>
      <c r="H1297" t="s">
        <v>36</v>
      </c>
      <c r="I1297" s="69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77">
        <f t="shared" si="64"/>
        <v>64.929209126161055</v>
      </c>
      <c r="N1297">
        <v>2</v>
      </c>
      <c r="O1297">
        <v>11.319000000000001</v>
      </c>
      <c r="P1297" s="77">
        <f t="shared" si="63"/>
        <v>63.60985952822687</v>
      </c>
      <c r="Q1297">
        <v>2</v>
      </c>
      <c r="R1297">
        <v>11.788</v>
      </c>
      <c r="S1297" s="77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2" t="s">
        <v>202</v>
      </c>
      <c r="F1298">
        <v>3</v>
      </c>
      <c r="G1298" t="s">
        <v>43</v>
      </c>
      <c r="H1298" t="s">
        <v>44</v>
      </c>
      <c r="I1298" s="69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77">
        <f t="shared" si="64"/>
        <v>66.182553543524222</v>
      </c>
      <c r="N1298">
        <v>1</v>
      </c>
      <c r="O1298">
        <v>11.484999999999999</v>
      </c>
      <c r="P1298" s="77">
        <f t="shared" si="63"/>
        <v>62.690465824989118</v>
      </c>
      <c r="S1298" s="77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2" t="s">
        <v>202</v>
      </c>
      <c r="F1299">
        <v>3</v>
      </c>
      <c r="G1299" t="s">
        <v>382</v>
      </c>
      <c r="H1299" t="s">
        <v>15</v>
      </c>
      <c r="I1299" s="69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77">
        <f t="shared" si="64"/>
        <v>65.663474692202456</v>
      </c>
      <c r="N1299">
        <v>2</v>
      </c>
      <c r="O1299">
        <v>11.526999999999999</v>
      </c>
      <c r="P1299" s="77">
        <f t="shared" si="63"/>
        <v>62.462045631994449</v>
      </c>
      <c r="S1299" s="77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2" t="s">
        <v>202</v>
      </c>
      <c r="F1300">
        <v>4</v>
      </c>
      <c r="G1300" t="s">
        <v>33</v>
      </c>
      <c r="H1300" t="s">
        <v>27</v>
      </c>
      <c r="I1300" s="69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77">
        <f t="shared" si="64"/>
        <v>63.480867571856813</v>
      </c>
      <c r="N1300">
        <v>1</v>
      </c>
      <c r="O1300">
        <v>11.19</v>
      </c>
      <c r="P1300" s="77">
        <f t="shared" si="63"/>
        <v>64.343163538873995</v>
      </c>
      <c r="S1300" s="77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2" t="s">
        <v>202</v>
      </c>
      <c r="F1301">
        <v>4</v>
      </c>
      <c r="G1301" t="s">
        <v>133</v>
      </c>
      <c r="H1301" t="s">
        <v>25</v>
      </c>
      <c r="I1301" s="69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77">
        <f t="shared" si="64"/>
        <v>63.241106719367593</v>
      </c>
      <c r="N1301">
        <v>2</v>
      </c>
      <c r="O1301">
        <v>11.232999999999999</v>
      </c>
      <c r="P1301" s="77">
        <f t="shared" si="63"/>
        <v>64.096857473515541</v>
      </c>
      <c r="S1301" s="77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2" t="s">
        <v>203</v>
      </c>
      <c r="F1302">
        <v>1</v>
      </c>
      <c r="G1302" t="s">
        <v>33</v>
      </c>
      <c r="H1302" t="s">
        <v>27</v>
      </c>
      <c r="I1302" s="69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77">
        <f t="shared" si="64"/>
        <v>63.047285464098074</v>
      </c>
      <c r="N1302">
        <v>1</v>
      </c>
      <c r="O1302">
        <v>11.208</v>
      </c>
      <c r="P1302" s="77">
        <f t="shared" si="63"/>
        <v>64.239828693790145</v>
      </c>
      <c r="S1302" s="77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2" t="s">
        <v>203</v>
      </c>
      <c r="F1303">
        <v>1</v>
      </c>
      <c r="G1303" t="s">
        <v>50</v>
      </c>
      <c r="H1303" t="s">
        <v>51</v>
      </c>
      <c r="I1303" s="69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77">
        <f t="shared" si="64"/>
        <v>62.997637588590429</v>
      </c>
      <c r="N1303">
        <v>2</v>
      </c>
      <c r="O1303">
        <v>11.554</v>
      </c>
      <c r="P1303" s="77">
        <f t="shared" si="63"/>
        <v>62.316081010905314</v>
      </c>
      <c r="S1303" s="77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2" t="s">
        <v>203</v>
      </c>
      <c r="F1304">
        <v>2</v>
      </c>
      <c r="G1304" t="s">
        <v>20</v>
      </c>
      <c r="H1304" t="s">
        <v>21</v>
      </c>
      <c r="I1304" s="69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77">
        <f t="shared" si="64"/>
        <v>64.412238325281805</v>
      </c>
      <c r="N1304">
        <v>1</v>
      </c>
      <c r="O1304">
        <v>11.359</v>
      </c>
      <c r="P1304" s="77">
        <f t="shared" si="63"/>
        <v>63.385861431464036</v>
      </c>
      <c r="S1304" s="77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2" t="s">
        <v>203</v>
      </c>
      <c r="F1305">
        <v>2</v>
      </c>
      <c r="G1305" t="s">
        <v>43</v>
      </c>
      <c r="H1305" t="s">
        <v>44</v>
      </c>
      <c r="I1305" s="69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77">
        <f t="shared" si="64"/>
        <v>64.371926687527932</v>
      </c>
      <c r="N1305">
        <v>2</v>
      </c>
      <c r="O1305">
        <v>12.106</v>
      </c>
      <c r="P1305" s="77">
        <f t="shared" si="63"/>
        <v>59.474640674045929</v>
      </c>
      <c r="S1305" s="77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2" t="s">
        <v>204</v>
      </c>
      <c r="F1306" t="s">
        <v>205</v>
      </c>
      <c r="G1306" t="s">
        <v>33</v>
      </c>
      <c r="H1306" t="s">
        <v>27</v>
      </c>
      <c r="I1306" s="69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77">
        <f t="shared" si="64"/>
        <v>63.380281690140848</v>
      </c>
      <c r="N1306">
        <v>2</v>
      </c>
      <c r="O1306">
        <v>11.399000000000001</v>
      </c>
      <c r="P1306" s="77">
        <f t="shared" si="63"/>
        <v>63.163435389069214</v>
      </c>
      <c r="Q1306">
        <v>1</v>
      </c>
      <c r="R1306">
        <v>11.452999999999999</v>
      </c>
      <c r="S1306" s="77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2" t="s">
        <v>204</v>
      </c>
      <c r="F1307" t="s">
        <v>205</v>
      </c>
      <c r="G1307" t="s">
        <v>20</v>
      </c>
      <c r="H1307" t="s">
        <v>21</v>
      </c>
      <c r="I1307" s="69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77">
        <f t="shared" si="64"/>
        <v>63.246661981728749</v>
      </c>
      <c r="N1307">
        <v>1</v>
      </c>
      <c r="O1307">
        <v>11.384</v>
      </c>
      <c r="P1307" s="77">
        <f t="shared" si="63"/>
        <v>63.246661981728742</v>
      </c>
      <c r="Q1307">
        <v>2</v>
      </c>
      <c r="R1307">
        <v>11.536999999999999</v>
      </c>
      <c r="S1307" s="77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2" t="s">
        <v>204</v>
      </c>
      <c r="F1308" t="s">
        <v>206</v>
      </c>
      <c r="G1308" t="s">
        <v>43</v>
      </c>
      <c r="H1308" t="s">
        <v>44</v>
      </c>
      <c r="I1308" s="69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77">
        <f t="shared" si="64"/>
        <v>63.75066406941739</v>
      </c>
      <c r="N1308">
        <v>1</v>
      </c>
      <c r="O1308">
        <v>11.041</v>
      </c>
      <c r="P1308" s="77">
        <f t="shared" si="63"/>
        <v>65.21148446698669</v>
      </c>
      <c r="S1308" s="77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2" t="s">
        <v>204</v>
      </c>
      <c r="F1309" t="s">
        <v>206</v>
      </c>
      <c r="G1309" t="s">
        <v>50</v>
      </c>
      <c r="H1309" t="s">
        <v>51</v>
      </c>
      <c r="I1309" s="69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77">
        <f t="shared" si="64"/>
        <v>63.64922206506364</v>
      </c>
      <c r="N1309">
        <v>2</v>
      </c>
      <c r="O1309">
        <v>12.416</v>
      </c>
      <c r="P1309" s="77">
        <f t="shared" si="63"/>
        <v>57.989690721649481</v>
      </c>
      <c r="S1309" s="77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2" t="s">
        <v>200</v>
      </c>
      <c r="F1310">
        <v>1</v>
      </c>
      <c r="G1310" t="s">
        <v>23</v>
      </c>
      <c r="H1310" t="s">
        <v>15</v>
      </c>
      <c r="I1310" s="69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77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2" t="s">
        <v>200</v>
      </c>
      <c r="F1311">
        <v>1</v>
      </c>
      <c r="G1311" t="s">
        <v>48</v>
      </c>
      <c r="H1311" t="s">
        <v>49</v>
      </c>
      <c r="I1311" s="69" t="e">
        <f>(C1311-VLOOKUP(G1311,Riders!$A$2:$C$213,2,FALSE))/365</f>
        <v>#N/A</v>
      </c>
      <c r="J1311">
        <v>28</v>
      </c>
      <c r="K1311">
        <v>2</v>
      </c>
      <c r="L1311">
        <v>11.744</v>
      </c>
      <c r="M1311" s="77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2" t="s">
        <v>200</v>
      </c>
      <c r="F1312">
        <v>2</v>
      </c>
      <c r="G1312" t="s">
        <v>16</v>
      </c>
      <c r="H1312" t="s">
        <v>17</v>
      </c>
      <c r="I1312" s="69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77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2" t="s">
        <v>200</v>
      </c>
      <c r="F1313">
        <v>2</v>
      </c>
      <c r="G1313" t="s">
        <v>661</v>
      </c>
      <c r="H1313" t="s">
        <v>29</v>
      </c>
      <c r="I1313" s="69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77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2" t="s">
        <v>200</v>
      </c>
      <c r="F1314">
        <v>3</v>
      </c>
      <c r="G1314" t="s">
        <v>22</v>
      </c>
      <c r="H1314" t="s">
        <v>15</v>
      </c>
      <c r="I1314" s="69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77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2" t="s">
        <v>200</v>
      </c>
      <c r="F1315">
        <v>3</v>
      </c>
      <c r="G1315" t="s">
        <v>43</v>
      </c>
      <c r="H1315" t="s">
        <v>44</v>
      </c>
      <c r="I1315" s="69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77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2" t="s">
        <v>200</v>
      </c>
      <c r="F1316">
        <v>4</v>
      </c>
      <c r="G1316" t="s">
        <v>26</v>
      </c>
      <c r="H1316" t="s">
        <v>27</v>
      </c>
      <c r="I1316" s="69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77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2" t="s">
        <v>200</v>
      </c>
      <c r="F1317">
        <v>4</v>
      </c>
      <c r="G1317" t="s">
        <v>46</v>
      </c>
      <c r="H1317" t="s">
        <v>47</v>
      </c>
      <c r="I1317" s="69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77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2" t="s">
        <v>200</v>
      </c>
      <c r="F1318">
        <v>5</v>
      </c>
      <c r="G1318" t="s">
        <v>75</v>
      </c>
      <c r="H1318" t="s">
        <v>38</v>
      </c>
      <c r="I1318" s="69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77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2" t="s">
        <v>200</v>
      </c>
      <c r="F1319">
        <v>5</v>
      </c>
      <c r="G1319" t="s">
        <v>98</v>
      </c>
      <c r="H1319" t="s">
        <v>67</v>
      </c>
      <c r="I1319" s="69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77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2" t="s">
        <v>200</v>
      </c>
      <c r="F1320">
        <v>6</v>
      </c>
      <c r="G1320" t="s">
        <v>28</v>
      </c>
      <c r="H1320" t="s">
        <v>29</v>
      </c>
      <c r="I1320" s="69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77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2" t="s">
        <v>200</v>
      </c>
      <c r="F1321">
        <v>6</v>
      </c>
      <c r="G1321" t="s">
        <v>846</v>
      </c>
      <c r="H1321" t="s">
        <v>120</v>
      </c>
      <c r="I1321" s="69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77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2" t="s">
        <v>200</v>
      </c>
      <c r="F1322">
        <v>7</v>
      </c>
      <c r="G1322" t="s">
        <v>33</v>
      </c>
      <c r="H1322" t="s">
        <v>27</v>
      </c>
      <c r="I1322" s="69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77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2" t="s">
        <v>200</v>
      </c>
      <c r="F1323">
        <v>7</v>
      </c>
      <c r="G1323" t="s">
        <v>52</v>
      </c>
      <c r="H1323" t="s">
        <v>53</v>
      </c>
      <c r="I1323" s="69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77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2" t="s">
        <v>200</v>
      </c>
      <c r="F1324">
        <v>8</v>
      </c>
      <c r="G1324" t="s">
        <v>18</v>
      </c>
      <c r="H1324" t="s">
        <v>19</v>
      </c>
      <c r="I1324" s="69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77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2" t="s">
        <v>200</v>
      </c>
      <c r="F1325">
        <v>8</v>
      </c>
      <c r="G1325" t="s">
        <v>45</v>
      </c>
      <c r="H1325" t="s">
        <v>40</v>
      </c>
      <c r="I1325" s="69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77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2" t="s">
        <v>200</v>
      </c>
      <c r="F1326">
        <v>9</v>
      </c>
      <c r="G1326" t="s">
        <v>35</v>
      </c>
      <c r="H1326" t="s">
        <v>36</v>
      </c>
      <c r="I1326" s="69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77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2" t="s">
        <v>200</v>
      </c>
      <c r="F1327">
        <v>9</v>
      </c>
      <c r="G1327" t="s">
        <v>80</v>
      </c>
      <c r="H1327" t="s">
        <v>17</v>
      </c>
      <c r="I1327" s="69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77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2" t="s">
        <v>200</v>
      </c>
      <c r="F1328">
        <v>10</v>
      </c>
      <c r="G1328" t="s">
        <v>20</v>
      </c>
      <c r="H1328" t="s">
        <v>21</v>
      </c>
      <c r="I1328" s="69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77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2" t="s">
        <v>200</v>
      </c>
      <c r="F1329">
        <v>10</v>
      </c>
      <c r="G1329" t="s">
        <v>95</v>
      </c>
      <c r="H1329" t="s">
        <v>19</v>
      </c>
      <c r="I1329" s="69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77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2" t="s">
        <v>200</v>
      </c>
      <c r="F1330">
        <v>11</v>
      </c>
      <c r="G1330" t="s">
        <v>32</v>
      </c>
      <c r="H1330" t="s">
        <v>17</v>
      </c>
      <c r="I1330" s="69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77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2" t="s">
        <v>200</v>
      </c>
      <c r="F1331">
        <v>11</v>
      </c>
      <c r="G1331" t="s">
        <v>41</v>
      </c>
      <c r="H1331" t="s">
        <v>27</v>
      </c>
      <c r="I1331" s="69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77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2" t="s">
        <v>200</v>
      </c>
      <c r="F1332">
        <v>12</v>
      </c>
      <c r="G1332" t="s">
        <v>42</v>
      </c>
      <c r="H1332" t="s">
        <v>40</v>
      </c>
      <c r="I1332" s="69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77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2" t="s">
        <v>200</v>
      </c>
      <c r="F1333">
        <v>12</v>
      </c>
      <c r="G1333" t="s">
        <v>39</v>
      </c>
      <c r="H1333" t="s">
        <v>40</v>
      </c>
      <c r="I1333" s="69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77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2" t="s">
        <v>201</v>
      </c>
      <c r="F1334">
        <v>1</v>
      </c>
      <c r="G1334" t="s">
        <v>381</v>
      </c>
      <c r="H1334" t="s">
        <v>25</v>
      </c>
      <c r="I1334" s="69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77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2" t="s">
        <v>201</v>
      </c>
      <c r="F1335">
        <v>1</v>
      </c>
      <c r="G1335" t="s">
        <v>42</v>
      </c>
      <c r="H1335" t="s">
        <v>40</v>
      </c>
      <c r="I1335" s="69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77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2" t="s">
        <v>201</v>
      </c>
      <c r="F1336">
        <v>2</v>
      </c>
      <c r="G1336" t="s">
        <v>24</v>
      </c>
      <c r="H1336" t="s">
        <v>25</v>
      </c>
      <c r="I1336" s="69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77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2" t="s">
        <v>201</v>
      </c>
      <c r="F1337">
        <v>2</v>
      </c>
      <c r="G1337" t="s">
        <v>32</v>
      </c>
      <c r="H1337" t="s">
        <v>17</v>
      </c>
      <c r="I1337" s="69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77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2" t="s">
        <v>201</v>
      </c>
      <c r="F1338">
        <v>3</v>
      </c>
      <c r="G1338" t="s">
        <v>14</v>
      </c>
      <c r="H1338" t="s">
        <v>15</v>
      </c>
      <c r="I1338" s="69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77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2" t="s">
        <v>201</v>
      </c>
      <c r="F1339">
        <v>3</v>
      </c>
      <c r="G1339" t="s">
        <v>20</v>
      </c>
      <c r="H1339" t="s">
        <v>21</v>
      </c>
      <c r="I1339" s="69">
        <f>(C1339-VLOOKUP(G1339,Riders!$A$2:$C$213,2,FALSE))/365</f>
        <v>28</v>
      </c>
      <c r="J1339">
        <v>14</v>
      </c>
      <c r="K1339">
        <v>2</v>
      </c>
      <c r="L1339">
        <v>11.067</v>
      </c>
      <c r="M1339" s="77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2" t="s">
        <v>201</v>
      </c>
      <c r="F1340">
        <v>4</v>
      </c>
      <c r="G1340" t="s">
        <v>37</v>
      </c>
      <c r="H1340" t="s">
        <v>38</v>
      </c>
      <c r="I1340" s="69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77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2" t="s">
        <v>201</v>
      </c>
      <c r="F1341">
        <v>4</v>
      </c>
      <c r="G1341" t="s">
        <v>35</v>
      </c>
      <c r="H1341" t="s">
        <v>36</v>
      </c>
      <c r="I1341" s="69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77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2" t="s">
        <v>201</v>
      </c>
      <c r="F1342">
        <v>5</v>
      </c>
      <c r="G1342" t="s">
        <v>23</v>
      </c>
      <c r="H1342" t="s">
        <v>15</v>
      </c>
      <c r="I1342" s="69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77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2" t="s">
        <v>201</v>
      </c>
      <c r="F1343">
        <v>5</v>
      </c>
      <c r="G1343" t="s">
        <v>18</v>
      </c>
      <c r="H1343" t="s">
        <v>19</v>
      </c>
      <c r="I1343" s="69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77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2" t="s">
        <v>201</v>
      </c>
      <c r="F1344">
        <v>6</v>
      </c>
      <c r="G1344" t="s">
        <v>16</v>
      </c>
      <c r="H1344" t="s">
        <v>17</v>
      </c>
      <c r="I1344" s="69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77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2" t="s">
        <v>201</v>
      </c>
      <c r="F1345">
        <v>6</v>
      </c>
      <c r="G1345" t="s">
        <v>33</v>
      </c>
      <c r="H1345" t="s">
        <v>27</v>
      </c>
      <c r="I1345" s="69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77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2" t="s">
        <v>201</v>
      </c>
      <c r="F1346">
        <v>7</v>
      </c>
      <c r="G1346" t="s">
        <v>28</v>
      </c>
      <c r="H1346" t="s">
        <v>29</v>
      </c>
      <c r="I1346" s="69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77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2" t="s">
        <v>201</v>
      </c>
      <c r="F1347">
        <v>7</v>
      </c>
      <c r="G1347" t="s">
        <v>22</v>
      </c>
      <c r="H1347" t="s">
        <v>15</v>
      </c>
      <c r="I1347" s="69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77">
        <f t="shared" ref="M1347:M1403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2" t="s">
        <v>201</v>
      </c>
      <c r="F1348">
        <v>8</v>
      </c>
      <c r="G1348" t="s">
        <v>26</v>
      </c>
      <c r="H1348" t="s">
        <v>27</v>
      </c>
      <c r="I1348" s="69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77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2" t="s">
        <v>201</v>
      </c>
      <c r="F1349">
        <v>8</v>
      </c>
      <c r="G1349" t="s">
        <v>75</v>
      </c>
      <c r="H1349" t="s">
        <v>38</v>
      </c>
      <c r="I1349" s="69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77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2" t="s">
        <v>202</v>
      </c>
      <c r="F1350">
        <v>1</v>
      </c>
      <c r="G1350" t="s">
        <v>381</v>
      </c>
      <c r="H1350" t="s">
        <v>25</v>
      </c>
      <c r="I1350" s="69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77">
        <f t="shared" si="66"/>
        <v>66.139996325555771</v>
      </c>
      <c r="N1350">
        <v>1</v>
      </c>
      <c r="O1350">
        <v>10.927</v>
      </c>
      <c r="P1350" s="77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2" t="s">
        <v>202</v>
      </c>
      <c r="F1351">
        <v>1</v>
      </c>
      <c r="G1351" t="s">
        <v>26</v>
      </c>
      <c r="H1351" t="s">
        <v>27</v>
      </c>
      <c r="I1351" s="69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77">
        <f t="shared" si="66"/>
        <v>65.099457504520799</v>
      </c>
      <c r="N1351">
        <v>2</v>
      </c>
      <c r="O1351">
        <v>11.042</v>
      </c>
      <c r="P1351" s="77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2" t="s">
        <v>202</v>
      </c>
      <c r="F1352">
        <v>2</v>
      </c>
      <c r="G1352" t="s">
        <v>28</v>
      </c>
      <c r="H1352" t="s">
        <v>29</v>
      </c>
      <c r="I1352" s="69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77">
        <f t="shared" si="66"/>
        <v>64.005689394612858</v>
      </c>
      <c r="N1352">
        <v>1</v>
      </c>
      <c r="O1352">
        <v>11.018000000000001</v>
      </c>
      <c r="P1352" s="77">
        <f t="shared" si="67"/>
        <v>65.347612996914137</v>
      </c>
      <c r="Q1352">
        <v>1</v>
      </c>
      <c r="R1352">
        <v>10.863</v>
      </c>
      <c r="S1352" s="77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2" t="s">
        <v>202</v>
      </c>
      <c r="F1353">
        <v>2</v>
      </c>
      <c r="G1353" t="s">
        <v>24</v>
      </c>
      <c r="H1353" t="s">
        <v>25</v>
      </c>
      <c r="I1353" s="69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77">
        <f t="shared" si="66"/>
        <v>65.9401044051653</v>
      </c>
      <c r="N1353">
        <v>2</v>
      </c>
      <c r="O1353">
        <v>11.032</v>
      </c>
      <c r="P1353" s="77">
        <f t="shared" si="67"/>
        <v>65.264684554024655</v>
      </c>
      <c r="Q1353">
        <v>2</v>
      </c>
      <c r="R1353">
        <v>11.398999999999999</v>
      </c>
      <c r="S1353" s="77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2" t="s">
        <v>202</v>
      </c>
      <c r="F1354">
        <v>3</v>
      </c>
      <c r="G1354" t="s">
        <v>14</v>
      </c>
      <c r="H1354" t="s">
        <v>15</v>
      </c>
      <c r="I1354" s="69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77">
        <f t="shared" si="66"/>
        <v>65.952184666117063</v>
      </c>
      <c r="N1354">
        <v>1</v>
      </c>
      <c r="O1354">
        <v>10.817</v>
      </c>
      <c r="P1354" s="77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2" t="s">
        <v>202</v>
      </c>
      <c r="F1355">
        <v>3</v>
      </c>
      <c r="G1355" t="s">
        <v>16</v>
      </c>
      <c r="H1355" t="s">
        <v>17</v>
      </c>
      <c r="I1355" s="69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77">
        <f t="shared" si="66"/>
        <v>64.550833781603018</v>
      </c>
      <c r="N1355">
        <v>2</v>
      </c>
      <c r="O1355">
        <v>10.932</v>
      </c>
      <c r="P1355" s="77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2" t="s">
        <v>202</v>
      </c>
      <c r="F1356">
        <v>4</v>
      </c>
      <c r="G1356" t="s">
        <v>23</v>
      </c>
      <c r="H1356" t="s">
        <v>15</v>
      </c>
      <c r="I1356" s="69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77">
        <f t="shared" si="66"/>
        <v>65.657486777311689</v>
      </c>
      <c r="N1356">
        <v>1</v>
      </c>
      <c r="O1356">
        <v>10.946</v>
      </c>
      <c r="P1356" s="77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2" t="s">
        <v>202</v>
      </c>
      <c r="F1357">
        <v>4</v>
      </c>
      <c r="G1357" t="s">
        <v>37</v>
      </c>
      <c r="H1357" t="s">
        <v>38</v>
      </c>
      <c r="I1357" s="69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77">
        <f t="shared" si="66"/>
        <v>65.034775539698316</v>
      </c>
      <c r="N1357">
        <v>2</v>
      </c>
      <c r="O1357">
        <v>11.076000000000001</v>
      </c>
      <c r="P1357" s="77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2" t="s">
        <v>203</v>
      </c>
      <c r="F1358">
        <v>1</v>
      </c>
      <c r="G1358" t="s">
        <v>381</v>
      </c>
      <c r="H1358" t="s">
        <v>25</v>
      </c>
      <c r="I1358" s="69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77">
        <f t="shared" si="66"/>
        <v>65.395095367847418</v>
      </c>
      <c r="N1358">
        <v>1</v>
      </c>
      <c r="O1358">
        <v>10.856</v>
      </c>
      <c r="P1358" s="77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2" t="s">
        <v>203</v>
      </c>
      <c r="F1359">
        <v>1</v>
      </c>
      <c r="G1359" t="s">
        <v>23</v>
      </c>
      <c r="H1359" t="s">
        <v>15</v>
      </c>
      <c r="I1359" s="69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77">
        <f t="shared" si="66"/>
        <v>64.469914040114617</v>
      </c>
      <c r="N1359">
        <v>2</v>
      </c>
      <c r="O1359">
        <v>10.961</v>
      </c>
      <c r="P1359" s="77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2" t="s">
        <v>203</v>
      </c>
      <c r="F1360">
        <v>2</v>
      </c>
      <c r="G1360" t="s">
        <v>14</v>
      </c>
      <c r="H1360" t="s">
        <v>15</v>
      </c>
      <c r="I1360" s="69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77">
        <f t="shared" si="66"/>
        <v>65.466448445171849</v>
      </c>
      <c r="N1360">
        <v>1</v>
      </c>
      <c r="O1360">
        <v>10.811999999999999</v>
      </c>
      <c r="P1360" s="77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2" t="s">
        <v>203</v>
      </c>
      <c r="F1361">
        <v>2</v>
      </c>
      <c r="G1361" t="s">
        <v>28</v>
      </c>
      <c r="H1361" t="s">
        <v>29</v>
      </c>
      <c r="I1361" s="69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77">
        <f t="shared" si="66"/>
        <v>63.73937677053825</v>
      </c>
      <c r="N1361">
        <v>2</v>
      </c>
      <c r="O1361">
        <v>11.004</v>
      </c>
      <c r="P1361" s="77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2" t="s">
        <v>204</v>
      </c>
      <c r="F1362" t="s">
        <v>205</v>
      </c>
      <c r="G1362" t="s">
        <v>381</v>
      </c>
      <c r="H1362" t="s">
        <v>25</v>
      </c>
      <c r="I1362" s="69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77">
        <f t="shared" si="66"/>
        <v>66.231257474013432</v>
      </c>
      <c r="N1362">
        <v>1</v>
      </c>
      <c r="O1362">
        <v>10.898999999999999</v>
      </c>
      <c r="P1362" s="77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2" t="s">
        <v>204</v>
      </c>
      <c r="F1363" t="s">
        <v>205</v>
      </c>
      <c r="G1363" t="s">
        <v>14</v>
      </c>
      <c r="H1363" t="s">
        <v>15</v>
      </c>
      <c r="I1363" s="69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77">
        <f t="shared" si="66"/>
        <v>66.12177426760951</v>
      </c>
      <c r="N1363">
        <v>2</v>
      </c>
      <c r="O1363">
        <v>10.93</v>
      </c>
      <c r="P1363" s="77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2" t="s">
        <v>204</v>
      </c>
      <c r="F1364" t="s">
        <v>206</v>
      </c>
      <c r="G1364" t="s">
        <v>28</v>
      </c>
      <c r="H1364" t="s">
        <v>29</v>
      </c>
      <c r="I1364" s="69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77">
        <f t="shared" si="66"/>
        <v>65.855666331290593</v>
      </c>
      <c r="N1364">
        <v>1</v>
      </c>
      <c r="O1364">
        <v>10.988</v>
      </c>
      <c r="P1364" s="77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2" t="s">
        <v>204</v>
      </c>
      <c r="F1365" t="s">
        <v>206</v>
      </c>
      <c r="G1365" t="s">
        <v>23</v>
      </c>
      <c r="H1365" t="s">
        <v>15</v>
      </c>
      <c r="I1365" s="69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77">
        <f t="shared" si="66"/>
        <v>65.264684554024655</v>
      </c>
      <c r="N1365">
        <v>2</v>
      </c>
      <c r="O1365">
        <v>11.293999999999999</v>
      </c>
      <c r="P1365" s="77">
        <f t="shared" si="67"/>
        <v>63.750664069417397</v>
      </c>
    </row>
    <row r="1366" spans="1:16" x14ac:dyDescent="0.3">
      <c r="A1366" s="38" t="s">
        <v>657</v>
      </c>
      <c r="B1366" s="38">
        <v>2024</v>
      </c>
      <c r="C1366" s="9">
        <v>45303</v>
      </c>
      <c r="D1366" s="38" t="s">
        <v>3881</v>
      </c>
      <c r="E1366" s="62" t="s">
        <v>200</v>
      </c>
      <c r="F1366">
        <v>1</v>
      </c>
      <c r="G1366" t="s">
        <v>57</v>
      </c>
      <c r="H1366" t="s">
        <v>47</v>
      </c>
      <c r="I1366" s="69">
        <f>(C1366-VLOOKUP(G1366,Riders!$A$2:$C$213,2,FALSE))/365</f>
        <v>23.956164383561642</v>
      </c>
      <c r="J1366">
        <v>15</v>
      </c>
      <c r="K1366">
        <v>1</v>
      </c>
      <c r="L1366">
        <v>11.706</v>
      </c>
      <c r="M1366" s="77">
        <f t="shared" si="66"/>
        <v>61.50691952844695</v>
      </c>
    </row>
    <row r="1367" spans="1:16" x14ac:dyDescent="0.3">
      <c r="A1367" s="38" t="s">
        <v>657</v>
      </c>
      <c r="B1367" s="38">
        <v>2024</v>
      </c>
      <c r="C1367" s="9">
        <v>45303</v>
      </c>
      <c r="D1367" s="38" t="s">
        <v>3881</v>
      </c>
      <c r="E1367" s="62" t="s">
        <v>200</v>
      </c>
      <c r="F1367">
        <v>1</v>
      </c>
      <c r="G1367" t="s">
        <v>860</v>
      </c>
      <c r="H1367" t="s">
        <v>49</v>
      </c>
      <c r="I1367" s="69">
        <f>(C1367-VLOOKUP(G1367,Riders!$A$2:$C$2103,2,FALSE))/365</f>
        <v>19.326027397260273</v>
      </c>
      <c r="J1367">
        <v>18</v>
      </c>
      <c r="K1367">
        <v>2</v>
      </c>
      <c r="L1367">
        <v>12.158999999999999</v>
      </c>
      <c r="M1367" s="77">
        <f t="shared" si="66"/>
        <v>59.215396002960773</v>
      </c>
    </row>
    <row r="1368" spans="1:16" x14ac:dyDescent="0.3">
      <c r="A1368" s="38" t="s">
        <v>657</v>
      </c>
      <c r="B1368" s="38">
        <v>2024</v>
      </c>
      <c r="C1368" s="9">
        <v>45303</v>
      </c>
      <c r="D1368" s="38" t="s">
        <v>3881</v>
      </c>
      <c r="E1368" s="62" t="s">
        <v>200</v>
      </c>
      <c r="F1368">
        <v>2</v>
      </c>
      <c r="G1368" t="s">
        <v>903</v>
      </c>
      <c r="H1368" t="s">
        <v>51</v>
      </c>
      <c r="I1368" s="69">
        <f>(C1368-VLOOKUP(G1368,Riders!$A$2:$C$213,2,FALSE))/365</f>
        <v>20.043835616438358</v>
      </c>
      <c r="J1368">
        <v>16</v>
      </c>
      <c r="K1368">
        <v>1</v>
      </c>
      <c r="L1368">
        <v>11.678000000000001</v>
      </c>
      <c r="M1368" s="77">
        <f t="shared" si="66"/>
        <v>61.654392875492377</v>
      </c>
    </row>
    <row r="1369" spans="1:16" x14ac:dyDescent="0.3">
      <c r="A1369" s="38" t="s">
        <v>657</v>
      </c>
      <c r="B1369" s="38">
        <v>2024</v>
      </c>
      <c r="C1369" s="9">
        <v>45303</v>
      </c>
      <c r="D1369" s="38" t="s">
        <v>3881</v>
      </c>
      <c r="E1369" s="62" t="s">
        <v>200</v>
      </c>
      <c r="F1369">
        <v>2</v>
      </c>
      <c r="G1369" t="s">
        <v>846</v>
      </c>
      <c r="H1369" t="s">
        <v>120</v>
      </c>
      <c r="I1369" s="69">
        <f>(C1369-VLOOKUP(G1369,Riders!$A$2:$C$213,2,FALSE))/365</f>
        <v>27.860273972602741</v>
      </c>
      <c r="J1369">
        <v>17</v>
      </c>
      <c r="K1369">
        <v>2</v>
      </c>
      <c r="L1369">
        <v>11.736000000000001</v>
      </c>
      <c r="M1369" s="77">
        <f t="shared" si="66"/>
        <v>61.349693251533736</v>
      </c>
    </row>
    <row r="1370" spans="1:16" x14ac:dyDescent="0.3">
      <c r="A1370" s="38" t="s">
        <v>657</v>
      </c>
      <c r="B1370" s="38">
        <v>2024</v>
      </c>
      <c r="C1370" s="9">
        <v>45303</v>
      </c>
      <c r="D1370" s="38" t="s">
        <v>3881</v>
      </c>
      <c r="E1370" s="62" t="s">
        <v>200</v>
      </c>
      <c r="F1370">
        <v>3</v>
      </c>
      <c r="G1370" t="s">
        <v>632</v>
      </c>
      <c r="H1370" t="s">
        <v>31</v>
      </c>
      <c r="I1370" s="69">
        <f>(C1370-VLOOKUP(G1370,Riders!$A$2:$C$213,2,FALSE))/365</f>
        <v>22.358904109589041</v>
      </c>
      <c r="J1370">
        <v>14</v>
      </c>
      <c r="K1370">
        <v>1</v>
      </c>
      <c r="L1370">
        <v>11.754</v>
      </c>
      <c r="M1370" s="77">
        <f t="shared" si="66"/>
        <v>61.255742725880552</v>
      </c>
    </row>
    <row r="1371" spans="1:16" x14ac:dyDescent="0.3">
      <c r="A1371" s="38" t="s">
        <v>657</v>
      </c>
      <c r="B1371" s="38">
        <v>2024</v>
      </c>
      <c r="C1371" s="9">
        <v>45303</v>
      </c>
      <c r="D1371" s="38" t="s">
        <v>3881</v>
      </c>
      <c r="E1371" s="62" t="s">
        <v>200</v>
      </c>
      <c r="F1371">
        <v>3</v>
      </c>
      <c r="G1371" t="s">
        <v>60</v>
      </c>
      <c r="H1371" t="s">
        <v>61</v>
      </c>
      <c r="I1371" s="69">
        <f>(C1371-VLOOKUP(G1371,Riders!$A$2:$C$213,2,FALSE))/365</f>
        <v>35.493150684931507</v>
      </c>
      <c r="J1371">
        <v>19</v>
      </c>
      <c r="K1371">
        <v>2</v>
      </c>
      <c r="L1371">
        <v>11.818999999999999</v>
      </c>
      <c r="M1371" s="77">
        <f t="shared" si="66"/>
        <v>60.9188594635756</v>
      </c>
    </row>
    <row r="1372" spans="1:16" x14ac:dyDescent="0.3">
      <c r="A1372" s="38" t="s">
        <v>657</v>
      </c>
      <c r="B1372" s="38">
        <v>2024</v>
      </c>
      <c r="C1372" s="9">
        <v>45303</v>
      </c>
      <c r="D1372" s="38" t="s">
        <v>3881</v>
      </c>
      <c r="E1372" s="62" t="s">
        <v>201</v>
      </c>
      <c r="F1372">
        <v>1</v>
      </c>
      <c r="G1372" t="s">
        <v>381</v>
      </c>
      <c r="H1372" t="s">
        <v>25</v>
      </c>
      <c r="I1372" s="69">
        <f>(C1372-VLOOKUP(G1372,Riders!$A$2:$C$213,2,FALSE))/365</f>
        <v>21.07123287671233</v>
      </c>
      <c r="J1372">
        <v>1</v>
      </c>
      <c r="K1372">
        <v>1</v>
      </c>
      <c r="L1372">
        <v>11.294</v>
      </c>
      <c r="M1372" s="77">
        <f t="shared" si="66"/>
        <v>63.75066406941739</v>
      </c>
    </row>
    <row r="1373" spans="1:16" x14ac:dyDescent="0.3">
      <c r="A1373" s="38" t="s">
        <v>657</v>
      </c>
      <c r="B1373" s="38">
        <v>2024</v>
      </c>
      <c r="C1373" s="9">
        <v>45303</v>
      </c>
      <c r="D1373" s="38" t="s">
        <v>3881</v>
      </c>
      <c r="E1373" s="62" t="s">
        <v>201</v>
      </c>
      <c r="F1373">
        <v>1</v>
      </c>
      <c r="G1373" t="s">
        <v>57</v>
      </c>
      <c r="H1373" t="s">
        <v>47</v>
      </c>
      <c r="I1373" s="69">
        <f>(C1373-VLOOKUP(G1373,Riders!$A$2:$C$213,2,FALSE))/365</f>
        <v>23.956164383561642</v>
      </c>
      <c r="J1373">
        <v>15</v>
      </c>
      <c r="K1373">
        <v>2</v>
      </c>
      <c r="L1373">
        <v>12.121</v>
      </c>
      <c r="M1373" s="77">
        <f t="shared" si="66"/>
        <v>59.401039518191567</v>
      </c>
    </row>
    <row r="1374" spans="1:16" x14ac:dyDescent="0.3">
      <c r="A1374" s="38" t="s">
        <v>657</v>
      </c>
      <c r="B1374" s="38">
        <v>2024</v>
      </c>
      <c r="C1374" s="9">
        <v>45303</v>
      </c>
      <c r="D1374" s="38" t="s">
        <v>3881</v>
      </c>
      <c r="E1374" s="62" t="s">
        <v>201</v>
      </c>
      <c r="F1374">
        <v>2</v>
      </c>
      <c r="G1374" t="s">
        <v>16</v>
      </c>
      <c r="H1374" t="s">
        <v>17</v>
      </c>
      <c r="I1374" s="69">
        <f>(C1374-VLOOKUP(G1374,Riders!$A$2:$C$213,2,FALSE))/365</f>
        <v>24.728767123287671</v>
      </c>
      <c r="J1374">
        <v>4</v>
      </c>
      <c r="K1374">
        <v>1</v>
      </c>
      <c r="L1374">
        <v>11.617000000000001</v>
      </c>
      <c r="M1374" s="77">
        <f t="shared" si="66"/>
        <v>61.97813549109064</v>
      </c>
    </row>
    <row r="1375" spans="1:16" x14ac:dyDescent="0.3">
      <c r="A1375" s="38" t="s">
        <v>657</v>
      </c>
      <c r="B1375" s="38">
        <v>2024</v>
      </c>
      <c r="C1375" s="9">
        <v>45303</v>
      </c>
      <c r="D1375" s="38" t="s">
        <v>3881</v>
      </c>
      <c r="E1375" s="62" t="s">
        <v>201</v>
      </c>
      <c r="F1375">
        <v>2</v>
      </c>
      <c r="G1375" t="s">
        <v>903</v>
      </c>
      <c r="H1375" t="s">
        <v>51</v>
      </c>
      <c r="I1375" s="69">
        <f>(C1375-VLOOKUP(G1375,Riders!$A$2:$C$213,2,FALSE))/365</f>
        <v>20.043835616438358</v>
      </c>
      <c r="J1375">
        <v>16</v>
      </c>
      <c r="K1375">
        <v>2</v>
      </c>
      <c r="L1375">
        <v>11.768000000000001</v>
      </c>
      <c r="M1375" s="77">
        <f t="shared" si="66"/>
        <v>61.182868796736912</v>
      </c>
    </row>
    <row r="1376" spans="1:16" x14ac:dyDescent="0.3">
      <c r="A1376" s="38" t="s">
        <v>657</v>
      </c>
      <c r="B1376" s="38">
        <v>2024</v>
      </c>
      <c r="C1376" s="9">
        <v>45303</v>
      </c>
      <c r="D1376" s="38" t="s">
        <v>3881</v>
      </c>
      <c r="E1376" s="62" t="s">
        <v>201</v>
      </c>
      <c r="F1376">
        <v>3</v>
      </c>
      <c r="G1376" t="s">
        <v>14</v>
      </c>
      <c r="H1376" t="s">
        <v>15</v>
      </c>
      <c r="I1376" s="69">
        <f>(C1376-VLOOKUP(G1376,Riders!$A$2:$C$213,2,FALSE))/365</f>
        <v>24.030136986301368</v>
      </c>
      <c r="J1376">
        <v>2</v>
      </c>
      <c r="K1376">
        <v>1</v>
      </c>
      <c r="L1376">
        <v>11.276999999999999</v>
      </c>
      <c r="M1376" s="77">
        <f t="shared" si="66"/>
        <v>63.846767757382288</v>
      </c>
    </row>
    <row r="1377" spans="1:16" x14ac:dyDescent="0.3">
      <c r="A1377" s="38" t="s">
        <v>657</v>
      </c>
      <c r="B1377" s="38">
        <v>2024</v>
      </c>
      <c r="C1377" s="9">
        <v>45303</v>
      </c>
      <c r="D1377" s="38" t="s">
        <v>3881</v>
      </c>
      <c r="E1377" s="62" t="s">
        <v>201</v>
      </c>
      <c r="F1377">
        <v>3</v>
      </c>
      <c r="G1377" t="s">
        <v>632</v>
      </c>
      <c r="H1377" t="s">
        <v>31</v>
      </c>
      <c r="I1377" s="69">
        <f>(C1377-VLOOKUP(G1377,Riders!$A$2:$C$213,2,FALSE))/365</f>
        <v>22.358904109589041</v>
      </c>
      <c r="J1377">
        <v>14</v>
      </c>
      <c r="K1377">
        <v>2</v>
      </c>
      <c r="L1377">
        <v>11.530999999999999</v>
      </c>
      <c r="M1377" s="77">
        <f t="shared" si="66"/>
        <v>62.440378111178568</v>
      </c>
    </row>
    <row r="1378" spans="1:16" x14ac:dyDescent="0.3">
      <c r="A1378" s="38" t="s">
        <v>657</v>
      </c>
      <c r="B1378" s="38">
        <v>2024</v>
      </c>
      <c r="C1378" s="9">
        <v>45303</v>
      </c>
      <c r="D1378" s="38" t="s">
        <v>3881</v>
      </c>
      <c r="E1378" s="62" t="s">
        <v>201</v>
      </c>
      <c r="F1378">
        <v>4</v>
      </c>
      <c r="G1378" t="s">
        <v>24</v>
      </c>
      <c r="H1378" t="s">
        <v>25</v>
      </c>
      <c r="I1378" s="69">
        <f>(C1378-VLOOKUP(G1378,Riders!$A$2:$C$213,2,FALSE))/365</f>
        <v>25.372602739726027</v>
      </c>
      <c r="J1378">
        <v>5</v>
      </c>
      <c r="K1378">
        <v>1</v>
      </c>
      <c r="L1378">
        <v>11.194000000000001</v>
      </c>
      <c r="M1378" s="77">
        <f t="shared" si="66"/>
        <v>64.320171520457379</v>
      </c>
    </row>
    <row r="1379" spans="1:16" x14ac:dyDescent="0.3">
      <c r="A1379" s="38" t="s">
        <v>657</v>
      </c>
      <c r="B1379" s="38">
        <v>2024</v>
      </c>
      <c r="C1379" s="9">
        <v>45303</v>
      </c>
      <c r="D1379" s="38" t="s">
        <v>3881</v>
      </c>
      <c r="E1379" s="62" t="s">
        <v>201</v>
      </c>
      <c r="F1379">
        <v>4</v>
      </c>
      <c r="G1379" t="s">
        <v>48</v>
      </c>
      <c r="H1379" t="s">
        <v>49</v>
      </c>
      <c r="I1379" s="69">
        <f>(C1379-VLOOKUP(G1379,Riders!$A$2:$C$2100,2,FALSE))/365</f>
        <v>22.956164383561642</v>
      </c>
      <c r="J1379">
        <v>13</v>
      </c>
      <c r="K1379">
        <v>2</v>
      </c>
      <c r="L1379">
        <v>11.719000000000001</v>
      </c>
      <c r="M1379" s="77">
        <f t="shared" si="66"/>
        <v>61.438689307961425</v>
      </c>
    </row>
    <row r="1380" spans="1:16" x14ac:dyDescent="0.3">
      <c r="A1380" s="38" t="s">
        <v>657</v>
      </c>
      <c r="B1380" s="38">
        <v>2024</v>
      </c>
      <c r="C1380" s="9">
        <v>45303</v>
      </c>
      <c r="D1380" s="38" t="s">
        <v>3881</v>
      </c>
      <c r="E1380" s="62" t="s">
        <v>201</v>
      </c>
      <c r="F1380">
        <v>5</v>
      </c>
      <c r="G1380" t="s">
        <v>23</v>
      </c>
      <c r="H1380" t="s">
        <v>15</v>
      </c>
      <c r="I1380" s="69">
        <f>(C1380-VLOOKUP(G1380,Riders!$A$2:$C$2100,2,FALSE))/365</f>
        <v>26.336986301369862</v>
      </c>
      <c r="J1380">
        <v>3</v>
      </c>
      <c r="K1380">
        <v>1</v>
      </c>
      <c r="L1380">
        <v>11.180999999999999</v>
      </c>
      <c r="M1380" s="77">
        <f t="shared" si="66"/>
        <v>64.394955728467949</v>
      </c>
    </row>
    <row r="1381" spans="1:16" x14ac:dyDescent="0.3">
      <c r="A1381" s="38" t="s">
        <v>657</v>
      </c>
      <c r="B1381" s="38">
        <v>2024</v>
      </c>
      <c r="C1381" s="9">
        <v>45303</v>
      </c>
      <c r="D1381" s="38" t="s">
        <v>3881</v>
      </c>
      <c r="E1381" s="62" t="s">
        <v>201</v>
      </c>
      <c r="F1381">
        <v>5</v>
      </c>
      <c r="G1381" t="s">
        <v>113</v>
      </c>
      <c r="H1381" t="s">
        <v>31</v>
      </c>
      <c r="I1381" s="69">
        <f>(C1381-VLOOKUP(G1381,Riders!$A$2:$C$2100,2,FALSE))/365</f>
        <v>20.665753424657535</v>
      </c>
      <c r="J1381">
        <v>12</v>
      </c>
      <c r="K1381">
        <v>2</v>
      </c>
      <c r="L1381">
        <v>11.318</v>
      </c>
      <c r="M1381" s="77">
        <f t="shared" si="66"/>
        <v>63.615479766743242</v>
      </c>
    </row>
    <row r="1382" spans="1:16" x14ac:dyDescent="0.3">
      <c r="A1382" s="38" t="s">
        <v>657</v>
      </c>
      <c r="B1382" s="38">
        <v>2024</v>
      </c>
      <c r="C1382" s="9">
        <v>45303</v>
      </c>
      <c r="D1382" s="38" t="s">
        <v>3881</v>
      </c>
      <c r="E1382" s="62" t="s">
        <v>201</v>
      </c>
      <c r="F1382">
        <v>6</v>
      </c>
      <c r="G1382" t="s">
        <v>3892</v>
      </c>
      <c r="H1382" t="s">
        <v>19</v>
      </c>
      <c r="I1382" s="69">
        <f>(C1382-VLOOKUP(G1382,Riders!$A$2:$C$2100,2,FALSE))/365</f>
        <v>25.641095890410959</v>
      </c>
      <c r="J1382">
        <v>6</v>
      </c>
      <c r="K1382">
        <v>1</v>
      </c>
      <c r="L1382">
        <v>11.497</v>
      </c>
      <c r="M1382" s="77">
        <f t="shared" si="66"/>
        <v>62.625032617204489</v>
      </c>
    </row>
    <row r="1383" spans="1:16" x14ac:dyDescent="0.3">
      <c r="A1383" s="38" t="s">
        <v>657</v>
      </c>
      <c r="B1383" s="38">
        <v>2024</v>
      </c>
      <c r="C1383" s="9">
        <v>45303</v>
      </c>
      <c r="D1383" s="38" t="s">
        <v>3881</v>
      </c>
      <c r="E1383" s="62" t="s">
        <v>201</v>
      </c>
      <c r="F1383">
        <v>6</v>
      </c>
      <c r="G1383" t="s">
        <v>52</v>
      </c>
      <c r="H1383" t="s">
        <v>53</v>
      </c>
      <c r="I1383" s="69">
        <f>(C1383-VLOOKUP(G1383,Riders!$A$2:$C$2100,2,FALSE))/365</f>
        <v>26.843835616438355</v>
      </c>
      <c r="J1383">
        <v>11</v>
      </c>
      <c r="K1383">
        <v>2</v>
      </c>
      <c r="L1383">
        <v>11.938000000000001</v>
      </c>
      <c r="M1383" s="77">
        <f t="shared" si="66"/>
        <v>60.311609984922093</v>
      </c>
    </row>
    <row r="1384" spans="1:16" x14ac:dyDescent="0.3">
      <c r="A1384" s="38" t="s">
        <v>657</v>
      </c>
      <c r="B1384" s="38">
        <v>2024</v>
      </c>
      <c r="C1384" s="9">
        <v>45303</v>
      </c>
      <c r="D1384" s="38" t="s">
        <v>3881</v>
      </c>
      <c r="E1384" s="62" t="s">
        <v>201</v>
      </c>
      <c r="F1384">
        <v>7</v>
      </c>
      <c r="G1384" t="s">
        <v>46</v>
      </c>
      <c r="H1384" t="s">
        <v>47</v>
      </c>
      <c r="I1384" s="69">
        <f>(C1384-VLOOKUP(G1384,Riders!$A$2:$C$2100,2,FALSE))/365</f>
        <v>23.575342465753426</v>
      </c>
      <c r="J1384">
        <v>7</v>
      </c>
      <c r="K1384">
        <v>1</v>
      </c>
      <c r="L1384">
        <v>11.314</v>
      </c>
      <c r="M1384" s="77">
        <f t="shared" si="66"/>
        <v>63.637970655824638</v>
      </c>
    </row>
    <row r="1385" spans="1:16" x14ac:dyDescent="0.3">
      <c r="A1385" s="38" t="s">
        <v>657</v>
      </c>
      <c r="B1385" s="38">
        <v>2024</v>
      </c>
      <c r="C1385" s="9">
        <v>45303</v>
      </c>
      <c r="D1385" s="38" t="s">
        <v>3881</v>
      </c>
      <c r="E1385" s="62" t="s">
        <v>201</v>
      </c>
      <c r="F1385">
        <v>7</v>
      </c>
      <c r="G1385" t="s">
        <v>50</v>
      </c>
      <c r="H1385" t="s">
        <v>51</v>
      </c>
      <c r="I1385" s="69">
        <f>(C1385-VLOOKUP(G1385,Riders!$A$2:$C$2100,2,FALSE))/365</f>
        <v>27.271232876712329</v>
      </c>
      <c r="J1385">
        <v>10</v>
      </c>
      <c r="K1385">
        <v>2</v>
      </c>
      <c r="L1385">
        <v>11.359</v>
      </c>
      <c r="M1385" s="77">
        <f t="shared" si="66"/>
        <v>63.385861431464036</v>
      </c>
    </row>
    <row r="1386" spans="1:16" x14ac:dyDescent="0.3">
      <c r="A1386" s="38" t="s">
        <v>657</v>
      </c>
      <c r="B1386" s="38">
        <v>2024</v>
      </c>
      <c r="C1386" s="9">
        <v>45303</v>
      </c>
      <c r="D1386" s="38" t="s">
        <v>3881</v>
      </c>
      <c r="E1386" s="62" t="s">
        <v>201</v>
      </c>
      <c r="F1386">
        <v>8</v>
      </c>
      <c r="G1386" t="s">
        <v>32</v>
      </c>
      <c r="H1386" t="s">
        <v>17</v>
      </c>
      <c r="I1386" s="69">
        <f>(C1386-VLOOKUP(G1386,Riders!$A$2:$C$2100,2,FALSE))/365</f>
        <v>21.468493150684932</v>
      </c>
      <c r="J1386">
        <v>8</v>
      </c>
      <c r="K1386">
        <v>1</v>
      </c>
      <c r="L1386">
        <v>11.398999999999999</v>
      </c>
      <c r="M1386" s="77">
        <f t="shared" si="66"/>
        <v>63.163435389069221</v>
      </c>
    </row>
    <row r="1387" spans="1:16" x14ac:dyDescent="0.3">
      <c r="A1387" s="38" t="s">
        <v>657</v>
      </c>
      <c r="B1387" s="38">
        <v>2024</v>
      </c>
      <c r="C1387" s="9">
        <v>45303</v>
      </c>
      <c r="D1387" s="38" t="s">
        <v>3881</v>
      </c>
      <c r="E1387" s="62" t="s">
        <v>201</v>
      </c>
      <c r="F1387">
        <v>8</v>
      </c>
      <c r="G1387" t="s">
        <v>95</v>
      </c>
      <c r="H1387" t="s">
        <v>19</v>
      </c>
      <c r="I1387" s="69">
        <f>(C1387-VLOOKUP(G1387,Riders!$A$2:$C$2100,2,FALSE))/365</f>
        <v>24.356164383561644</v>
      </c>
      <c r="J1387">
        <v>9</v>
      </c>
      <c r="K1387">
        <v>2</v>
      </c>
      <c r="L1387">
        <v>11.521999999999998</v>
      </c>
      <c r="M1387" s="77">
        <f t="shared" si="66"/>
        <v>62.489151189029691</v>
      </c>
    </row>
    <row r="1388" spans="1:16" x14ac:dyDescent="0.3">
      <c r="A1388" s="38" t="s">
        <v>657</v>
      </c>
      <c r="B1388" s="38">
        <v>2024</v>
      </c>
      <c r="C1388" s="9">
        <v>45303</v>
      </c>
      <c r="D1388" s="38" t="s">
        <v>3881</v>
      </c>
      <c r="E1388" s="62" t="s">
        <v>202</v>
      </c>
      <c r="F1388">
        <v>1</v>
      </c>
      <c r="G1388" t="s">
        <v>381</v>
      </c>
      <c r="H1388" t="s">
        <v>25</v>
      </c>
      <c r="I1388" s="69">
        <f>(C1388-VLOOKUP(G1388,Riders!$A$2:$C$2100,2,FALSE))/365</f>
        <v>21.07123287671233</v>
      </c>
      <c r="J1388">
        <v>1</v>
      </c>
      <c r="K1388">
        <v>1</v>
      </c>
      <c r="L1388">
        <v>11.303000000000001</v>
      </c>
      <c r="M1388" s="77">
        <f t="shared" si="66"/>
        <v>63.699902680704234</v>
      </c>
      <c r="N1388">
        <v>1</v>
      </c>
      <c r="O1388">
        <v>11.217000000000001</v>
      </c>
      <c r="P1388" s="77">
        <f t="shared" ref="P1388:P1403" si="69">IF(OR(O1388="",O1388="REL"),"",3.6*200/O1388)</f>
        <v>64.18828563787109</v>
      </c>
    </row>
    <row r="1389" spans="1:16" x14ac:dyDescent="0.3">
      <c r="A1389" s="38" t="s">
        <v>657</v>
      </c>
      <c r="B1389" s="38">
        <v>2024</v>
      </c>
      <c r="C1389" s="9">
        <v>45303</v>
      </c>
      <c r="D1389" s="38" t="s">
        <v>3881</v>
      </c>
      <c r="E1389" s="62" t="s">
        <v>202</v>
      </c>
      <c r="F1389">
        <v>1</v>
      </c>
      <c r="G1389" t="s">
        <v>32</v>
      </c>
      <c r="H1389" t="s">
        <v>17</v>
      </c>
      <c r="I1389" s="69">
        <f>(C1389-VLOOKUP(G1389,Riders!$A$2:$C$2100,2,FALSE))/365</f>
        <v>21.468493150684932</v>
      </c>
      <c r="J1389">
        <v>8</v>
      </c>
      <c r="K1389">
        <v>2</v>
      </c>
      <c r="L1389">
        <v>11.858000000000001</v>
      </c>
      <c r="M1389" s="77">
        <f t="shared" si="66"/>
        <v>60.718502276943831</v>
      </c>
      <c r="N1389">
        <v>2</v>
      </c>
      <c r="O1389">
        <v>11.318000000000001</v>
      </c>
      <c r="P1389" s="77">
        <f t="shared" si="69"/>
        <v>63.615479766743235</v>
      </c>
    </row>
    <row r="1390" spans="1:16" x14ac:dyDescent="0.3">
      <c r="A1390" s="38" t="s">
        <v>657</v>
      </c>
      <c r="B1390" s="38">
        <v>2024</v>
      </c>
      <c r="C1390" s="9">
        <v>45303</v>
      </c>
      <c r="D1390" s="38" t="s">
        <v>3881</v>
      </c>
      <c r="E1390" s="62" t="s">
        <v>202</v>
      </c>
      <c r="F1390">
        <v>2</v>
      </c>
      <c r="G1390" t="s">
        <v>16</v>
      </c>
      <c r="H1390" t="s">
        <v>17</v>
      </c>
      <c r="I1390" s="69">
        <f>(C1390-VLOOKUP(G1390,Riders!$A$2:$C$2100,2,FALSE))/365</f>
        <v>24.728767123287671</v>
      </c>
      <c r="J1390">
        <v>4</v>
      </c>
      <c r="K1390">
        <v>1</v>
      </c>
      <c r="L1390">
        <v>11.317</v>
      </c>
      <c r="M1390" s="77">
        <f t="shared" si="66"/>
        <v>63.621100998497838</v>
      </c>
      <c r="N1390">
        <v>1</v>
      </c>
      <c r="O1390">
        <v>11.318</v>
      </c>
      <c r="P1390" s="77">
        <f t="shared" si="69"/>
        <v>63.615479766743242</v>
      </c>
    </row>
    <row r="1391" spans="1:16" x14ac:dyDescent="0.3">
      <c r="A1391" s="38" t="s">
        <v>657</v>
      </c>
      <c r="B1391" s="38">
        <v>2024</v>
      </c>
      <c r="C1391" s="9">
        <v>45303</v>
      </c>
      <c r="D1391" s="38" t="s">
        <v>3881</v>
      </c>
      <c r="E1391" s="62" t="s">
        <v>202</v>
      </c>
      <c r="F1391">
        <v>2</v>
      </c>
      <c r="G1391" t="s">
        <v>46</v>
      </c>
      <c r="H1391" t="s">
        <v>47</v>
      </c>
      <c r="I1391" s="69">
        <f>(C1391-VLOOKUP(G1391,Riders!$A$2:$C$2100,2,FALSE))/365</f>
        <v>23.575342465753426</v>
      </c>
      <c r="J1391">
        <v>7</v>
      </c>
      <c r="K1391">
        <v>2</v>
      </c>
      <c r="L1391">
        <v>11.474</v>
      </c>
      <c r="M1391" s="77">
        <f t="shared" si="66"/>
        <v>62.750566498169775</v>
      </c>
      <c r="N1391">
        <v>2</v>
      </c>
      <c r="O1391">
        <v>11.45</v>
      </c>
      <c r="P1391" s="77">
        <f t="shared" si="69"/>
        <v>62.882096069869</v>
      </c>
    </row>
    <row r="1392" spans="1:16" x14ac:dyDescent="0.3">
      <c r="A1392" s="38" t="s">
        <v>657</v>
      </c>
      <c r="B1392" s="38">
        <v>2024</v>
      </c>
      <c r="C1392" s="9">
        <v>45303</v>
      </c>
      <c r="D1392" s="38" t="s">
        <v>3881</v>
      </c>
      <c r="E1392" s="62" t="s">
        <v>202</v>
      </c>
      <c r="F1392">
        <v>3</v>
      </c>
      <c r="G1392" t="s">
        <v>14</v>
      </c>
      <c r="H1392" t="s">
        <v>15</v>
      </c>
      <c r="I1392" s="69">
        <f>(C1392-VLOOKUP(G1392,Riders!$A$2:$C$2100,2,FALSE))/365</f>
        <v>24.030136986301368</v>
      </c>
      <c r="J1392">
        <v>2</v>
      </c>
      <c r="K1392">
        <v>1</v>
      </c>
      <c r="L1392">
        <v>11.292999999999999</v>
      </c>
      <c r="M1392" s="77">
        <f t="shared" si="66"/>
        <v>63.756309218099709</v>
      </c>
      <c r="N1392">
        <v>1</v>
      </c>
      <c r="O1392">
        <v>11.093999999999999</v>
      </c>
      <c r="P1392" s="77">
        <f t="shared" si="69"/>
        <v>64.899945916711744</v>
      </c>
    </row>
    <row r="1393" spans="1:19" x14ac:dyDescent="0.3">
      <c r="A1393" s="38" t="s">
        <v>657</v>
      </c>
      <c r="B1393" s="38">
        <v>2024</v>
      </c>
      <c r="C1393" s="9">
        <v>45303</v>
      </c>
      <c r="D1393" s="38" t="s">
        <v>3881</v>
      </c>
      <c r="E1393" s="62" t="s">
        <v>202</v>
      </c>
      <c r="F1393">
        <v>3</v>
      </c>
      <c r="G1393" t="s">
        <v>3892</v>
      </c>
      <c r="H1393" t="s">
        <v>19</v>
      </c>
      <c r="I1393" s="69">
        <f>(C1393-VLOOKUP(G1393,Riders!$A$2:$C$2100,2,FALSE))/365</f>
        <v>25.641095890410959</v>
      </c>
      <c r="J1393">
        <v>6</v>
      </c>
      <c r="K1393">
        <v>2</v>
      </c>
      <c r="L1393">
        <v>11.37</v>
      </c>
      <c r="M1393" s="77">
        <f t="shared" si="66"/>
        <v>63.324538258575203</v>
      </c>
      <c r="N1393">
        <v>2</v>
      </c>
      <c r="O1393">
        <v>11.107999999999999</v>
      </c>
      <c r="P1393" s="77">
        <f t="shared" si="69"/>
        <v>64.818149081742902</v>
      </c>
    </row>
    <row r="1394" spans="1:19" x14ac:dyDescent="0.3">
      <c r="A1394" s="38" t="s">
        <v>657</v>
      </c>
      <c r="B1394" s="38">
        <v>2024</v>
      </c>
      <c r="C1394" s="9">
        <v>45303</v>
      </c>
      <c r="D1394" s="38" t="s">
        <v>3881</v>
      </c>
      <c r="E1394" s="62" t="s">
        <v>202</v>
      </c>
      <c r="F1394">
        <v>4</v>
      </c>
      <c r="G1394" t="s">
        <v>23</v>
      </c>
      <c r="H1394" t="s">
        <v>15</v>
      </c>
      <c r="I1394" s="69">
        <f>(C1394-VLOOKUP(G1394,Riders!$A$2:$C$2100,2,FALSE))/365</f>
        <v>26.336986301369862</v>
      </c>
      <c r="J1394">
        <v>3</v>
      </c>
      <c r="K1394">
        <v>2</v>
      </c>
      <c r="L1394">
        <v>11.077999999999999</v>
      </c>
      <c r="M1394" s="77">
        <f t="shared" si="66"/>
        <v>64.993681169886258</v>
      </c>
      <c r="N1394">
        <v>1</v>
      </c>
      <c r="O1394">
        <v>11.016999999999999</v>
      </c>
      <c r="P1394" s="77">
        <f t="shared" si="69"/>
        <v>65.353544522102212</v>
      </c>
      <c r="Q1394">
        <v>1</v>
      </c>
      <c r="R1394">
        <v>11.125999999999999</v>
      </c>
      <c r="S1394" s="77">
        <f t="shared" ref="S1394:S1395" si="70">IF(OR(R1394="",R1394="REL"),"",3.6*200/R1394)</f>
        <v>64.713284199173117</v>
      </c>
    </row>
    <row r="1395" spans="1:19" x14ac:dyDescent="0.3">
      <c r="A1395" s="38" t="s">
        <v>657</v>
      </c>
      <c r="B1395" s="38">
        <v>2024</v>
      </c>
      <c r="C1395" s="9">
        <v>45303</v>
      </c>
      <c r="D1395" s="38" t="s">
        <v>3881</v>
      </c>
      <c r="E1395" s="62" t="s">
        <v>202</v>
      </c>
      <c r="F1395">
        <v>4</v>
      </c>
      <c r="G1395" t="s">
        <v>24</v>
      </c>
      <c r="H1395" t="s">
        <v>25</v>
      </c>
      <c r="I1395" s="69">
        <f>(C1395-VLOOKUP(G1395,Riders!$A$2:$C$2100,2,FALSE))/365</f>
        <v>25.372602739726027</v>
      </c>
      <c r="J1395">
        <v>5</v>
      </c>
      <c r="K1395">
        <v>1</v>
      </c>
      <c r="L1395">
        <v>11.071999999999999</v>
      </c>
      <c r="M1395" s="77">
        <f t="shared" si="66"/>
        <v>65.028901734104053</v>
      </c>
      <c r="N1395">
        <v>2</v>
      </c>
      <c r="O1395">
        <v>11.161999999999999</v>
      </c>
      <c r="P1395" s="77">
        <f t="shared" si="69"/>
        <v>64.504569073642728</v>
      </c>
      <c r="Q1395">
        <v>2</v>
      </c>
      <c r="R1395">
        <v>11.167</v>
      </c>
      <c r="S1395" s="77">
        <f t="shared" si="70"/>
        <v>64.475687292916632</v>
      </c>
    </row>
    <row r="1396" spans="1:19" x14ac:dyDescent="0.3">
      <c r="A1396" s="38" t="s">
        <v>657</v>
      </c>
      <c r="B1396" s="38">
        <v>2024</v>
      </c>
      <c r="C1396" s="9">
        <v>45303</v>
      </c>
      <c r="D1396" s="38" t="s">
        <v>3881</v>
      </c>
      <c r="E1396" s="62" t="s">
        <v>203</v>
      </c>
      <c r="F1396">
        <v>1</v>
      </c>
      <c r="G1396" t="s">
        <v>381</v>
      </c>
      <c r="H1396" t="s">
        <v>25</v>
      </c>
      <c r="I1396" s="69">
        <f>(C1396-VLOOKUP(G1396,Riders!$A$2:$C$2100,2,FALSE))/365</f>
        <v>21.07123287671233</v>
      </c>
      <c r="J1396">
        <v>1</v>
      </c>
      <c r="K1396">
        <v>1</v>
      </c>
      <c r="L1396">
        <v>11.268000000000001</v>
      </c>
      <c r="M1396" s="77">
        <f t="shared" si="66"/>
        <v>63.897763578274756</v>
      </c>
      <c r="N1396">
        <v>1</v>
      </c>
      <c r="O1396">
        <v>11.071999999999999</v>
      </c>
      <c r="P1396" s="77">
        <f t="shared" si="69"/>
        <v>65.028901734104053</v>
      </c>
    </row>
    <row r="1397" spans="1:19" x14ac:dyDescent="0.3">
      <c r="A1397" s="38" t="s">
        <v>657</v>
      </c>
      <c r="B1397" s="38">
        <v>2024</v>
      </c>
      <c r="C1397" s="9">
        <v>45303</v>
      </c>
      <c r="D1397" s="38" t="s">
        <v>3881</v>
      </c>
      <c r="E1397" s="62" t="s">
        <v>203</v>
      </c>
      <c r="F1397">
        <v>1</v>
      </c>
      <c r="G1397" t="s">
        <v>23</v>
      </c>
      <c r="H1397" t="s">
        <v>15</v>
      </c>
      <c r="I1397" s="69">
        <f>(C1397-VLOOKUP(G1397,Riders!$A$2:$C$2100,2,FALSE))/365</f>
        <v>26.336986301369862</v>
      </c>
      <c r="J1397">
        <v>3</v>
      </c>
      <c r="K1397">
        <v>2</v>
      </c>
      <c r="L1397">
        <v>11.312000000000001</v>
      </c>
      <c r="M1397" s="77">
        <f t="shared" si="66"/>
        <v>63.64922206506364</v>
      </c>
      <c r="N1397">
        <v>2</v>
      </c>
      <c r="O1397">
        <v>11.113999999999999</v>
      </c>
      <c r="P1397" s="77">
        <f t="shared" si="69"/>
        <v>64.783156379341378</v>
      </c>
    </row>
    <row r="1398" spans="1:19" x14ac:dyDescent="0.3">
      <c r="A1398" s="38" t="s">
        <v>657</v>
      </c>
      <c r="B1398" s="38">
        <v>2024</v>
      </c>
      <c r="C1398" s="9">
        <v>45303</v>
      </c>
      <c r="D1398" s="38" t="s">
        <v>3881</v>
      </c>
      <c r="E1398" s="62" t="s">
        <v>203</v>
      </c>
      <c r="F1398">
        <v>2</v>
      </c>
      <c r="G1398" t="s">
        <v>14</v>
      </c>
      <c r="H1398" t="s">
        <v>15</v>
      </c>
      <c r="I1398" s="69">
        <f>(C1398-VLOOKUP(G1398,Riders!$A$2:$C$2100,2,FALSE))/365</f>
        <v>24.030136986301368</v>
      </c>
      <c r="J1398">
        <v>2</v>
      </c>
      <c r="K1398">
        <v>1</v>
      </c>
      <c r="L1398">
        <v>11.092000000000001</v>
      </c>
      <c r="M1398" s="77">
        <f t="shared" si="66"/>
        <v>64.911648034619546</v>
      </c>
      <c r="N1398">
        <v>1</v>
      </c>
      <c r="O1398">
        <v>11.013999999999999</v>
      </c>
      <c r="P1398" s="77">
        <f t="shared" si="69"/>
        <v>65.371345560196119</v>
      </c>
    </row>
    <row r="1399" spans="1:19" x14ac:dyDescent="0.3">
      <c r="A1399" s="38" t="s">
        <v>657</v>
      </c>
      <c r="B1399" s="38">
        <v>2024</v>
      </c>
      <c r="C1399" s="9">
        <v>45303</v>
      </c>
      <c r="D1399" s="38" t="s">
        <v>3881</v>
      </c>
      <c r="E1399" s="62" t="s">
        <v>203</v>
      </c>
      <c r="F1399">
        <v>2</v>
      </c>
      <c r="G1399" t="s">
        <v>16</v>
      </c>
      <c r="H1399" t="s">
        <v>17</v>
      </c>
      <c r="I1399" s="69">
        <f>(C1399-VLOOKUP(G1399,Riders!$A$2:$C$2100,2,FALSE))/365</f>
        <v>24.728767123287671</v>
      </c>
      <c r="J1399">
        <v>4</v>
      </c>
      <c r="K1399">
        <v>2</v>
      </c>
      <c r="L1399">
        <v>11.164</v>
      </c>
      <c r="M1399" s="77">
        <f t="shared" si="66"/>
        <v>64.493013256897171</v>
      </c>
      <c r="N1399">
        <v>2</v>
      </c>
      <c r="O1399">
        <v>11.126999999999999</v>
      </c>
      <c r="P1399" s="77">
        <f t="shared" si="69"/>
        <v>64.70746832030197</v>
      </c>
    </row>
    <row r="1400" spans="1:19" x14ac:dyDescent="0.3">
      <c r="A1400" s="38" t="s">
        <v>657</v>
      </c>
      <c r="B1400" s="38">
        <v>2024</v>
      </c>
      <c r="C1400" s="9">
        <v>45303</v>
      </c>
      <c r="D1400" s="38" t="s">
        <v>3881</v>
      </c>
      <c r="E1400" s="62" t="s">
        <v>204</v>
      </c>
      <c r="F1400" t="s">
        <v>205</v>
      </c>
      <c r="G1400" t="s">
        <v>381</v>
      </c>
      <c r="H1400" t="s">
        <v>25</v>
      </c>
      <c r="I1400" s="69">
        <f>(C1400-VLOOKUP(G1400,Riders!$A$2:$C$2100,2,FALSE))/365</f>
        <v>21.07123287671233</v>
      </c>
      <c r="J1400">
        <v>1</v>
      </c>
      <c r="K1400">
        <v>1</v>
      </c>
      <c r="L1400">
        <v>11.073</v>
      </c>
      <c r="M1400" s="77">
        <f t="shared" si="66"/>
        <v>65.023028989433755</v>
      </c>
      <c r="N1400">
        <v>1</v>
      </c>
      <c r="O1400">
        <v>11.002000000000001</v>
      </c>
      <c r="P1400" s="77">
        <f t="shared" si="69"/>
        <v>65.44264679149245</v>
      </c>
    </row>
    <row r="1401" spans="1:19" x14ac:dyDescent="0.3">
      <c r="A1401" s="38" t="s">
        <v>657</v>
      </c>
      <c r="B1401" s="38">
        <v>2024</v>
      </c>
      <c r="C1401" s="9">
        <v>45303</v>
      </c>
      <c r="D1401" s="38" t="s">
        <v>3881</v>
      </c>
      <c r="E1401" s="62" t="s">
        <v>204</v>
      </c>
      <c r="F1401" t="s">
        <v>205</v>
      </c>
      <c r="G1401" t="s">
        <v>14</v>
      </c>
      <c r="H1401" t="s">
        <v>15</v>
      </c>
      <c r="I1401" s="69">
        <f>(C1401-VLOOKUP(G1401,Riders!$A$2:$C$2100,2,FALSE))/365</f>
        <v>24.030136986301368</v>
      </c>
      <c r="J1401">
        <v>2</v>
      </c>
      <c r="K1401">
        <v>2</v>
      </c>
      <c r="L1401">
        <v>11.098000000000001</v>
      </c>
      <c r="M1401" s="77">
        <f t="shared" si="66"/>
        <v>64.876554334114246</v>
      </c>
      <c r="N1401">
        <v>2</v>
      </c>
      <c r="O1401">
        <v>11.083</v>
      </c>
      <c r="P1401" s="77">
        <f t="shared" si="69"/>
        <v>64.964359830370839</v>
      </c>
    </row>
    <row r="1402" spans="1:19" x14ac:dyDescent="0.3">
      <c r="A1402" s="38" t="s">
        <v>657</v>
      </c>
      <c r="B1402" s="38">
        <v>2024</v>
      </c>
      <c r="C1402" s="9">
        <v>45303</v>
      </c>
      <c r="D1402" s="38" t="s">
        <v>3881</v>
      </c>
      <c r="E1402" s="62" t="s">
        <v>204</v>
      </c>
      <c r="F1402" t="s">
        <v>206</v>
      </c>
      <c r="G1402" t="s">
        <v>23</v>
      </c>
      <c r="H1402" t="s">
        <v>15</v>
      </c>
      <c r="I1402" s="69">
        <f>(C1402-VLOOKUP(G1402,Riders!$A$2:$C$2100,2,FALSE))/365</f>
        <v>26.336986301369862</v>
      </c>
      <c r="J1402">
        <v>3</v>
      </c>
      <c r="K1402">
        <v>1</v>
      </c>
      <c r="L1402">
        <v>11.061</v>
      </c>
      <c r="M1402" s="77">
        <f t="shared" si="66"/>
        <v>65.093572009764031</v>
      </c>
      <c r="N1402">
        <v>1</v>
      </c>
      <c r="O1402">
        <v>11.539</v>
      </c>
      <c r="P1402" s="77">
        <f t="shared" si="69"/>
        <v>62.397088135886996</v>
      </c>
    </row>
    <row r="1403" spans="1:19" x14ac:dyDescent="0.3">
      <c r="A1403" s="38" t="s">
        <v>657</v>
      </c>
      <c r="B1403" s="38">
        <v>2024</v>
      </c>
      <c r="C1403" s="9">
        <v>45303</v>
      </c>
      <c r="D1403" s="38" t="s">
        <v>3881</v>
      </c>
      <c r="E1403" s="62" t="s">
        <v>204</v>
      </c>
      <c r="F1403" t="s">
        <v>206</v>
      </c>
      <c r="G1403" t="s">
        <v>16</v>
      </c>
      <c r="H1403" t="s">
        <v>17</v>
      </c>
      <c r="I1403" s="69">
        <f>(C1403-VLOOKUP(G1403,Riders!$A$2:$C$2100,2,FALSE))/365</f>
        <v>24.728767123287671</v>
      </c>
      <c r="J1403">
        <v>4</v>
      </c>
      <c r="K1403">
        <v>2</v>
      </c>
      <c r="L1403">
        <v>11.584</v>
      </c>
      <c r="M1403" s="77">
        <f t="shared" si="66"/>
        <v>62.15469613259669</v>
      </c>
      <c r="N1403">
        <v>2</v>
      </c>
      <c r="O1403">
        <v>11.600999999999999</v>
      </c>
      <c r="P1403" s="77">
        <f t="shared" si="69"/>
        <v>62.063615205585734</v>
      </c>
    </row>
  </sheetData>
  <autoFilter ref="A1:S1365" xr:uid="{BA4CDADF-A33D-4A19-95ED-FA4CA66EAC16}"/>
  <phoneticPr fontId="2" type="noConversion"/>
  <conditionalFormatting sqref="L36:L4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J1254:J1309 J1142:K1253 A6:H335 I6:K979 E436:H979 E1142:H1198 E1200:H1253 E1199:F1199 H1199 A2:K5 E1310:E1403 K1254:K1403 I1142:I1403">
    <cfRule type="expression" dxfId="622" priority="91">
      <formula>$E2="F"</formula>
    </cfRule>
    <cfRule type="expression" dxfId="621" priority="92">
      <formula>$E2="SF"</formula>
    </cfRule>
    <cfRule type="expression" dxfId="620" priority="93">
      <formula>$E2="QF"</formula>
    </cfRule>
    <cfRule type="expression" dxfId="619" priority="94">
      <formula>$E2="R16"</formula>
    </cfRule>
    <cfRule type="expression" dxfId="618" priority="95">
      <formula>$E2="R8"</formula>
    </cfRule>
  </conditionalFormatting>
  <conditionalFormatting sqref="C336:C391">
    <cfRule type="expression" dxfId="617" priority="85">
      <formula>$E336="F"</formula>
    </cfRule>
    <cfRule type="expression" dxfId="616" priority="86">
      <formula>$E336="Q"</formula>
    </cfRule>
  </conditionalFormatting>
  <conditionalFormatting sqref="A392:B393 D392:D393">
    <cfRule type="expression" dxfId="615" priority="83">
      <formula>#REF!="F"</formula>
    </cfRule>
    <cfRule type="expression" dxfId="614" priority="84">
      <formula>#REF!="Q"</formula>
    </cfRule>
  </conditionalFormatting>
  <conditionalFormatting sqref="A436:B491 D436:D491">
    <cfRule type="expression" dxfId="613" priority="81">
      <formula>#REF!="F"</formula>
    </cfRule>
    <cfRule type="expression" dxfId="612" priority="82">
      <formula>#REF!="Q"</formula>
    </cfRule>
  </conditionalFormatting>
  <conditionalFormatting sqref="A492:B547 D492:D547">
    <cfRule type="expression" dxfId="611" priority="79">
      <formula>#REF!="F"</formula>
    </cfRule>
    <cfRule type="expression" dxfId="610" priority="80">
      <formula>#REF!="Q"</formula>
    </cfRule>
  </conditionalFormatting>
  <conditionalFormatting sqref="A548:B603 D548:D603">
    <cfRule type="expression" dxfId="609" priority="77">
      <formula>#REF!="F"</formula>
    </cfRule>
    <cfRule type="expression" dxfId="608" priority="78">
      <formula>#REF!="Q"</formula>
    </cfRule>
  </conditionalFormatting>
  <conditionalFormatting sqref="A604:B659 D604:D659">
    <cfRule type="expression" dxfId="607" priority="75">
      <formula>#REF!="F"</formula>
    </cfRule>
    <cfRule type="expression" dxfId="606" priority="76">
      <formula>#REF!="Q"</formula>
    </cfRule>
  </conditionalFormatting>
  <conditionalFormatting sqref="A660:B715 D660:D715">
    <cfRule type="expression" dxfId="605" priority="73">
      <formula>#REF!="F"</formula>
    </cfRule>
    <cfRule type="expression" dxfId="604" priority="74">
      <formula>#REF!="Q"</formula>
    </cfRule>
  </conditionalFormatting>
  <conditionalFormatting sqref="A716:B771 D716:D771">
    <cfRule type="expression" dxfId="603" priority="71">
      <formula>#REF!="F"</formula>
    </cfRule>
    <cfRule type="expression" dxfId="602" priority="72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601" priority="69">
      <formula>#REF!="F"</formula>
    </cfRule>
    <cfRule type="expression" dxfId="600" priority="70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99" priority="67">
      <formula>#REF!="F"</formula>
    </cfRule>
    <cfRule type="expression" dxfId="598" priority="68">
      <formula>#REF!="Q"</formula>
    </cfRule>
  </conditionalFormatting>
  <conditionalFormatting sqref="D828:D875">
    <cfRule type="expression" dxfId="597" priority="65">
      <formula>#REF!="F"</formula>
    </cfRule>
    <cfRule type="expression" dxfId="596" priority="66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95" priority="63">
      <formula>#REF!="F"</formula>
    </cfRule>
    <cfRule type="expression" dxfId="594" priority="64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93" priority="61">
      <formula>#REF!="F"</formula>
    </cfRule>
    <cfRule type="expression" dxfId="592" priority="62">
      <formula>#REF!="Q"</formula>
    </cfRule>
  </conditionalFormatting>
  <conditionalFormatting sqref="D876:D931">
    <cfRule type="expression" dxfId="591" priority="39">
      <formula>#REF!="F"</formula>
    </cfRule>
    <cfRule type="expression" dxfId="590" priority="40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89" priority="37">
      <formula>#REF!="F"</formula>
    </cfRule>
    <cfRule type="expression" dxfId="588" priority="38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87" priority="35">
      <formula>#REF!="F"</formula>
    </cfRule>
    <cfRule type="expression" dxfId="586" priority="36">
      <formula>#REF!="Q"</formula>
    </cfRule>
  </conditionalFormatting>
  <conditionalFormatting sqref="D932:D987">
    <cfRule type="expression" dxfId="585" priority="33">
      <formula>#REF!="F"</formula>
    </cfRule>
    <cfRule type="expression" dxfId="584" priority="34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83" priority="31">
      <formula>#REF!="F"</formula>
    </cfRule>
    <cfRule type="expression" dxfId="582" priority="32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81" priority="29">
      <formula>#REF!="F"</formula>
    </cfRule>
    <cfRule type="expression" dxfId="580" priority="30">
      <formula>#REF!="Q"</formula>
    </cfRule>
  </conditionalFormatting>
  <conditionalFormatting sqref="M308 M63 M553 M798 M1043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403">
    <cfRule type="colorScale" priority="2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403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79" priority="13">
      <formula>$E1275="F"</formula>
    </cfRule>
    <cfRule type="expression" dxfId="578" priority="14">
      <formula>$E1275="SF"</formula>
    </cfRule>
    <cfRule type="expression" dxfId="577" priority="15">
      <formula>$E1275="QF"</formula>
    </cfRule>
    <cfRule type="expression" dxfId="576" priority="16">
      <formula>$E1275="R16"</formula>
    </cfRule>
    <cfRule type="expression" dxfId="575" priority="17">
      <formula>$E1275="R8"</formula>
    </cfRule>
  </conditionalFormatting>
  <conditionalFormatting sqref="G1311">
    <cfRule type="expression" dxfId="574" priority="8">
      <formula>$E1311="F"</formula>
    </cfRule>
    <cfRule type="expression" dxfId="573" priority="9">
      <formula>$E1311="SF"</formula>
    </cfRule>
    <cfRule type="expression" dxfId="572" priority="10">
      <formula>$E1311="QF"</formula>
    </cfRule>
    <cfRule type="expression" dxfId="571" priority="11">
      <formula>$E1311="R16"</formula>
    </cfRule>
    <cfRule type="expression" dxfId="570" priority="12">
      <formula>$E1311="R8"</formula>
    </cfRule>
  </conditionalFormatting>
  <conditionalFormatting sqref="A1366:D1403">
    <cfRule type="expression" dxfId="569" priority="5">
      <formula>$E1366="Q"</formula>
    </cfRule>
    <cfRule type="expression" dxfId="568" priority="6">
      <formula>$E1366="G"</formula>
    </cfRule>
    <cfRule type="expression" dxfId="567" priority="7">
      <formula>$E1366="B"</formula>
    </cfRule>
  </conditionalFormatting>
  <conditionalFormatting sqref="P1388:P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88:P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1907"/>
  <sheetViews>
    <sheetView zoomScaleNormal="100" workbookViewId="0">
      <pane ySplit="1" topLeftCell="A1849" activePane="bottomLeft" state="frozen"/>
      <selection activeCell="K162" sqref="K162"/>
      <selection pane="bottomLeft" activeCell="S1904" sqref="S1904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3869</v>
      </c>
      <c r="L1" s="21" t="s">
        <v>7</v>
      </c>
      <c r="M1" s="21" t="s">
        <v>213</v>
      </c>
      <c r="N1" s="21" t="s">
        <v>11</v>
      </c>
      <c r="O1" t="s">
        <v>3870</v>
      </c>
      <c r="P1" t="s">
        <v>3871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 s="69">
        <f>(C2-VLOOKUP(H2,Riders!$A$2:$C$213,2,FALSE))/365</f>
        <v>31.482191780821918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 s="69">
        <f>(C3-VLOOKUP(H3,Riders!$A$2:$C$213,2,FALSE))/365</f>
        <v>24.210958904109589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J4" s="69" t="e">
        <f>(C4-VLOOKUP(H4,Riders!$A$2:$C$213,2,FALSE))/365</f>
        <v>#N/A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J5" s="69" t="e">
        <f>(C5-VLOOKUP(H5,Riders!$A$2:$C$213,2,FALSE))/365</f>
        <v>#N/A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 s="69">
        <f>(C6-VLOOKUP(H6,Riders!$A$2:$C$213,2,FALSE))/365</f>
        <v>31.235616438356164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J7" s="69" t="e">
        <f>(C7-VLOOKUP(H7,Riders!$A$2:$C$213,2,FALSE))/365</f>
        <v>#N/A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J8" s="69" t="e">
        <f>(C8-VLOOKUP(H8,Riders!$A$2:$C$213,2,FALSE))/365</f>
        <v>#N/A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J9" s="69" t="e">
        <f>(C9-VLOOKUP(H9,Riders!$A$2:$C$213,2,FALSE))/365</f>
        <v>#N/A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J10" s="69" t="e">
        <f>(C10-VLOOKUP(H10,Riders!$A$2:$C$213,2,FALSE))/365</f>
        <v>#N/A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 s="69">
        <f>(C11-VLOOKUP(H11,Riders!$A$2:$C$213,2,FALSE))/365</f>
        <v>20.43013698630137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 s="69">
        <f>(C12-VLOOKUP(H12,Riders!$A$2:$C$213,2,FALSE))/365</f>
        <v>20.797260273972604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 s="69">
        <f>(C13-VLOOKUP(H13,Riders!$A$2:$C$213,2,FALSE))/365</f>
        <v>23.115068493150684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 s="69">
        <f>(C14-VLOOKUP(H14,Riders!$A$2:$C$213,2,FALSE))/365</f>
        <v>22.528767123287672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J15" s="69" t="e">
        <f>(C15-VLOOKUP(H15,Riders!$A$2:$C$213,2,FALSE))/365</f>
        <v>#N/A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 s="69">
        <f>(C16-VLOOKUP(H16,Riders!$A$2:$C$213,2,FALSE))/365</f>
        <v>20.427397260273974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 s="69">
        <f>(C17-VLOOKUP(H17,Riders!$A$2:$C$213,2,FALSE))/365</f>
        <v>23.224657534246575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 s="69">
        <f>(C18-VLOOKUP(H18,Riders!$A$2:$C$213,2,FALSE))/365</f>
        <v>25.756164383561643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 s="69">
        <f>(C19-VLOOKUP(H19,Riders!$A$2:$C$213,2,FALSE))/365</f>
        <v>24.789041095890411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J20" s="69" t="e">
        <f>(C20-VLOOKUP(H20,Riders!$A$2:$C$213,2,FALSE))/365</f>
        <v>#N/A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J21" s="69" t="e">
        <f>(C21-VLOOKUP(H21,Riders!$A$2:$C$213,2,FALSE))/365</f>
        <v>#N/A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 s="69">
        <f>(C22-VLOOKUP(H22,Riders!$A$2:$C$213,2,FALSE))/365</f>
        <v>24.704109589041096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 s="69">
        <f>(C23-VLOOKUP(H23,Riders!$A$2:$C$213,2,FALSE))/365</f>
        <v>27.463013698630139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J24" s="69" t="e">
        <f>(C24-VLOOKUP(H24,Riders!$A$2:$C$213,2,FALSE))/365</f>
        <v>#N/A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 s="69">
        <f>(C25-VLOOKUP(H25,Riders!$A$2:$C$213,2,FALSE))/365</f>
        <v>26.158904109589042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J26" s="69" t="e">
        <f>(C26-VLOOKUP(H26,Riders!$A$2:$C$213,2,FALSE))/365</f>
        <v>#N/A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J27" s="69" t="e">
        <f>(C27-VLOOKUP(H27,Riders!$A$2:$C$213,2,FALSE))/365</f>
        <v>#N/A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J28" s="69" t="e">
        <f>(C28-VLOOKUP(H28,Riders!$A$2:$C$213,2,FALSE))/365</f>
        <v>#N/A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 s="69">
        <f>(C29-VLOOKUP(H29,Riders!$A$2:$C$213,2,FALSE))/365</f>
        <v>24.704109589041096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 s="69">
        <f>(C30-VLOOKUP(H30,Riders!$A$2:$C$213,2,FALSE))/365</f>
        <v>21.123287671232877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J31" s="69" t="e">
        <f>(C31-VLOOKUP(H31,Riders!$A$2:$C$213,2,FALSE))/365</f>
        <v>#N/A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 s="69">
        <f>(C32-VLOOKUP(H32,Riders!$A$2:$C$213,2,FALSE))/365</f>
        <v>19.515068493150686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 s="69">
        <f>(C33-VLOOKUP(H33,Riders!$A$2:$C$213,2,FALSE))/365</f>
        <v>25.756164383561643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 s="69">
        <f>(C34-VLOOKUP(H34,Riders!$A$2:$C$213,2,FALSE))/365</f>
        <v>31.482191780821918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 s="69">
        <f>(C35-VLOOKUP(H35,Riders!$A$2:$C$213,2,FALSE))/365</f>
        <v>20.427397260273974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J36" s="69" t="e">
        <f>(C36-VLOOKUP(H36,Riders!$A$2:$C$213,2,FALSE))/365</f>
        <v>#N/A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 s="69">
        <f>(C37-VLOOKUP(H37,Riders!$A$2:$C$213,2,FALSE))/365</f>
        <v>22.528767123287672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 s="69">
        <f>(C38-VLOOKUP(H38,Riders!$A$2:$C$213,2,FALSE))/365</f>
        <v>20.797260273972604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 s="69">
        <f>(C39-VLOOKUP(H39,Riders!$A$2:$C$213,2,FALSE))/365</f>
        <v>31.235616438356164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J40" s="69" t="e">
        <f>(C40-VLOOKUP(H40,Riders!$A$2:$C$213,2,FALSE))/365</f>
        <v>#N/A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J41" s="69" t="e">
        <f>(C41-VLOOKUP(H41,Riders!$A$2:$C$213,2,FALSE))/365</f>
        <v>#N/A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J42" s="69" t="e">
        <f>(C42-VLOOKUP(H42,Riders!$A$2:$C$213,2,FALSE))/365</f>
        <v>#N/A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J43" s="69" t="e">
        <f>(C43-VLOOKUP(H43,Riders!$A$2:$C$213,2,FALSE))/365</f>
        <v>#N/A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J44" s="69" t="e">
        <f>(C44-VLOOKUP(H44,Riders!$A$2:$C$213,2,FALSE))/365</f>
        <v>#N/A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 s="69">
        <f>(C45-VLOOKUP(H45,Riders!$A$2:$C$213,2,FALSE))/365</f>
        <v>20.797260273972604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 s="69">
        <f>(C46-VLOOKUP(H46,Riders!$A$2:$C$213,2,FALSE))/365</f>
        <v>21.123287671232877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J47" s="69" t="e">
        <f>(C47-VLOOKUP(H47,Riders!$A$2:$C$213,2,FALSE))/365</f>
        <v>#N/A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 s="69">
        <f>(C48-VLOOKUP(H48,Riders!$A$2:$C$213,2,FALSE))/365</f>
        <v>31.482191780821918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 s="69">
        <f>(C49-VLOOKUP(H49,Riders!$A$2:$C$213,2,FALSE))/365</f>
        <v>19.515068493150686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J50" s="69" t="e">
        <f>(C50-VLOOKUP(H50,Riders!$A$2:$C$213,2,FALSE))/365</f>
        <v>#N/A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J51" s="69" t="e">
        <f>(C51-VLOOKUP(H51,Riders!$A$2:$C$213,2,FALSE))/365</f>
        <v>#N/A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J52" s="69" t="e">
        <f>(C52-VLOOKUP(H52,Riders!$A$2:$C$213,2,FALSE))/365</f>
        <v>#N/A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 s="69">
        <f>(C53-VLOOKUP(H53,Riders!$A$2:$C$213,2,FALSE))/365</f>
        <v>20.797260273972604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 s="69">
        <f>(C54-VLOOKUP(H54,Riders!$A$2:$C$213,2,FALSE))/365</f>
        <v>21.123287671232877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J55" s="69" t="e">
        <f>(C55-VLOOKUP(H55,Riders!$A$2:$C$213,2,FALSE))/365</f>
        <v>#N/A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 s="69">
        <f>(C56-VLOOKUP(H56,Riders!$A$2:$C$213,2,FALSE))/365</f>
        <v>31.482191780821918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 s="69">
        <f>(C57-VLOOKUP(H57,Riders!$A$2:$C$213,2,FALSE))/365</f>
        <v>19.515068493150686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 s="69">
        <f>(C58-VLOOKUP(H58,Riders!$A$2:$C$213,2,FALSE))/365</f>
        <v>31.482191780821918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J59" s="69" t="e">
        <f>(C59-VLOOKUP(H59,Riders!$A$2:$C$213,2,FALSE))/365</f>
        <v>#N/A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 s="69">
        <f>(C60-VLOOKUP(H60,Riders!$A$2:$C$213,2,FALSE))/365</f>
        <v>21.123287671232877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J61" s="69" t="e">
        <f>(C61-VLOOKUP(H61,Riders!$A$2:$C$213,2,FALSE))/365</f>
        <v>#N/A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 s="69">
        <f>(C62-VLOOKUP(H62,Riders!$A$2:$C$213,2,FALSE))/365</f>
        <v>31.482191780821918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J63" s="69" t="e">
        <f>(C63-VLOOKUP(H63,Riders!$A$2:$C$213,2,FALSE))/365</f>
        <v>#N/A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 s="69">
        <f>(C64-VLOOKUP(H64,Riders!$A$2:$C$213,2,FALSE))/365</f>
        <v>21.123287671232877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J65" s="69" t="e">
        <f>(C65-VLOOKUP(H65,Riders!$A$2:$C$213,2,FALSE))/365</f>
        <v>#N/A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 s="69">
        <f>(C66-VLOOKUP(H66,Riders!$A$2:$C$213,2,FALSE))/365</f>
        <v>31.482191780821918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 s="69">
        <f>(C67-VLOOKUP(H67,Riders!$A$2:$C$213,2,FALSE))/365</f>
        <v>21.123287671232877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J68" s="69" t="e">
        <f>(C68-VLOOKUP(H68,Riders!$A$2:$C$213,2,FALSE))/365</f>
        <v>#N/A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J69" s="69" t="e">
        <f>(C69-VLOOKUP(H69,Riders!$A$2:$C$213,2,FALSE))/365</f>
        <v>#N/A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 s="69">
        <f>(C70-VLOOKUP(H70,Riders!$A$2:$C$213,2,FALSE))/365</f>
        <v>31.482191780821918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 s="69">
        <f>(C71-VLOOKUP(H71,Riders!$A$2:$C$213,2,FALSE))/365</f>
        <v>21.123287671232877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J72" s="69" t="e">
        <f>(C72-VLOOKUP(H72,Riders!$A$2:$C$213,2,FALSE))/365</f>
        <v>#N/A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J73" s="69" t="e">
        <f>(C73-VLOOKUP(H73,Riders!$A$2:$C$213,2,FALSE))/365</f>
        <v>#N/A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 s="69">
        <f>(C74-VLOOKUP(H74,Riders!$A$2:$C$213,2,FALSE))/365</f>
        <v>21.219178082191782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 s="69">
        <f>(C75-VLOOKUP(H75,Riders!$A$2:$C$213,2,FALSE))/365</f>
        <v>24.306849315068494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J76" s="69" t="e">
        <f>(C76-VLOOKUP(H76,Riders!$A$2:$C$213,2,FALSE))/365</f>
        <v>#N/A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J77" s="69" t="e">
        <f>(C77-VLOOKUP(H77,Riders!$A$2:$C$213,2,FALSE))/365</f>
        <v>#N/A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J78" s="69" t="e">
        <f>(C78-VLOOKUP(H78,Riders!$A$2:$C$213,2,FALSE))/365</f>
        <v>#N/A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 s="69">
        <f>(C79-VLOOKUP(H79,Riders!$A$2:$C$213,2,FALSE))/365</f>
        <v>20.526027397260275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 s="69">
        <f>(C80-VLOOKUP(H80,Riders!$A$2:$C$213,2,FALSE))/365</f>
        <v>25.852054794520548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J81" s="69" t="e">
        <f>(C81-VLOOKUP(H81,Riders!$A$2:$C$213,2,FALSE))/365</f>
        <v>#N/A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J82" s="69" t="e">
        <f>(C82-VLOOKUP(H82,Riders!$A$2:$C$213,2,FALSE))/365</f>
        <v>#N/A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 s="69">
        <f>(C83-VLOOKUP(H83,Riders!$A$2:$C$213,2,FALSE))/365</f>
        <v>23.210958904109589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J84" s="69" t="e">
        <f>(C84-VLOOKUP(H84,Riders!$A$2:$C$213,2,FALSE))/365</f>
        <v>#N/A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 s="69">
        <f>(C85-VLOOKUP(H85,Riders!$A$2:$C$213,2,FALSE))/365</f>
        <v>21.726027397260275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 s="69">
        <f>(C86-VLOOKUP(H86,Riders!$A$2:$C$213,2,FALSE))/365</f>
        <v>20.893150684931506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J87" s="69" t="e">
        <f>(C87-VLOOKUP(H87,Riders!$A$2:$C$213,2,FALSE))/365</f>
        <v>#N/A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 s="69">
        <f>(C88-VLOOKUP(H88,Riders!$A$2:$C$213,2,FALSE))/365</f>
        <v>23.32054794520548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 s="69">
        <f>(C89-VLOOKUP(H89,Riders!$A$2:$C$213,2,FALSE))/365</f>
        <v>26.032876712328768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J90" s="69" t="e">
        <f>(C90-VLOOKUP(H90,Riders!$A$2:$C$213,2,FALSE))/365</f>
        <v>#N/A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 s="69">
        <f>(C91-VLOOKUP(H91,Riders!$A$2:$C$213,2,FALSE))/365</f>
        <v>24.884931506849316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J92" s="69" t="e">
        <f>(C92-VLOOKUP(H92,Riders!$A$2:$C$213,2,FALSE))/365</f>
        <v>#N/A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 s="69">
        <f>(C93-VLOOKUP(H93,Riders!$A$2:$C$213,2,FALSE))/365</f>
        <v>26.873972602739727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J94" s="69" t="e">
        <f>(C94-VLOOKUP(H94,Riders!$A$2:$C$213,2,FALSE))/365</f>
        <v>#N/A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J95" s="69" t="e">
        <f>(C95-VLOOKUP(H95,Riders!$A$2:$C$213,2,FALSE))/365</f>
        <v>#N/A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 s="69">
        <f>(C96-VLOOKUP(H96,Riders!$A$2:$C$213,2,FALSE))/365</f>
        <v>27.55890410958904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 s="69">
        <f>(C97-VLOOKUP(H97,Riders!$A$2:$C$213,2,FALSE))/365</f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J98" s="69" t="e">
        <f>(C98-VLOOKUP(H98,Riders!$A$2:$C$213,2,FALSE))/365</f>
        <v>#N/A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 s="69">
        <f>(C99-VLOOKUP(H99,Riders!$A$2:$C$213,2,FALSE))/365</f>
        <v>27.55890410958904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 s="69">
        <f>(C100-VLOOKUP(H100,Riders!$A$2:$C$213,2,FALSE))/365</f>
        <v>22.624657534246577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J101" s="69" t="e">
        <f>(C101-VLOOKUP(H101,Riders!$A$2:$C$213,2,FALSE))/365</f>
        <v>#N/A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 s="69">
        <f>(C102-VLOOKUP(H102,Riders!$A$2:$C$213,2,FALSE))/365</f>
        <v>31.331506849315069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J103" s="69" t="e">
        <f>(C103-VLOOKUP(H103,Riders!$A$2:$C$213,2,FALSE))/365</f>
        <v>#N/A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J104" s="69" t="e">
        <f>(C104-VLOOKUP(H104,Riders!$A$2:$C$213,2,FALSE))/365</f>
        <v>#N/A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J105" s="69" t="e">
        <f>(C105-VLOOKUP(H105,Riders!$A$2:$C$213,2,FALSE))/365</f>
        <v>#N/A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 s="69">
        <f>(C106-VLOOKUP(H106,Riders!$A$2:$C$213,2,FALSE))/365</f>
        <v>21.219178082191782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 s="69">
        <f>(C107-VLOOKUP(H107,Riders!$A$2:$C$213,2,FALSE))/365</f>
        <v>23.32054794520548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J108" s="69" t="e">
        <f>(C108-VLOOKUP(H108,Riders!$A$2:$C$213,2,FALSE))/365</f>
        <v>#N/A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 s="69">
        <f>(C109-VLOOKUP(H109,Riders!$A$2:$C$213,2,FALSE))/365</f>
        <v>20.893150684931506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J110" s="69" t="e">
        <f>(C110-VLOOKUP(H110,Riders!$A$2:$C$213,2,FALSE))/365</f>
        <v>#N/A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J111" s="69" t="e">
        <f>(C111-VLOOKUP(H111,Riders!$A$2:$C$213,2,FALSE))/365</f>
        <v>#N/A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 s="69">
        <f>(C112-VLOOKUP(H112,Riders!$A$2:$C$213,2,FALSE))/365</f>
        <v>25.852054794520548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J113" s="69" t="e">
        <f>(C113-VLOOKUP(H113,Riders!$A$2:$C$213,2,FALSE))/365</f>
        <v>#N/A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J114" s="69" t="e">
        <f>(C114-VLOOKUP(H114,Riders!$A$2:$C$213,2,FALSE))/365</f>
        <v>#N/A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 s="69">
        <f>(C115-VLOOKUP(H115,Riders!$A$2:$C$213,2,FALSE))/365</f>
        <v>25.852054794520548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 s="69">
        <f>(C116-VLOOKUP(H116,Riders!$A$2:$C$213,2,FALSE))/365</f>
        <v>22.624657534246577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J117" s="69" t="e">
        <f>(C117-VLOOKUP(H117,Riders!$A$2:$C$213,2,FALSE))/365</f>
        <v>#N/A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J118" s="69" t="e">
        <f>(C118-VLOOKUP(H118,Riders!$A$2:$C$213,2,FALSE))/365</f>
        <v>#N/A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 s="69">
        <f>(C119-VLOOKUP(H119,Riders!$A$2:$C$213,2,FALSE))/365</f>
        <v>31.331506849315069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J120" s="69" t="e">
        <f>(C120-VLOOKUP(H120,Riders!$A$2:$C$213,2,FALSE))/365</f>
        <v>#N/A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 s="69">
        <f>(C121-VLOOKUP(H121,Riders!$A$2:$C$213,2,FALSE))/365</f>
        <v>21.219178082191782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J122" s="69" t="e">
        <f>(C122-VLOOKUP(H122,Riders!$A$2:$C$213,2,FALSE))/365</f>
        <v>#N/A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 s="69">
        <f>(C123-VLOOKUP(H123,Riders!$A$2:$C$213,2,FALSE))/365</f>
        <v>25.852054794520548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 s="69">
        <f>(C124-VLOOKUP(H124,Riders!$A$2:$C$213,2,FALSE))/365</f>
        <v>22.624657534246577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J125" s="69" t="e">
        <f>(C125-VLOOKUP(H125,Riders!$A$2:$C$213,2,FALSE))/365</f>
        <v>#N/A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J126" s="69" t="e">
        <f>(C126-VLOOKUP(H126,Riders!$A$2:$C$213,2,FALSE))/365</f>
        <v>#N/A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 s="69">
        <f>(C127-VLOOKUP(H127,Riders!$A$2:$C$213,2,FALSE))/365</f>
        <v>31.331506849315069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J128" s="69" t="e">
        <f>(C128-VLOOKUP(H128,Riders!$A$2:$C$213,2,FALSE))/365</f>
        <v>#N/A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 s="69">
        <f>(C129-VLOOKUP(H129,Riders!$A$2:$C$213,2,FALSE))/365</f>
        <v>21.219178082191782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J130" s="69" t="e">
        <f>(C130-VLOOKUP(H130,Riders!$A$2:$C$213,2,FALSE))/365</f>
        <v>#N/A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J131" s="69" t="e">
        <f>(C131-VLOOKUP(H131,Riders!$A$2:$C$213,2,FALSE))/365</f>
        <v>#N/A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J132" s="69" t="e">
        <f>(C132-VLOOKUP(H132,Riders!$A$2:$C$213,2,FALSE))/365</f>
        <v>#N/A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 s="69">
        <f>(C133-VLOOKUP(H133,Riders!$A$2:$C$213,2,FALSE))/365</f>
        <v>22.624657534246577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J134" s="69" t="e">
        <f>(C134-VLOOKUP(H134,Riders!$A$2:$C$213,2,FALSE))/365</f>
        <v>#N/A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J135" s="69" t="e">
        <f>(C135-VLOOKUP(H135,Riders!$A$2:$C$213,2,FALSE))/365</f>
        <v>#N/A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J136" s="69" t="e">
        <f>(C136-VLOOKUP(H136,Riders!$A$2:$C$213,2,FALSE))/365</f>
        <v>#N/A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 s="69">
        <f>(C137-VLOOKUP(H137,Riders!$A$2:$C$213,2,FALSE))/365</f>
        <v>22.624657534246577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J138" s="69" t="e">
        <f>(C138-VLOOKUP(H138,Riders!$A$2:$C$213,2,FALSE))/365</f>
        <v>#N/A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 s="69">
        <f>(C139-VLOOKUP(H139,Riders!$A$2:$C$213,2,FALSE))/365</f>
        <v>22.624657534246577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J140" s="69" t="e">
        <f>(C140-VLOOKUP(H140,Riders!$A$2:$C$213,2,FALSE))/365</f>
        <v>#N/A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J141" s="69" t="e">
        <f>(C141-VLOOKUP(H141,Riders!$A$2:$C$213,2,FALSE))/365</f>
        <v>#N/A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 s="69">
        <f>(C142-VLOOKUP(H142,Riders!$A$2:$C$213,2,FALSE))/365</f>
        <v>22.624657534246577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J143" s="69" t="e">
        <f>(C143-VLOOKUP(H143,Riders!$A$2:$C$213,2,FALSE))/365</f>
        <v>#N/A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J144" s="69" t="e">
        <f>(C144-VLOOKUP(H144,Riders!$A$2:$C$213,2,FALSE))/365</f>
        <v>#N/A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J145" s="69" t="e">
        <f>(C145-VLOOKUP(H145,Riders!$A$2:$C$213,2,FALSE))/365</f>
        <v>#N/A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 s="69">
        <f>(C146-VLOOKUP(H146,Riders!$A$2:$C$213,2,FALSE))/365</f>
        <v>22.624657534246577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J147" s="69" t="e">
        <f>(C147-VLOOKUP(H147,Riders!$A$2:$C$213,2,FALSE))/365</f>
        <v>#N/A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 s="69">
        <f>(C148-VLOOKUP(H148,Riders!$A$2:$C$213,2,FALSE))/365</f>
        <v>22.624657534246577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J149" s="69" t="e">
        <f>(C149-VLOOKUP(H149,Riders!$A$2:$C$213,2,FALSE))/365</f>
        <v>#N/A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 s="69">
        <f>(C150-VLOOKUP(H150,Riders!$A$2:$C$213,2,FALSE))/365</f>
        <v>22.663013698630138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 s="69">
        <f>(C151-VLOOKUP(H151,Riders!$A$2:$C$213,2,FALSE))/365</f>
        <v>30.413698630136988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 s="69">
        <f>(C152-VLOOKUP(H152,Riders!$A$2:$C$213,2,FALSE))/365</f>
        <v>20.931506849315067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J153" s="69" t="e">
        <f>(C153-VLOOKUP(H153,Riders!$A$2:$C$213,2,FALSE))/365</f>
        <v>#N/A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J154" s="69" t="e">
        <f>(C154-VLOOKUP(H154,Riders!$A$2:$C$213,2,FALSE))/365</f>
        <v>#N/A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J155" s="69" t="e">
        <f>(C155-VLOOKUP(H155,Riders!$A$2:$C$213,2,FALSE))/365</f>
        <v>#N/A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 s="69">
        <f>(C156-VLOOKUP(H156,Riders!$A$2:$C$213,2,FALSE))/365</f>
        <v>25.890410958904109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 s="69">
        <f>(C157-VLOOKUP(H157,Riders!$A$2:$C$213,2,FALSE))/365</f>
        <v>23.24931506849315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 s="69">
        <f>(C158-VLOOKUP(H158,Riders!$A$2:$C$213,2,FALSE))/365</f>
        <v>19.649315068493152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 s="69">
        <f>(C159-VLOOKUP(H159,Riders!$A$2:$C$213,2,FALSE))/365</f>
        <v>26.07123287671233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 s="69">
        <f>(C160-VLOOKUP(H160,Riders!$A$2:$C$213,2,FALSE))/365</f>
        <v>20.564383561643837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 s="69">
        <f>(C161-VLOOKUP(H161,Riders!$A$2:$C$213,2,FALSE))/365</f>
        <v>22.19178082191781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 s="69">
        <f>(C162-VLOOKUP(H162,Riders!$A$2:$C$213,2,FALSE))/365</f>
        <v>23.358904109589041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J163" s="69" t="e">
        <f>(C163-VLOOKUP(H163,Riders!$A$2:$C$213,2,FALSE))/365</f>
        <v>#N/A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 s="69">
        <f>(C164-VLOOKUP(H164,Riders!$A$2:$C$213,2,FALSE))/365</f>
        <v>20.561643835616437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J165" s="69" t="e">
        <f>(C165-VLOOKUP(H165,Riders!$A$2:$C$213,2,FALSE))/365</f>
        <v>#N/A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J166" s="69" t="e">
        <f>(C166-VLOOKUP(H166,Riders!$A$2:$C$213,2,FALSE))/365</f>
        <v>#N/A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J167" s="69" t="e">
        <f>(C167-VLOOKUP(H167,Riders!$A$2:$C$213,2,FALSE))/365</f>
        <v>#N/A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 s="69">
        <f>(C168-VLOOKUP(H168,Riders!$A$2:$C$213,2,FALSE))/365</f>
        <v>26.912328767123288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 s="69">
        <f>(C169-VLOOKUP(H169,Riders!$A$2:$C$213,2,FALSE))/365</f>
        <v>21.764383561643836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J170" s="69" t="e">
        <f>(C170-VLOOKUP(H170,Riders!$A$2:$C$213,2,FALSE))/365</f>
        <v>#N/A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J171" s="69" t="e">
        <f>(C171-VLOOKUP(H171,Riders!$A$2:$C$213,2,FALSE))/365</f>
        <v>#N/A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 s="69">
        <f>(C172-VLOOKUP(H172,Riders!$A$2:$C$213,2,FALSE))/365</f>
        <v>24.838356164383562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J173" s="69" t="e">
        <f>(C173-VLOOKUP(H173,Riders!$A$2:$C$213,2,FALSE))/365</f>
        <v>#N/A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J174" s="69" t="e">
        <f>(C174-VLOOKUP(H174,Riders!$A$2:$C$213,2,FALSE))/365</f>
        <v>#N/A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 s="69">
        <f>(C175-VLOOKUP(H175,Riders!$A$2:$C$213,2,FALSE))/365</f>
        <v>24.838356164383562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 s="69">
        <f>(C176-VLOOKUP(H176,Riders!$A$2:$C$213,2,FALSE))/365</f>
        <v>31.36986301369863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J177" s="69" t="e">
        <f>(C177-VLOOKUP(H177,Riders!$A$2:$C$213,2,FALSE))/365</f>
        <v>#N/A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 s="69">
        <f>(C178-VLOOKUP(H178,Riders!$A$2:$C$213,2,FALSE))/365</f>
        <v>21.257534246575343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 s="69">
        <f>(C179-VLOOKUP(H179,Riders!$A$2:$C$213,2,FALSE))/365</f>
        <v>26.912328767123288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J180" s="69" t="e">
        <f>(C180-VLOOKUP(H180,Riders!$A$2:$C$213,2,FALSE))/365</f>
        <v>#N/A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J181" s="69" t="e">
        <f>(C181-VLOOKUP(H181,Riders!$A$2:$C$213,2,FALSE))/365</f>
        <v>#N/A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 s="69">
        <f>(C182-VLOOKUP(H182,Riders!$A$2:$C$213,2,FALSE))/365</f>
        <v>22.663013698630138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 s="69">
        <f>(C183-VLOOKUP(H183,Riders!$A$2:$C$213,2,FALSE))/365</f>
        <v>20.561643835616437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 s="69">
        <f>(C184-VLOOKUP(H184,Riders!$A$2:$C$213,2,FALSE))/365</f>
        <v>23.358904109589041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 s="69">
        <f>(C185-VLOOKUP(H185,Riders!$A$2:$C$213,2,FALSE))/365</f>
        <v>20.931506849315067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J186" s="69" t="e">
        <f>(C186-VLOOKUP(H186,Riders!$A$2:$C$213,2,FALSE))/365</f>
        <v>#N/A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 s="69">
        <f>(C187-VLOOKUP(H187,Riders!$A$2:$C$213,2,FALSE))/365</f>
        <v>20.564383561643837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 s="69">
        <f>(C188-VLOOKUP(H188,Riders!$A$2:$C$213,2,FALSE))/365</f>
        <v>25.890410958904109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 s="69">
        <f>(C189-VLOOKUP(H189,Riders!$A$2:$C$213,2,FALSE))/365</f>
        <v>19.649315068493152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J190" s="69" t="e">
        <f>(C190-VLOOKUP(H190,Riders!$A$2:$C$213,2,FALSE))/365</f>
        <v>#N/A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 s="69">
        <f>(C191-VLOOKUP(H191,Riders!$A$2:$C$213,2,FALSE))/365</f>
        <v>25.890410958904109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 s="69">
        <f>(C192-VLOOKUP(H192,Riders!$A$2:$C$213,2,FALSE))/365</f>
        <v>31.36986301369863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J193" s="69" t="e">
        <f>(C193-VLOOKUP(H193,Riders!$A$2:$C$213,2,FALSE))/365</f>
        <v>#N/A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 s="69">
        <f>(C194-VLOOKUP(H194,Riders!$A$2:$C$213,2,FALSE))/365</f>
        <v>21.257534246575343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 s="69">
        <f>(C195-VLOOKUP(H195,Riders!$A$2:$C$213,2,FALSE))/365</f>
        <v>23.358904109589041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 s="69">
        <f>(C196-VLOOKUP(H196,Riders!$A$2:$C$213,2,FALSE))/365</f>
        <v>22.663013698630138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J197" s="69" t="e">
        <f>(C197-VLOOKUP(H197,Riders!$A$2:$C$213,2,FALSE))/365</f>
        <v>#N/A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J198" s="69" t="e">
        <f>(C198-VLOOKUP(H198,Riders!$A$2:$C$213,2,FALSE))/365</f>
        <v>#N/A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 s="69">
        <f>(C199-VLOOKUP(H199,Riders!$A$2:$C$213,2,FALSE))/365</f>
        <v>25.890410958904109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 s="69">
        <f>(C200-VLOOKUP(H200,Riders!$A$2:$C$213,2,FALSE))/365</f>
        <v>31.36986301369863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J201" s="69" t="e">
        <f>(C201-VLOOKUP(H201,Riders!$A$2:$C$213,2,FALSE))/365</f>
        <v>#N/A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 s="69">
        <f>(C202-VLOOKUP(H202,Riders!$A$2:$C$213,2,FALSE))/365</f>
        <v>21.257534246575343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 s="69">
        <f>(C203-VLOOKUP(H203,Riders!$A$2:$C$213,2,FALSE))/365</f>
        <v>23.358904109589041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 s="69">
        <f>(C204-VLOOKUP(H204,Riders!$A$2:$C$213,2,FALSE))/365</f>
        <v>22.663013698630138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J205" s="69" t="e">
        <f>(C205-VLOOKUP(H205,Riders!$A$2:$C$213,2,FALSE))/365</f>
        <v>#N/A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J206" s="69" t="e">
        <f>(C206-VLOOKUP(H206,Riders!$A$2:$C$213,2,FALSE))/365</f>
        <v>#N/A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 s="69">
        <f>(C207-VLOOKUP(H207,Riders!$A$2:$C$213,2,FALSE))/365</f>
        <v>22.663013698630138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 s="69">
        <f>(C208-VLOOKUP(H208,Riders!$A$2:$C$213,2,FALSE))/365</f>
        <v>21.257534246575343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 s="69">
        <f>(C209-VLOOKUP(H209,Riders!$A$2:$C$213,2,FALSE))/365</f>
        <v>31.36986301369863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J210" s="69" t="e">
        <f>(C210-VLOOKUP(H210,Riders!$A$2:$C$213,2,FALSE))/365</f>
        <v>#N/A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 s="69">
        <f>(C211-VLOOKUP(H211,Riders!$A$2:$C$213,2,FALSE))/365</f>
        <v>22.663013698630138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 s="69">
        <f>(C212-VLOOKUP(H212,Riders!$A$2:$C$213,2,FALSE))/365</f>
        <v>21.257534246575343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 s="69">
        <f>(C213-VLOOKUP(H213,Riders!$A$2:$C$213,2,FALSE))/365</f>
        <v>31.36986301369863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J214" s="69" t="e">
        <f>(C214-VLOOKUP(H214,Riders!$A$2:$C$213,2,FALSE))/365</f>
        <v>#N/A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 s="69">
        <f>(C215-VLOOKUP(H215,Riders!$A$2:$C$213,2,FALSE))/365</f>
        <v>21.257534246575343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 s="69">
        <f>(C216-VLOOKUP(H216,Riders!$A$2:$C$213,2,FALSE))/365</f>
        <v>31.36986301369863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 s="69">
        <f>(C217-VLOOKUP(H217,Riders!$A$2:$C$213,2,FALSE))/365</f>
        <v>22.663013698630138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J218" s="69" t="e">
        <f>(C218-VLOOKUP(H218,Riders!$A$2:$C$213,2,FALSE))/365</f>
        <v>#N/A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 s="69">
        <f>(C219-VLOOKUP(H219,Riders!$A$2:$C$213,2,FALSE))/365</f>
        <v>21.257534246575343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 s="69">
        <f>(C220-VLOOKUP(H220,Riders!$A$2:$C$213,2,FALSE))/365</f>
        <v>31.36986301369863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 s="69">
        <f>(C221-VLOOKUP(H221,Riders!$A$2:$C$213,2,FALSE))/365</f>
        <v>22.663013698630138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J222" s="69" t="e">
        <f>(C222-VLOOKUP(H222,Riders!$A$2:$C$213,2,FALSE))/365</f>
        <v>#N/A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J223" s="69" t="e">
        <f>(C223-VLOOKUP(H223,Riders!$A$2:$C$213,2,FALSE))/365</f>
        <v>#N/A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J224" s="69" t="e">
        <f>(C224-VLOOKUP(H224,Riders!$A$2:$C$213,2,FALSE))/365</f>
        <v>#N/A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J225" s="69" t="e">
        <f>(C225-VLOOKUP(H225,Riders!$A$2:$C$213,2,FALSE))/365</f>
        <v>#N/A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 s="69">
        <f>(C226-VLOOKUP(H226,Riders!$A$2:$C$213,2,FALSE))/365</f>
        <v>25.986301369863014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 s="69">
        <f>(C227-VLOOKUP(H227,Riders!$A$2:$C$213,2,FALSE))/365</f>
        <v>30.509589041095889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 s="69">
        <f>(C228-VLOOKUP(H228,Riders!$A$2:$C$213,2,FALSE))/365</f>
        <v>24.934246575342467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J229" s="69" t="e">
        <f>(C229-VLOOKUP(H229,Riders!$A$2:$C$213,2,FALSE))/365</f>
        <v>#N/A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J230" s="69" t="e">
        <f>(C230-VLOOKUP(H230,Riders!$A$2:$C$213,2,FALSE))/365</f>
        <v>#N/A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 s="69">
        <f>(C231-VLOOKUP(H231,Riders!$A$2:$C$213,2,FALSE))/365</f>
        <v>21.926027397260274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 s="69">
        <f>(C232-VLOOKUP(H232,Riders!$A$2:$C$213,2,FALSE))/365</f>
        <v>27.471232876712328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J233" s="69" t="e">
        <f>(C233-VLOOKUP(H233,Riders!$A$2:$C$213,2,FALSE))/365</f>
        <v>#N/A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J234" s="69" t="e">
        <f>(C234-VLOOKUP(H234,Riders!$A$2:$C$213,2,FALSE))/365</f>
        <v>#N/A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 s="69">
        <f>(C235-VLOOKUP(H235,Riders!$A$2:$C$213,2,FALSE))/365</f>
        <v>22.287671232876711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 s="69">
        <f>(C236-VLOOKUP(H236,Riders!$A$2:$C$213,2,FALSE))/365</f>
        <v>21.860273972602741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J237" s="69" t="e">
        <f>(C237-VLOOKUP(H237,Riders!$A$2:$C$213,2,FALSE))/365</f>
        <v>#N/A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 s="69">
        <f>(C238-VLOOKUP(H238,Riders!$A$2:$C$213,2,FALSE))/365</f>
        <v>31.712328767123289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 s="69">
        <f>(C239-VLOOKUP(H239,Riders!$A$2:$C$213,2,FALSE))/365</f>
        <v>21.860273972602741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J240" s="69" t="e">
        <f>(C240-VLOOKUP(H240,Riders!$A$2:$C$213,2,FALSE))/365</f>
        <v>#N/A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J241" s="69" t="e">
        <f>(C241-VLOOKUP(H241,Riders!$A$2:$C$213,2,FALSE))/365</f>
        <v>#N/A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 s="69">
        <f>(C242-VLOOKUP(H242,Riders!$A$2:$C$213,2,FALSE))/365</f>
        <v>22.758904109589039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 s="69">
        <f>(C243-VLOOKUP(H243,Riders!$A$2:$C$213,2,FALSE))/365</f>
        <v>27.471232876712328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 s="69">
        <f>(C244-VLOOKUP(H244,Riders!$A$2:$C$213,2,FALSE))/365</f>
        <v>19.745205479452054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J245" s="69" t="e">
        <f>(C245-VLOOKUP(H245,Riders!$A$2:$C$213,2,FALSE))/365</f>
        <v>#N/A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J246" s="69" t="e">
        <f>(C246-VLOOKUP(H246,Riders!$A$2:$C$213,2,FALSE))/365</f>
        <v>#N/A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 s="69">
        <f>(C247-VLOOKUP(H247,Riders!$A$2:$C$213,2,FALSE))/365</f>
        <v>24.934246575342467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 s="69">
        <f>(C248-VLOOKUP(H248,Riders!$A$2:$C$213,2,FALSE))/365</f>
        <v>25.986301369863014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 s="69">
        <f>(C249-VLOOKUP(H249,Riders!$A$2:$C$213,2,FALSE))/365</f>
        <v>20.660273972602738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 s="69">
        <f>(C250-VLOOKUP(H250,Riders!$A$2:$C$213,2,FALSE))/365</f>
        <v>26.389041095890413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J251" s="69" t="e">
        <f>(C251-VLOOKUP(H251,Riders!$A$2:$C$213,2,FALSE))/365</f>
        <v>#N/A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J252" s="69" t="e">
        <f>(C252-VLOOKUP(H252,Riders!$A$2:$C$213,2,FALSE))/365</f>
        <v>#N/A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J253" s="69" t="e">
        <f>(C253-VLOOKUP(H253,Riders!$A$2:$C$213,2,FALSE))/365</f>
        <v>#N/A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 s="69">
        <f>(C254-VLOOKUP(H254,Riders!$A$2:$C$213,2,FALSE))/365</f>
        <v>31.712328767123289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J255" s="69" t="e">
        <f>(C255-VLOOKUP(H255,Riders!$A$2:$C$213,2,FALSE))/365</f>
        <v>#N/A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J256" s="69" t="e">
        <f>(C256-VLOOKUP(H256,Riders!$A$2:$C$213,2,FALSE))/365</f>
        <v>#N/A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 s="69">
        <f>(C257-VLOOKUP(H257,Riders!$A$2:$C$213,2,FALSE))/365</f>
        <v>26.389041095890413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 s="69">
        <f>(C258-VLOOKUP(H258,Riders!$A$2:$C$213,2,FALSE))/365</f>
        <v>22.758904109589039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 s="69">
        <f>(C259-VLOOKUP(H259,Riders!$A$2:$C$213,2,FALSE))/365</f>
        <v>25.986301369863014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J260" s="69" t="e">
        <f>(C260-VLOOKUP(H260,Riders!$A$2:$C$213,2,FALSE))/365</f>
        <v>#N/A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 s="69">
        <f>(C261-VLOOKUP(H261,Riders!$A$2:$C$213,2,FALSE))/365</f>
        <v>19.745205479452054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 s="69">
        <f>(C262-VLOOKUP(H262,Riders!$A$2:$C$213,2,FALSE))/365</f>
        <v>31.712328767123289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J263" s="69" t="e">
        <f>(C263-VLOOKUP(H263,Riders!$A$2:$C$213,2,FALSE))/365</f>
        <v>#N/A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J264" s="69" t="e">
        <f>(C264-VLOOKUP(H264,Riders!$A$2:$C$213,2,FALSE))/365</f>
        <v>#N/A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 s="69">
        <f>(C265-VLOOKUP(H265,Riders!$A$2:$C$213,2,FALSE))/365</f>
        <v>26.389041095890413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 s="69">
        <f>(C266-VLOOKUP(H266,Riders!$A$2:$C$213,2,FALSE))/365</f>
        <v>22.758904109589039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 s="69">
        <f>(C267-VLOOKUP(H267,Riders!$A$2:$C$213,2,FALSE))/365</f>
        <v>25.986301369863014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J268" s="69" t="e">
        <f>(C268-VLOOKUP(H268,Riders!$A$2:$C$213,2,FALSE))/365</f>
        <v>#N/A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 s="69">
        <f>(C269-VLOOKUP(H269,Riders!$A$2:$C$213,2,FALSE))/365</f>
        <v>19.745205479452054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 s="69">
        <f>(C270-VLOOKUP(H270,Riders!$A$2:$C$213,2,FALSE))/365</f>
        <v>31.712328767123289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J271" s="69" t="e">
        <f>(C271-VLOOKUP(H271,Riders!$A$2:$C$213,2,FALSE))/365</f>
        <v>#N/A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 s="69">
        <f>(C272-VLOOKUP(H272,Riders!$A$2:$C$213,2,FALSE))/365</f>
        <v>22.758904109589039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J273" s="69" t="e">
        <f>(C273-VLOOKUP(H273,Riders!$A$2:$C$213,2,FALSE))/365</f>
        <v>#N/A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 s="69">
        <f>(C274-VLOOKUP(H274,Riders!$A$2:$C$213,2,FALSE))/365</f>
        <v>31.712328767123289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J275" s="69" t="e">
        <f>(C275-VLOOKUP(H275,Riders!$A$2:$C$213,2,FALSE))/365</f>
        <v>#N/A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 s="69">
        <f>(C276-VLOOKUP(H276,Riders!$A$2:$C$213,2,FALSE))/365</f>
        <v>22.758904109589039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J277" s="69" t="e">
        <f>(C277-VLOOKUP(H277,Riders!$A$2:$C$213,2,FALSE))/365</f>
        <v>#N/A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 s="69">
        <f>(C278-VLOOKUP(H278,Riders!$A$2:$C$213,2,FALSE))/365</f>
        <v>31.712328767123289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 s="69">
        <f>(C279-VLOOKUP(H279,Riders!$A$2:$C$213,2,FALSE))/365</f>
        <v>22.758904109589039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J280" s="69" t="e">
        <f>(C280-VLOOKUP(H280,Riders!$A$2:$C$213,2,FALSE))/365</f>
        <v>#N/A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J281" s="69" t="e">
        <f>(C281-VLOOKUP(H281,Riders!$A$2:$C$213,2,FALSE))/365</f>
        <v>#N/A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 s="69">
        <f>(C282-VLOOKUP(H282,Riders!$A$2:$C$213,2,FALSE))/365</f>
        <v>31.712328767123289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 s="69">
        <f>(C283-VLOOKUP(H283,Riders!$A$2:$C$213,2,FALSE))/365</f>
        <v>22.758904109589039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J284" s="69" t="e">
        <f>(C284-VLOOKUP(H284,Riders!$A$2:$C$213,2,FALSE))/365</f>
        <v>#N/A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J285" s="69" t="e">
        <f>(C285-VLOOKUP(H285,Riders!$A$2:$C$213,2,FALSE))/365</f>
        <v>#N/A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J286" s="69" t="e">
        <f>(C286-VLOOKUP(H286,Riders!$A$2:$C$213,2,FALSE))/365</f>
        <v>#N/A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J287" s="69" t="e">
        <f>(C287-VLOOKUP(H287,Riders!$A$2:$C$213,2,FALSE))/365</f>
        <v>#N/A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J288" s="69" t="e">
        <f>(C288-VLOOKUP(H288,Riders!$A$2:$C$213,2,FALSE))/365</f>
        <v>#N/A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 s="69">
        <f>(C289-VLOOKUP(H289,Riders!$A$2:$C$213,2,FALSE))/365</f>
        <v>30.528767123287672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 s="69">
        <f>(C290-VLOOKUP(H290,Riders!$A$2:$C$213,2,FALSE))/365</f>
        <v>27.027397260273972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 s="69">
        <f>(C291-VLOOKUP(H291,Riders!$A$2:$C$213,2,FALSE))/365</f>
        <v>21.945205479452056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 s="69">
        <f>(C292-VLOOKUP(H292,Riders!$A$2:$C$213,2,FALSE))/365</f>
        <v>26.005479452054793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J293" s="69" t="e">
        <f>(C293-VLOOKUP(H293,Riders!$A$2:$C$213,2,FALSE))/365</f>
        <v>#N/A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J294" s="69" t="e">
        <f>(C294-VLOOKUP(H294,Riders!$A$2:$C$213,2,FALSE))/365</f>
        <v>#N/A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J295" s="69" t="e">
        <f>(C295-VLOOKUP(H295,Riders!$A$2:$C$213,2,FALSE))/365</f>
        <v>#N/A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J296" s="69" t="e">
        <f>(C296-VLOOKUP(H296,Riders!$A$2:$C$213,2,FALSE))/365</f>
        <v>#N/A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 s="69">
        <f>(C297-VLOOKUP(H297,Riders!$A$2:$C$213,2,FALSE))/365</f>
        <v>24.460273972602739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 s="69">
        <f>(C298-VLOOKUP(H298,Riders!$A$2:$C$213,2,FALSE))/365</f>
        <v>25.183561643835617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 s="69">
        <f>(C299-VLOOKUP(H299,Riders!$A$2:$C$213,2,FALSE))/365</f>
        <v>22.306849315068494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 s="69">
        <f>(C300-VLOOKUP(H300,Riders!$A$2:$C$213,2,FALSE))/365</f>
        <v>26.408219178082192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J301" s="69" t="e">
        <f>(C301-VLOOKUP(H301,Riders!$A$2:$C$213,2,FALSE))/365</f>
        <v>#N/A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J302" s="69" t="e">
        <f>(C302-VLOOKUP(H302,Riders!$A$2:$C$213,2,FALSE))/365</f>
        <v>#N/A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J303" s="69" t="e">
        <f>(C303-VLOOKUP(H303,Riders!$A$2:$C$213,2,FALSE))/365</f>
        <v>#N/A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J304" s="69" t="e">
        <f>(C304-VLOOKUP(H304,Riders!$A$2:$C$213,2,FALSE))/365</f>
        <v>#N/A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 s="69">
        <f>(C305-VLOOKUP(H305,Riders!$A$2:$C$213,2,FALSE))/365</f>
        <v>21.87945205479452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J306" s="69" t="e">
        <f>(C306-VLOOKUP(H306,Riders!$A$2:$C$213,2,FALSE))/365</f>
        <v>#N/A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J307" s="69" t="e">
        <f>(C307-VLOOKUP(H307,Riders!$A$2:$C$213,2,FALSE))/365</f>
        <v>#N/A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 s="69">
        <f>(C308-VLOOKUP(H308,Riders!$A$2:$C$213,2,FALSE))/365</f>
        <v>24.953424657534246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J309" s="69" t="e">
        <f>(C309-VLOOKUP(H309,Riders!$A$2:$C$213,2,FALSE))/365</f>
        <v>#N/A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 s="69">
        <f>(C310-VLOOKUP(H310,Riders!$A$2:$C$213,2,FALSE))/365</f>
        <v>25.038356164383561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 s="69">
        <f>(C311-VLOOKUP(H311,Riders!$A$2:$C$213,2,FALSE))/365</f>
        <v>27.490410958904111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 s="69">
        <f>(C312-VLOOKUP(H312,Riders!$A$2:$C$213,2,FALSE))/365</f>
        <v>31.731506849315068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 s="69">
        <f>(C313-VLOOKUP(H313,Riders!$A$2:$C$213,2,FALSE))/365</f>
        <v>25.038356164383561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 s="69">
        <f>(C314-VLOOKUP(H314,Riders!$A$2:$C$213,2,FALSE))/365</f>
        <v>22.778082191780822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 s="69">
        <f>(C315-VLOOKUP(H315,Riders!$A$2:$C$213,2,FALSE))/365</f>
        <v>24.953424657534246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J316" s="69" t="e">
        <f>(C316-VLOOKUP(H316,Riders!$A$2:$C$213,2,FALSE))/365</f>
        <v>#N/A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J317" s="69" t="e">
        <f>(C317-VLOOKUP(H317,Riders!$A$2:$C$213,2,FALSE))/365</f>
        <v>#N/A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J318" s="69" t="e">
        <f>(C318-VLOOKUP(H318,Riders!$A$2:$C$213,2,FALSE))/365</f>
        <v>#N/A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 s="69">
        <f>(C319-VLOOKUP(H319,Riders!$A$2:$C$213,2,FALSE))/365</f>
        <v>19.065753424657533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J320" s="69" t="e">
        <f>(C320-VLOOKUP(H320,Riders!$A$2:$C$213,2,FALSE))/365</f>
        <v>#N/A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J321" s="69" t="e">
        <f>(C321-VLOOKUP(H321,Riders!$A$2:$C$213,2,FALSE))/365</f>
        <v>#N/A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 s="69">
        <f>(C322-VLOOKUP(H322,Riders!$A$2:$C$213,2,FALSE))/365</f>
        <v>27.027397260273972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 s="69">
        <f>(C323-VLOOKUP(H323,Riders!$A$2:$C$213,2,FALSE))/365</f>
        <v>26.408219178082192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 s="69">
        <f>(C324-VLOOKUP(H324,Riders!$A$2:$C$213,2,FALSE))/365</f>
        <v>25.183561643835617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 s="69">
        <f>(C325-VLOOKUP(H325,Riders!$A$2:$C$213,2,FALSE))/365</f>
        <v>26.005479452054793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J326" s="69" t="e">
        <f>(C326-VLOOKUP(H326,Riders!$A$2:$C$213,2,FALSE))/365</f>
        <v>#N/A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J327" s="69" t="e">
        <f>(C327-VLOOKUP(H327,Riders!$A$2:$C$213,2,FALSE))/365</f>
        <v>#N/A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 s="69">
        <f>(C328-VLOOKUP(H328,Riders!$A$2:$C$213,2,FALSE))/365</f>
        <v>31.731506849315068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J329" s="69" t="e">
        <f>(C329-VLOOKUP(H329,Riders!$A$2:$C$213,2,FALSE))/365</f>
        <v>#N/A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 s="69">
        <f>(C330-VLOOKUP(H330,Riders!$A$2:$C$213,2,FALSE))/365</f>
        <v>22.778082191780822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 s="69">
        <f>(C331-VLOOKUP(H331,Riders!$A$2:$C$213,2,FALSE))/365</f>
        <v>25.183561643835617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 s="69">
        <f>(C332-VLOOKUP(H332,Riders!$A$2:$C$213,2,FALSE))/365</f>
        <v>27.027397260273972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J333" s="69" t="e">
        <f>(C333-VLOOKUP(H333,Riders!$A$2:$C$213,2,FALSE))/365</f>
        <v>#N/A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J334" s="69" t="e">
        <f>(C334-VLOOKUP(H334,Riders!$A$2:$C$213,2,FALSE))/365</f>
        <v>#N/A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J335" s="69" t="e">
        <f>(C335-VLOOKUP(H335,Riders!$A$2:$C$213,2,FALSE))/365</f>
        <v>#N/A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 s="69">
        <f>(C336-VLOOKUP(H336,Riders!$A$2:$C$213,2,FALSE))/365</f>
        <v>31.731506849315068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J337" s="69" t="e">
        <f>(C337-VLOOKUP(H337,Riders!$A$2:$C$213,2,FALSE))/365</f>
        <v>#N/A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 s="69">
        <f>(C338-VLOOKUP(H338,Riders!$A$2:$C$213,2,FALSE))/365</f>
        <v>22.778082191780822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 s="69">
        <f>(C339-VLOOKUP(H339,Riders!$A$2:$C$213,2,FALSE))/365</f>
        <v>25.183561643835617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 s="69">
        <f>(C340-VLOOKUP(H340,Riders!$A$2:$C$213,2,FALSE))/365</f>
        <v>27.027397260273972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J341" s="69" t="e">
        <f>(C341-VLOOKUP(H341,Riders!$A$2:$C$213,2,FALSE))/365</f>
        <v>#N/A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J342" s="69" t="e">
        <f>(C342-VLOOKUP(H342,Riders!$A$2:$C$213,2,FALSE))/365</f>
        <v>#N/A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J343" s="69" t="e">
        <f>(C343-VLOOKUP(H343,Riders!$A$2:$C$213,2,FALSE))/365</f>
        <v>#N/A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J344" s="69" t="e">
        <f>(C344-VLOOKUP(H344,Riders!$A$2:$C$213,2,FALSE))/365</f>
        <v>#N/A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J345" s="69" t="e">
        <f>(C345-VLOOKUP(H345,Riders!$A$2:$C$213,2,FALSE))/365</f>
        <v>#N/A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 s="69">
        <f>(C346-VLOOKUP(H346,Riders!$A$2:$C$213,2,FALSE))/365</f>
        <v>31.731506849315068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J347" s="69" t="e">
        <f>(C347-VLOOKUP(H347,Riders!$A$2:$C$213,2,FALSE))/365</f>
        <v>#N/A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 s="69">
        <f>(C348-VLOOKUP(H348,Riders!$A$2:$C$213,2,FALSE))/365</f>
        <v>27.027397260273972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 s="69">
        <f>(C349-VLOOKUP(H349,Riders!$A$2:$C$213,2,FALSE))/365</f>
        <v>22.778082191780822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 s="69">
        <f>(C350-VLOOKUP(H350,Riders!$A$2:$C$213,2,FALSE))/365</f>
        <v>31.731506849315068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J351" s="69" t="e">
        <f>(C351-VLOOKUP(H351,Riders!$A$2:$C$213,2,FALSE))/365</f>
        <v>#N/A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 s="69">
        <f>(C352-VLOOKUP(H352,Riders!$A$2:$C$213,2,FALSE))/365</f>
        <v>27.027397260273972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 s="69">
        <f>(C353-VLOOKUP(H353,Riders!$A$2:$C$213,2,FALSE))/365</f>
        <v>22.778082191780822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 s="69">
        <f>(C354-VLOOKUP(H354,Riders!$A$2:$C$213,2,FALSE))/365</f>
        <v>27.027397260273972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 s="69">
        <f>(C355-VLOOKUP(H355,Riders!$A$2:$C$213,2,FALSE))/365</f>
        <v>22.778082191780822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 s="69">
        <f>(C356-VLOOKUP(H356,Riders!$A$2:$C$213,2,FALSE))/365</f>
        <v>31.731506849315068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 s="69">
        <f>(C357-VLOOKUP(H357,Riders!$A$2:$C$213,2,FALSE))/365</f>
        <v>27.027397260273972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J358" s="69" t="e">
        <f>(C358-VLOOKUP(H358,Riders!$A$2:$C$213,2,FALSE))/365</f>
        <v>#N/A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 s="69">
        <f>(C359-VLOOKUP(H359,Riders!$A$2:$C$213,2,FALSE))/365</f>
        <v>22.778082191780822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 s="69">
        <f>(C360-VLOOKUP(H360,Riders!$A$2:$C$213,2,FALSE))/365</f>
        <v>31.731506849315068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 s="69">
        <f>(C361-VLOOKUP(H361,Riders!$A$2:$C$213,2,FALSE))/365</f>
        <v>27.027397260273972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J362" s="69" t="e">
        <f>(C362-VLOOKUP(H362,Riders!$A$2:$C$213,2,FALSE))/365</f>
        <v>#N/A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 s="69">
        <f>(C363-VLOOKUP(H363,Riders!$A$2:$C$213,2,FALSE))/365</f>
        <v>22.778082191780822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J364" s="69" t="e">
        <f>(C364-VLOOKUP(H364,Riders!$A$2:$C$213,2,FALSE))/365</f>
        <v>#N/A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J365" s="69" t="e">
        <f>(C365-VLOOKUP(H365,Riders!$A$2:$C$213,2,FALSE))/365</f>
        <v>#N/A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J366" s="69" t="e">
        <f>(C366-VLOOKUP(H366,Riders!$A$2:$C$213,2,FALSE))/365</f>
        <v>#N/A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 s="69">
        <f>(C367-VLOOKUP(H367,Riders!$A$2:$C$213,2,FALSE))/365</f>
        <v>27.580821917808219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 s="69">
        <f>(C368-VLOOKUP(H368,Riders!$A$2:$C$213,2,FALSE))/365</f>
        <v>21.463013698630139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 s="69">
        <f>(C369-VLOOKUP(H369,Riders!$A$2:$C$213,2,FALSE))/365</f>
        <v>22.397260273972602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 s="69">
        <f>(C370-VLOOKUP(H370,Riders!$A$2:$C$213,2,FALSE))/365</f>
        <v>22.86849315068493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 s="69">
        <f>(C371-VLOOKUP(H371,Riders!$A$2:$C$213,2,FALSE))/365</f>
        <v>23.564383561643837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J372" s="69" t="e">
        <f>(C372-VLOOKUP(H372,Riders!$A$2:$C$213,2,FALSE))/365</f>
        <v>#N/A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 s="69">
        <f>(C373-VLOOKUP(H373,Riders!$A$2:$C$213,2,FALSE))/365</f>
        <v>25.12876712328767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J374" s="69" t="e">
        <f>(C374-VLOOKUP(H374,Riders!$A$2:$C$213,2,FALSE))/365</f>
        <v>#N/A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J375" s="69" t="e">
        <f>(C375-VLOOKUP(H375,Riders!$A$2:$C$213,2,FALSE))/365</f>
        <v>#N/A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 s="69">
        <f>(C376-VLOOKUP(H376,Riders!$A$2:$C$213,2,FALSE))/365</f>
        <v>31.575342465753426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 s="69">
        <f>(C377-VLOOKUP(H377,Riders!$A$2:$C$213,2,FALSE))/365</f>
        <v>27.117808219178084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J378" s="69" t="e">
        <f>(C378-VLOOKUP(H378,Riders!$A$2:$C$213,2,FALSE))/365</f>
        <v>#N/A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 s="69">
        <f>(C379-VLOOKUP(H379,Riders!$A$2:$C$213,2,FALSE))/365</f>
        <v>20.769863013698629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 s="69">
        <f>(C380-VLOOKUP(H380,Riders!$A$2:$C$213,2,FALSE))/365</f>
        <v>26.095890410958905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J381" s="69" t="e">
        <f>(C381-VLOOKUP(H381,Riders!$A$2:$C$213,2,FALSE))/365</f>
        <v>#N/A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J382" s="69" t="e">
        <f>(C382-VLOOKUP(H382,Riders!$A$2:$C$213,2,FALSE))/365</f>
        <v>#N/A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J383" s="69" t="e">
        <f>(C383-VLOOKUP(H383,Riders!$A$2:$C$213,2,FALSE))/365</f>
        <v>#N/A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 s="69">
        <f>(C384-VLOOKUP(H384,Riders!$A$2:$C$213,2,FALSE))/365</f>
        <v>26.276712328767122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 s="69">
        <f>(C385-VLOOKUP(H385,Riders!$A$2:$C$213,2,FALSE))/365</f>
        <v>20.767123287671232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 s="69">
        <f>(C386-VLOOKUP(H386,Riders!$A$2:$C$213,2,FALSE))/365</f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J387" s="69" t="e">
        <f>(C387-VLOOKUP(H387,Riders!$A$2:$C$213,2,FALSE))/365</f>
        <v>#N/A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J388" s="69" t="e">
        <f>(C388-VLOOKUP(H388,Riders!$A$2:$C$213,2,FALSE))/365</f>
        <v>#N/A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 s="69">
        <f>(C389-VLOOKUP(H389,Riders!$A$2:$C$213,2,FALSE))/365</f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 s="69">
        <f>(C390-VLOOKUP(H390,Riders!$A$2:$C$213,2,FALSE))/365</f>
        <v>31.82191780821918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 s="69">
        <f>(C391-VLOOKUP(H391,Riders!$A$2:$C$213,2,FALSE))/365</f>
        <v>26.276712328767122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 s="69">
        <f>(C392-VLOOKUP(H392,Riders!$A$2:$C$213,2,FALSE))/365</f>
        <v>19.854794520547944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J393" s="69" t="e">
        <f>(C393-VLOOKUP(H393,Riders!$A$2:$C$213,2,FALSE))/365</f>
        <v>#N/A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 s="69">
        <f>(C394-VLOOKUP(H394,Riders!$A$2:$C$213,2,FALSE))/365</f>
        <v>19.156164383561645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 s="69">
        <f>(C395-VLOOKUP(H395,Riders!$A$2:$C$213,2,FALSE))/365</f>
        <v>26.095890410958905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J396" s="69" t="e">
        <f>(C396-VLOOKUP(H396,Riders!$A$2:$C$213,2,FALSE))/365</f>
        <v>#N/A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J397" s="69" t="e">
        <f>(C397-VLOOKUP(H397,Riders!$A$2:$C$213,2,FALSE))/365</f>
        <v>#N/A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 s="69">
        <f>(C398-VLOOKUP(H398,Riders!$A$2:$C$213,2,FALSE))/365</f>
        <v>31.575342465753426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J399" s="69" t="e">
        <f>(C399-VLOOKUP(H399,Riders!$A$2:$C$213,2,FALSE))/365</f>
        <v>#N/A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J400" s="69" t="e">
        <f>(C400-VLOOKUP(H400,Riders!$A$2:$C$213,2,FALSE))/365</f>
        <v>#N/A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 s="69">
        <f>(C401-VLOOKUP(H401,Riders!$A$2:$C$213,2,FALSE))/365</f>
        <v>21.463013698630139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 s="69">
        <f>(C402-VLOOKUP(H402,Riders!$A$2:$C$213,2,FALSE))/365</f>
        <v>22.86849315068493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J403" s="69" t="e">
        <f>(C403-VLOOKUP(H403,Riders!$A$2:$C$213,2,FALSE))/365</f>
        <v>#N/A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J404" s="69" t="e">
        <f>(C404-VLOOKUP(H404,Riders!$A$2:$C$213,2,FALSE))/365</f>
        <v>#N/A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 s="69">
        <f>(C405-VLOOKUP(H405,Riders!$A$2:$C$213,2,FALSE))/365</f>
        <v>22.86849315068493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 s="69">
        <f>(C406-VLOOKUP(H406,Riders!$A$2:$C$213,2,FALSE))/365</f>
        <v>31.82191780821918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J407" s="69" t="e">
        <f>(C407-VLOOKUP(H407,Riders!$A$2:$C$213,2,FALSE))/365</f>
        <v>#N/A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 s="69">
        <f>(C408-VLOOKUP(H408,Riders!$A$2:$C$213,2,FALSE))/365</f>
        <v>19.854794520547944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 s="69">
        <f>(C409-VLOOKUP(H409,Riders!$A$2:$C$213,2,FALSE))/365</f>
        <v>31.575342465753426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 s="69">
        <f>(C410-VLOOKUP(H410,Riders!$A$2:$C$213,2,FALSE))/365</f>
        <v>19.156164383561645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J411" s="69" t="e">
        <f>(C411-VLOOKUP(H411,Riders!$A$2:$C$213,2,FALSE))/365</f>
        <v>#N/A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J412" s="69" t="e">
        <f>(C412-VLOOKUP(H412,Riders!$A$2:$C$213,2,FALSE))/365</f>
        <v>#N/A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 s="69">
        <f>(C413-VLOOKUP(H413,Riders!$A$2:$C$213,2,FALSE))/365</f>
        <v>22.86849315068493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 s="69">
        <f>(C414-VLOOKUP(H414,Riders!$A$2:$C$213,2,FALSE))/365</f>
        <v>31.82191780821918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J415" s="69" t="e">
        <f>(C415-VLOOKUP(H415,Riders!$A$2:$C$213,2,FALSE))/365</f>
        <v>#N/A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 s="69">
        <f>(C416-VLOOKUP(H416,Riders!$A$2:$C$213,2,FALSE))/365</f>
        <v>19.854794520547944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 s="69">
        <f>(C417-VLOOKUP(H417,Riders!$A$2:$C$213,2,FALSE))/365</f>
        <v>31.575342465753426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 s="69">
        <f>(C418-VLOOKUP(H418,Riders!$A$2:$C$213,2,FALSE))/365</f>
        <v>19.156164383561645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J419" s="69" t="e">
        <f>(C419-VLOOKUP(H419,Riders!$A$2:$C$213,2,FALSE))/365</f>
        <v>#N/A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J420" s="69" t="e">
        <f>(C420-VLOOKUP(H420,Riders!$A$2:$C$213,2,FALSE))/365</f>
        <v>#N/A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 s="69">
        <f>(C421-VLOOKUP(H421,Riders!$A$2:$C$213,2,FALSE))/365</f>
        <v>19.158904109589042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 s="69">
        <f>(C422-VLOOKUP(H422,Riders!$A$2:$C$213,2,FALSE))/365</f>
        <v>31.824657534246576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 s="69">
        <f>(C423-VLOOKUP(H423,Riders!$A$2:$C$213,2,FALSE))/365</f>
        <v>19.857534246575341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J424" s="69" t="e">
        <f>(C424-VLOOKUP(H424,Riders!$A$2:$C$213,2,FALSE))/365</f>
        <v>#N/A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 s="69">
        <f>(C425-VLOOKUP(H425,Riders!$A$2:$C$213,2,FALSE))/365</f>
        <v>19.158904109589042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 s="69">
        <f>(C426-VLOOKUP(H426,Riders!$A$2:$C$213,2,FALSE))/365</f>
        <v>31.824657534246576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 s="69">
        <f>(C427-VLOOKUP(H427,Riders!$A$2:$C$213,2,FALSE))/365</f>
        <v>19.857534246575341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 s="69">
        <f>(C428-VLOOKUP(H428,Riders!$A$2:$C$213,2,FALSE))/365</f>
        <v>31.824657534246576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J429" s="69" t="e">
        <f>(C429-VLOOKUP(H429,Riders!$A$2:$C$213,2,FALSE))/365</f>
        <v>#N/A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 s="69">
        <f>(C430-VLOOKUP(H430,Riders!$A$2:$C$213,2,FALSE))/365</f>
        <v>19.857534246575341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 s="69">
        <f>(C431-VLOOKUP(H431,Riders!$A$2:$C$213,2,FALSE))/365</f>
        <v>19.158904109589042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 s="69">
        <f>(C432-VLOOKUP(H432,Riders!$A$2:$C$213,2,FALSE))/365</f>
        <v>31.824657534246576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J433" s="69" t="e">
        <f>(C433-VLOOKUP(H433,Riders!$A$2:$C$213,2,FALSE))/365</f>
        <v>#N/A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 s="69">
        <f>(C434-VLOOKUP(H434,Riders!$A$2:$C$213,2,FALSE))/365</f>
        <v>19.857534246575341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 s="69">
        <f>(C435-VLOOKUP(H435,Riders!$A$2:$C$213,2,FALSE))/365</f>
        <v>19.158904109589042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 s="69">
        <f>(C436-VLOOKUP(H436,Riders!$A$2:$C$213,2,FALSE))/365</f>
        <v>26.772602739726029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J437" s="69" t="e">
        <f>(C437-VLOOKUP(H437,Riders!$A$2:$C$213,2,FALSE))/365</f>
        <v>#N/A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 s="69">
        <f>(C438-VLOOKUP(H438,Riders!$A$2:$C$213,2,FALSE))/365</f>
        <v>21.813698630136987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J439" s="69" t="e">
        <f>(C439-VLOOKUP(H439,Riders!$A$2:$C$213,2,FALSE))/365</f>
        <v>#N/A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 s="69">
        <f>(C440-VLOOKUP(H440,Riders!$A$2:$C$213,2,FALSE))/365</f>
        <v>20.531506849315068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 s="69">
        <f>(C441-VLOOKUP(H441,Riders!$A$2:$C$213,2,FALSE))/365</f>
        <v>28.610958904109587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 s="69">
        <f>(C442-VLOOKUP(H442,Riders!$A$2:$C$213,2,FALSE))/365</f>
        <v>23.545205479452054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J443" s="69" t="e">
        <f>(C443-VLOOKUP(H443,Riders!$A$2:$C$213,2,FALSE))/365</f>
        <v>#N/A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J444" s="69" t="e">
        <f>(C444-VLOOKUP(H444,Riders!$A$2:$C$213,2,FALSE))/365</f>
        <v>#N/A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J445" s="69" t="e">
        <f>(C445-VLOOKUP(H445,Riders!$A$2:$C$213,2,FALSE))/365</f>
        <v>#N/A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 s="69">
        <f>(C446-VLOOKUP(H446,Riders!$A$2:$C$213,2,FALSE))/365</f>
        <v>28.479452054794521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 s="69">
        <f>(C447-VLOOKUP(H447,Riders!$A$2:$C$213,2,FALSE))/365</f>
        <v>25.227397260273971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 s="69">
        <f>(C448-VLOOKUP(H448,Riders!$A$2:$C$213,2,FALSE))/365</f>
        <v>32.252054794520546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 s="69">
        <f>(C449-VLOOKUP(H449,Riders!$A$2:$C$213,2,FALSE))/365</f>
        <v>25.720547945205478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 s="69">
        <f>(C450-VLOOKUP(H450,Riders!$A$2:$C$213,2,FALSE))/365</f>
        <v>21.175342465753424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J451" s="69" t="e">
        <f>(C451-VLOOKUP(H451,Riders!$A$2:$C$213,2,FALSE))/365</f>
        <v>#N/A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 s="69">
        <f>(C452-VLOOKUP(H452,Riders!$A$2:$C$213,2,FALSE))/365</f>
        <v>28.257534246575343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J453" s="69" t="e">
        <f>(C453-VLOOKUP(H453,Riders!$A$2:$C$213,2,FALSE))/365</f>
        <v>#N/A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 s="69">
        <f>(C454-VLOOKUP(H454,Riders!$A$2:$C$213,2,FALSE))/365</f>
        <v>24.241095890410961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J455" s="69" t="e">
        <f>(C455-VLOOKUP(H455,Riders!$A$2:$C$213,2,FALSE))/365</f>
        <v>#N/A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 s="69">
        <f>(C456-VLOOKUP(H456,Riders!$A$2:$C$213,2,FALSE))/365</f>
        <v>22.646575342465752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J457" s="69" t="e">
        <f>(C457-VLOOKUP(H457,Riders!$A$2:$C$213,2,FALSE))/365</f>
        <v>#N/A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J458" s="69" t="e">
        <f>(C458-VLOOKUP(H458,Riders!$A$2:$C$213,2,FALSE))/365</f>
        <v>#N/A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 s="69">
        <f>(C459-VLOOKUP(H459,Riders!$A$2:$C$213,2,FALSE))/365</f>
        <v>27.175342465753424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J460" s="69" t="e">
        <f>(C460-VLOOKUP(H460,Riders!$A$2:$C$213,2,FALSE))/365</f>
        <v>#N/A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 s="69">
        <f>(C461-VLOOKUP(H461,Riders!$A$2:$C$213,2,FALSE))/365</f>
        <v>19.832876712328765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 s="69">
        <f>(C462-VLOOKUP(H462,Riders!$A$2:$C$213,2,FALSE))/365</f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 s="69">
        <f>(C463-VLOOKUP(H463,Riders!$A$2:$C$213,2,FALSE))/365</f>
        <v>22.646575342465752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 s="69">
        <f>(C464-VLOOKUP(H464,Riders!$A$2:$C$213,2,FALSE))/365</f>
        <v>22.139726027397259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 s="69">
        <f>(C465-VLOOKUP(H465,Riders!$A$2:$C$213,2,FALSE))/365</f>
        <v>24.241095890410961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 s="69">
        <f>(C466-VLOOKUP(H466,Riders!$A$2:$C$213,2,FALSE))/365</f>
        <v>28.257534246575343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J467" s="69" t="e">
        <f>(C467-VLOOKUP(H467,Riders!$A$2:$C$213,2,FALSE))/365</f>
        <v>#N/A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 s="69">
        <f>(C468-VLOOKUP(H468,Riders!$A$2:$C$213,2,FALSE))/365</f>
        <v>26.772602739726029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 s="69">
        <f>(C469-VLOOKUP(H469,Riders!$A$2:$C$213,2,FALSE))/365</f>
        <v>21.175342465753424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 s="69">
        <f>(C470-VLOOKUP(H470,Riders!$A$2:$C$213,2,FALSE))/365</f>
        <v>32.252054794520546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 s="69">
        <f>(C471-VLOOKUP(H471,Riders!$A$2:$C$213,2,FALSE))/365</f>
        <v>21.813698630136987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 s="69">
        <f>(C472-VLOOKUP(H472,Riders!$A$2:$C$213,2,FALSE))/365</f>
        <v>28.479452054794521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 s="69">
        <f>(C473-VLOOKUP(H473,Riders!$A$2:$C$213,2,FALSE))/365</f>
        <v>20.531506849315068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J474" s="69" t="e">
        <f>(C474-VLOOKUP(H474,Riders!$A$2:$C$213,2,FALSE))/365</f>
        <v>#N/A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 s="69">
        <f>(C475-VLOOKUP(H475,Riders!$A$2:$C$213,2,FALSE))/365</f>
        <v>23.545205479452054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J476" s="69" t="e">
        <f>(C476-VLOOKUP(H476,Riders!$A$2:$C$213,2,FALSE))/365</f>
        <v>#N/A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J477" s="69" t="e">
        <f>(C477-VLOOKUP(H477,Riders!$A$2:$C$213,2,FALSE))/365</f>
        <v>#N/A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 s="69">
        <f>(C478-VLOOKUP(H478,Riders!$A$2:$C$213,2,FALSE))/365</f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 s="69">
        <f>(C479-VLOOKUP(H479,Riders!$A$2:$C$213,2,FALSE))/365</f>
        <v>28.479452054794521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 s="69">
        <f>(C480-VLOOKUP(H480,Riders!$A$2:$C$213,2,FALSE))/365</f>
        <v>22.139726027397259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 s="69">
        <f>(C481-VLOOKUP(H481,Riders!$A$2:$C$213,2,FALSE))/365</f>
        <v>32.252054794520546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 s="69">
        <f>(C482-VLOOKUP(H482,Riders!$A$2:$C$213,2,FALSE))/365</f>
        <v>28.257534246575343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 s="69">
        <f>(C483-VLOOKUP(H483,Riders!$A$2:$C$213,2,FALSE))/365</f>
        <v>26.772602739726029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J484" s="69" t="e">
        <f>(C484-VLOOKUP(H484,Riders!$A$2:$C$213,2,FALSE))/365</f>
        <v>#N/A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J485" s="69" t="e">
        <f>(C485-VLOOKUP(H485,Riders!$A$2:$C$213,2,FALSE))/365</f>
        <v>#N/A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 s="69">
        <f>(C486-VLOOKUP(H486,Riders!$A$2:$C$213,2,FALSE))/365</f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 s="69">
        <f>(C487-VLOOKUP(H487,Riders!$A$2:$C$213,2,FALSE))/365</f>
        <v>28.479452054794521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 s="69">
        <f>(C488-VLOOKUP(H488,Riders!$A$2:$C$213,2,FALSE))/365</f>
        <v>22.139726027397259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 s="69">
        <f>(C489-VLOOKUP(H489,Riders!$A$2:$C$213,2,FALSE))/365</f>
        <v>32.252054794520546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 s="69">
        <f>(C490-VLOOKUP(H490,Riders!$A$2:$C$213,2,FALSE))/365</f>
        <v>28.257534246575343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 s="69">
        <f>(C491-VLOOKUP(H491,Riders!$A$2:$C$213,2,FALSE))/365</f>
        <v>26.772602739726029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 s="69">
        <f>(C492-VLOOKUP(H492,Riders!$A$2:$C$213,2,FALSE))/365</f>
        <v>22.139726027397259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 s="69">
        <f>(C493-VLOOKUP(H493,Riders!$A$2:$C$213,2,FALSE))/365</f>
        <v>32.252054794520546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J494" s="69" t="e">
        <f>(C494-VLOOKUP(H494,Riders!$A$2:$C$213,2,FALSE))/365</f>
        <v>#N/A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 s="69">
        <f>(C495-VLOOKUP(H495,Riders!$A$2:$C$213,2,FALSE))/365</f>
        <v>28.257534246575343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 s="69">
        <f>(C496-VLOOKUP(H496,Riders!$A$2:$C$213,2,FALSE))/365</f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 s="69">
        <f>(C497-VLOOKUP(H497,Riders!$A$2:$C$213,2,FALSE))/365</f>
        <v>22.139726027397259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J498" s="69" t="e">
        <f>(C498-VLOOKUP(H498,Riders!$A$2:$C$213,2,FALSE))/365</f>
        <v>#N/A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 s="69">
        <f>(C499-VLOOKUP(H499,Riders!$A$2:$C$213,2,FALSE))/365</f>
        <v>28.257534246575343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 s="69">
        <f>(C500-VLOOKUP(H500,Riders!$A$2:$C$213,2,FALSE))/365</f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 s="69">
        <f>(C501-VLOOKUP(H501,Riders!$A$2:$C$213,2,FALSE))/365</f>
        <v>22.139726027397259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 s="69">
        <f>(C502-VLOOKUP(H502,Riders!$A$2:$C$213,2,FALSE))/365</f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J503" s="69" t="e">
        <f>(C503-VLOOKUP(H503,Riders!$A$2:$C$213,2,FALSE))/365</f>
        <v>#N/A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 s="69">
        <f>(C504-VLOOKUP(H504,Riders!$A$2:$C$213,2,FALSE))/365</f>
        <v>22.139726027397259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 s="69">
        <f>(C505-VLOOKUP(H505,Riders!$A$2:$C$213,2,FALSE))/365</f>
        <v>28.257534246575343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 s="69">
        <f>(C506-VLOOKUP(H506,Riders!$A$2:$C$213,2,FALSE))/365</f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J507" s="69" t="e">
        <f>(C507-VLOOKUP(H507,Riders!$A$2:$C$213,2,FALSE))/365</f>
        <v>#N/A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 s="69">
        <f>(C508-VLOOKUP(H508,Riders!$A$2:$C$213,2,FALSE))/365</f>
        <v>22.139726027397259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 s="69">
        <f>(C509-VLOOKUP(H509,Riders!$A$2:$C$213,2,FALSE))/365</f>
        <v>28.257534246575343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J510" s="69" t="e">
        <f>(C510-VLOOKUP(H510,Riders!$A$2:$C$213,2,FALSE))/365</f>
        <v>#N/A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J511" s="69" t="e">
        <f>(C511-VLOOKUP(H511,Riders!$A$2:$C$213,2,FALSE))/365</f>
        <v>#N/A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 s="69">
        <f>(C512-VLOOKUP(H512,Riders!$A$2:$C$213,2,FALSE))/365</f>
        <v>23.567123287671233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J513" s="69" t="e">
        <f>(C513-VLOOKUP(H513,Riders!$A$2:$C$213,2,FALSE))/365</f>
        <v>#N/A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J514" s="69" t="e">
        <f>(C514-VLOOKUP(H514,Riders!$A$2:$C$213,2,FALSE))/365</f>
        <v>#N/A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 s="69">
        <f>(C515-VLOOKUP(H515,Riders!$A$2:$C$213,2,FALSE))/365</f>
        <v>22.032876712328768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 s="69">
        <f>(C516-VLOOKUP(H516,Riders!$A$2:$C$213,2,FALSE))/365</f>
        <v>21.835616438356166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 s="69">
        <f>(C517-VLOOKUP(H517,Riders!$A$2:$C$213,2,FALSE))/365</f>
        <v>20.18082191780822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 s="69">
        <f>(C518-VLOOKUP(H518,Riders!$A$2:$C$213,2,FALSE))/365</f>
        <v>32.273972602739725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 s="69">
        <f>(C519-VLOOKUP(H519,Riders!$A$2:$C$213,2,FALSE))/365</f>
        <v>25.24931506849315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 s="69">
        <f>(C520-VLOOKUP(H520,Riders!$A$2:$C$213,2,FALSE))/365</f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 s="69">
        <f>(C521-VLOOKUP(H521,Riders!$A$2:$C$213,2,FALSE))/365</f>
        <v>22.668493150684931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 s="69">
        <f>(C522-VLOOKUP(H522,Riders!$A$2:$C$213,2,FALSE))/365</f>
        <v>20.553424657534247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J523" s="69" t="e">
        <f>(C523-VLOOKUP(H523,Riders!$A$2:$C$213,2,FALSE))/365</f>
        <v>#N/A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 s="69">
        <f>(C524-VLOOKUP(H524,Riders!$A$2:$C$213,2,FALSE))/365</f>
        <v>24.263013698630136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J525" s="69" t="e">
        <f>(C525-VLOOKUP(H525,Riders!$A$2:$C$213,2,FALSE))/365</f>
        <v>#N/A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 s="69">
        <f>(C526-VLOOKUP(H526,Riders!$A$2:$C$213,2,FALSE))/365</f>
        <v>28.279452054794522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J527" s="69" t="e">
        <f>(C527-VLOOKUP(H527,Riders!$A$2:$C$213,2,FALSE))/365</f>
        <v>#N/A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 s="69">
        <f>(C528-VLOOKUP(H528,Riders!$A$2:$C$213,2,FALSE))/365</f>
        <v>27.197260273972603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 s="69">
        <f>(C529-VLOOKUP(H529,Riders!$A$2:$C$213,2,FALSE))/365</f>
        <v>21.197260273972603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 s="69">
        <f>(C530-VLOOKUP(H530,Riders!$A$2:$C$213,2,FALSE))/365</f>
        <v>20.671232876712327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J531" s="69" t="e">
        <f>(C531-VLOOKUP(H531,Riders!$A$2:$C$213,2,FALSE))/365</f>
        <v>#N/A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J532" s="69" t="e">
        <f>(C532-VLOOKUP(H532,Riders!$A$2:$C$213,2,FALSE))/365</f>
        <v>#N/A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 s="69">
        <f>(C533-VLOOKUP(H533,Riders!$A$2:$C$213,2,FALSE))/365</f>
        <v>25.742465753424657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 s="69">
        <f>(C534-VLOOKUP(H534,Riders!$A$2:$C$213,2,FALSE))/365</f>
        <v>19.854794520547944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J535" s="69" t="e">
        <f>(C535-VLOOKUP(H535,Riders!$A$2:$C$213,2,FALSE))/365</f>
        <v>#N/A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 s="69">
        <f>(C536-VLOOKUP(H536,Riders!$A$2:$C$213,2,FALSE))/365</f>
        <v>22.161643835616438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 s="69">
        <f>(C537-VLOOKUP(H537,Riders!$A$2:$C$213,2,FALSE))/365</f>
        <v>20.671232876712327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 s="69">
        <f>(C538-VLOOKUP(H538,Riders!$A$2:$C$213,2,FALSE))/365</f>
        <v>26.794520547945204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 s="69">
        <f>(C539-VLOOKUP(H539,Riders!$A$2:$C$213,2,FALSE))/365</f>
        <v>27.197260273972603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 s="69">
        <f>(C540-VLOOKUP(H540,Riders!$A$2:$C$213,2,FALSE))/365</f>
        <v>32.520547945205479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 s="69">
        <f>(C541-VLOOKUP(H541,Riders!$A$2:$C$213,2,FALSE))/365</f>
        <v>28.279452054794522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 s="69">
        <f>(C542-VLOOKUP(H542,Riders!$A$2:$C$213,2,FALSE))/365</f>
        <v>24.263013698630136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J543" s="69" t="e">
        <f>(C543-VLOOKUP(H543,Riders!$A$2:$C$213,2,FALSE))/365</f>
        <v>#N/A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 s="69">
        <f>(C544-VLOOKUP(H544,Riders!$A$2:$C$213,2,FALSE))/365</f>
        <v>23.567123287671233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 s="69">
        <f>(C545-VLOOKUP(H545,Riders!$A$2:$C$213,2,FALSE))/365</f>
        <v>20.553424657534247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J546" s="69" t="e">
        <f>(C546-VLOOKUP(H546,Riders!$A$2:$C$213,2,FALSE))/365</f>
        <v>#N/A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 s="69">
        <f>(C547-VLOOKUP(H547,Riders!$A$2:$C$213,2,FALSE))/365</f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 s="69">
        <f>(C548-VLOOKUP(H548,Riders!$A$2:$C$213,2,FALSE))/365</f>
        <v>32.273972602739725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 s="69">
        <f>(C549-VLOOKUP(H549,Riders!$A$2:$C$213,2,FALSE))/365</f>
        <v>21.835616438356166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 s="69">
        <f>(C550-VLOOKUP(H550,Riders!$A$2:$C$213,2,FALSE))/365</f>
        <v>19.854794520547944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 s="69">
        <f>(C551-VLOOKUP(H551,Riders!$A$2:$C$213,2,FALSE))/365</f>
        <v>32.273972602739725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 s="69">
        <f>(C552-VLOOKUP(H552,Riders!$A$2:$C$213,2,FALSE))/365</f>
        <v>22.161643835616438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J553" s="69" t="e">
        <f>(C553-VLOOKUP(H553,Riders!$A$2:$C$213,2,FALSE))/365</f>
        <v>#N/A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 s="69">
        <f>(C554-VLOOKUP(H554,Riders!$A$2:$C$213,2,FALSE))/365</f>
        <v>23.567123287671233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 s="69">
        <f>(C555-VLOOKUP(H555,Riders!$A$2:$C$213,2,FALSE))/365</f>
        <v>26.794520547945204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 s="69">
        <f>(C556-VLOOKUP(H556,Riders!$A$2:$C$213,2,FALSE))/365</f>
        <v>32.520547945205479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 s="69">
        <f>(C557-VLOOKUP(H557,Riders!$A$2:$C$213,2,FALSE))/365</f>
        <v>24.263013698630136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 s="69">
        <f>(C558-VLOOKUP(H558,Riders!$A$2:$C$213,2,FALSE))/365</f>
        <v>19.854794520547944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 s="69">
        <f>(C559-VLOOKUP(H559,Riders!$A$2:$C$213,2,FALSE))/365</f>
        <v>32.273972602739725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 s="69">
        <f>(C560-VLOOKUP(H560,Riders!$A$2:$C$213,2,FALSE))/365</f>
        <v>22.161643835616438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J561" s="69" t="e">
        <f>(C561-VLOOKUP(H561,Riders!$A$2:$C$213,2,FALSE))/365</f>
        <v>#N/A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 s="69">
        <f>(C562-VLOOKUP(H562,Riders!$A$2:$C$213,2,FALSE))/365</f>
        <v>23.567123287671233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 s="69">
        <f>(C563-VLOOKUP(H563,Riders!$A$2:$C$213,2,FALSE))/365</f>
        <v>26.794520547945204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 s="69">
        <f>(C564-VLOOKUP(H564,Riders!$A$2:$C$213,2,FALSE))/365</f>
        <v>32.520547945205479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 s="69">
        <f>(C565-VLOOKUP(H565,Riders!$A$2:$C$213,2,FALSE))/365</f>
        <v>24.263013698630136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 s="69">
        <f>(C566-VLOOKUP(H566,Riders!$A$2:$C$213,2,FALSE))/365</f>
        <v>32.520547945205479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 s="69">
        <f>(C567-VLOOKUP(H567,Riders!$A$2:$C$213,2,FALSE))/365</f>
        <v>19.854794520547944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 s="69">
        <f>(C568-VLOOKUP(H568,Riders!$A$2:$C$213,2,FALSE))/365</f>
        <v>22.161643835616438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 s="69">
        <f>(C569-VLOOKUP(H569,Riders!$A$2:$C$213,2,FALSE))/365</f>
        <v>23.567123287671233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 s="69">
        <f>(C570-VLOOKUP(H570,Riders!$A$2:$C$213,2,FALSE))/365</f>
        <v>32.520547945205479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 s="69">
        <f>(C571-VLOOKUP(H571,Riders!$A$2:$C$213,2,FALSE))/365</f>
        <v>19.854794520547944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 s="69">
        <f>(C572-VLOOKUP(H572,Riders!$A$2:$C$213,2,FALSE))/365</f>
        <v>22.161643835616438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 s="69">
        <f>(C573-VLOOKUP(H573,Riders!$A$2:$C$213,2,FALSE))/365</f>
        <v>23.567123287671233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 s="69">
        <f>(C574-VLOOKUP(H574,Riders!$A$2:$C$213,2,FALSE))/365</f>
        <v>32.520547945205479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 s="69">
        <f>(C575-VLOOKUP(H575,Riders!$A$2:$C$213,2,FALSE))/365</f>
        <v>22.161643835616438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 s="69">
        <f>(C576-VLOOKUP(H576,Riders!$A$2:$C$213,2,FALSE))/365</f>
        <v>23.567123287671233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 s="69">
        <f>(C577-VLOOKUP(H577,Riders!$A$2:$C$213,2,FALSE))/365</f>
        <v>19.854794520547944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 s="69">
        <f>(C578-VLOOKUP(H578,Riders!$A$2:$C$213,2,FALSE))/365</f>
        <v>32.520547945205479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 s="69">
        <f>(C579-VLOOKUP(H579,Riders!$A$2:$C$213,2,FALSE))/365</f>
        <v>22.161643835616438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 s="69">
        <f>(C580-VLOOKUP(H580,Riders!$A$2:$C$213,2,FALSE))/365</f>
        <v>23.567123287671233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 s="69">
        <f>(C581-VLOOKUP(H581,Riders!$A$2:$C$213,2,FALSE))/365</f>
        <v>19.854794520547944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 s="69">
        <f>(C582-VLOOKUP(H582,Riders!$A$2:$C$213,2,FALSE))/365</f>
        <v>23.621917808219177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 s="69">
        <f>(C583-VLOOKUP(H583,Riders!$A$2:$C$213,2,FALSE))/365</f>
        <v>20.726027397260275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 s="69">
        <f>(C584-VLOOKUP(H584,Riders!$A$2:$C$213,2,FALSE))/365</f>
        <v>28.334246575342465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 s="69">
        <f>(C585-VLOOKUP(H585,Riders!$A$2:$C$213,2,FALSE))/365</f>
        <v>20.235616438356164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 s="69">
        <f>(C586-VLOOKUP(H586,Riders!$A$2:$C$213,2,FALSE))/365</f>
        <v>28.556164383561644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J587" s="69" t="e">
        <f>(C587-VLOOKUP(H587,Riders!$A$2:$C$213,2,FALSE))/365</f>
        <v>#N/A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J588" s="69" t="e">
        <f>(C588-VLOOKUP(H588,Riders!$A$2:$C$213,2,FALSE))/365</f>
        <v>#N/A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 s="69">
        <f>(C589-VLOOKUP(H589,Riders!$A$2:$C$213,2,FALSE))/365</f>
        <v>19.92876712328767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J590" s="69" t="e">
        <f>(C590-VLOOKUP(H590,Riders!$A$2:$C$213,2,FALSE))/365</f>
        <v>#N/A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J591" s="69" t="e">
        <f>(C591-VLOOKUP(H591,Riders!$A$2:$C$213,2,FALSE))/365</f>
        <v>#N/A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 s="69">
        <f>(C592-VLOOKUP(H592,Riders!$A$2:$C$213,2,FALSE))/365</f>
        <v>32.328767123287669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 s="69">
        <f>(C593-VLOOKUP(H593,Riders!$A$2:$C$213,2,FALSE))/365</f>
        <v>21.523287671232875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 s="69">
        <f>(C594-VLOOKUP(H594,Riders!$A$2:$C$213,2,FALSE))/365</f>
        <v>24.208219178082192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J595" s="69" t="e">
        <f>(C595-VLOOKUP(H595,Riders!$A$2:$C$213,2,FALSE))/365</f>
        <v>#N/A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 s="69">
        <f>(C596-VLOOKUP(H596,Riders!$A$2:$C$213,2,FALSE))/365</f>
        <v>25.882191780821916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J597" s="69" t="e">
        <f>(C597-VLOOKUP(H597,Riders!$A$2:$C$213,2,FALSE))/365</f>
        <v>#N/A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 s="69">
        <f>(C598-VLOOKUP(H598,Riders!$A$2:$C$213,2,FALSE))/365</f>
        <v>27.030136986301368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 s="69">
        <f>(C599-VLOOKUP(H599,Riders!$A$2:$C$213,2,FALSE))/365</f>
        <v>22.723287671232878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 s="69">
        <f>(C600-VLOOKUP(H600,Riders!$A$2:$C$213,2,FALSE))/365</f>
        <v>25.797260273972604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 s="69">
        <f>(C601-VLOOKUP(H601,Riders!$A$2:$C$213,2,FALSE))/365</f>
        <v>21.252054794520546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 s="69">
        <f>(C602-VLOOKUP(H602,Riders!$A$2:$C$213,2,FALSE))/365</f>
        <v>25.304109589041097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J603" s="69" t="e">
        <f>(C603-VLOOKUP(H603,Riders!$A$2:$C$213,2,FALSE))/365</f>
        <v>#N/A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J604" s="69" t="e">
        <f>(C604-VLOOKUP(H604,Riders!$A$2:$C$213,2,FALSE))/365</f>
        <v>#N/A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J605" s="69" t="e">
        <f>(C605-VLOOKUP(H605,Riders!$A$2:$C$213,2,FALSE))/365</f>
        <v>#N/A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 s="69">
        <f>(C606-VLOOKUP(H606,Riders!$A$2:$C$213,2,FALSE))/365</f>
        <v>32.575342465753423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J607" s="69" t="e">
        <f>(C607-VLOOKUP(H607,Riders!$A$2:$C$213,2,FALSE))/365</f>
        <v>#N/A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 s="69">
        <f>(C608-VLOOKUP(H608,Riders!$A$2:$C$213,2,FALSE))/365</f>
        <v>26.027397260273972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 s="69">
        <f>(C609-VLOOKUP(H609,Riders!$A$2:$C$213,2,FALSE))/365</f>
        <v>25.304109589041097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 s="69">
        <f>(C610-VLOOKUP(H610,Riders!$A$2:$C$213,2,FALSE))/365</f>
        <v>22.216438356164385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 s="69">
        <f>(C611-VLOOKUP(H611,Riders!$A$2:$C$213,2,FALSE))/365</f>
        <v>25.797260273972604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 s="69">
        <f>(C612-VLOOKUP(H612,Riders!$A$2:$C$213,2,FALSE))/365</f>
        <v>27.030136986301368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 s="69">
        <f>(C613-VLOOKUP(H613,Riders!$A$2:$C$213,2,FALSE))/365</f>
        <v>21.890410958904109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 s="69">
        <f>(C614-VLOOKUP(H614,Riders!$A$2:$C$213,2,FALSE))/365</f>
        <v>23.621917808219177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 s="69">
        <f>(C615-VLOOKUP(H615,Riders!$A$2:$C$213,2,FALSE))/365</f>
        <v>25.882191780821916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 s="69">
        <f>(C616-VLOOKUP(H616,Riders!$A$2:$C$213,2,FALSE))/365</f>
        <v>24.208219178082192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 s="69">
        <f>(C617-VLOOKUP(H617,Riders!$A$2:$C$213,2,FALSE))/365</f>
        <v>28.334246575342465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 s="69">
        <f>(C618-VLOOKUP(H618,Riders!$A$2:$C$213,2,FALSE))/365</f>
        <v>28.556164383561644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 s="69">
        <f>(C619-VLOOKUP(H619,Riders!$A$2:$C$213,2,FALSE))/365</f>
        <v>32.328767123287669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J620" s="69" t="e">
        <f>(C620-VLOOKUP(H620,Riders!$A$2:$C$213,2,FALSE))/365</f>
        <v>#N/A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J621" s="69" t="e">
        <f>(C621-VLOOKUP(H621,Riders!$A$2:$C$213,2,FALSE))/365</f>
        <v>#N/A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 s="69">
        <f>(C622-VLOOKUP(H622,Riders!$A$2:$C$213,2,FALSE))/365</f>
        <v>32.575342465753423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J623" s="69" t="e">
        <f>(C623-VLOOKUP(H623,Riders!$A$2:$C$213,2,FALSE))/365</f>
        <v>#N/A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 s="69">
        <f>(C624-VLOOKUP(H624,Riders!$A$2:$C$213,2,FALSE))/365</f>
        <v>26.027397260273972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 s="69">
        <f>(C625-VLOOKUP(H625,Riders!$A$2:$C$213,2,FALSE))/365</f>
        <v>28.556164383561644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 s="69">
        <f>(C626-VLOOKUP(H626,Riders!$A$2:$C$213,2,FALSE))/365</f>
        <v>22.216438356164385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 s="69">
        <f>(C627-VLOOKUP(H627,Riders!$A$2:$C$213,2,FALSE))/365</f>
        <v>24.208219178082192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 s="69">
        <f>(C628-VLOOKUP(H628,Riders!$A$2:$C$213,2,FALSE))/365</f>
        <v>23.621917808219177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 s="69">
        <f>(C629-VLOOKUP(H629,Riders!$A$2:$C$213,2,FALSE))/365</f>
        <v>27.030136986301368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 s="69">
        <f>(C630-VLOOKUP(H630,Riders!$A$2:$C$213,2,FALSE))/365</f>
        <v>32.575342465753423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J631" s="69" t="e">
        <f>(C631-VLOOKUP(H631,Riders!$A$2:$C$213,2,FALSE))/365</f>
        <v>#N/A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 s="69">
        <f>(C632-VLOOKUP(H632,Riders!$A$2:$C$213,2,FALSE))/365</f>
        <v>26.027397260273972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 s="69">
        <f>(C633-VLOOKUP(H633,Riders!$A$2:$C$213,2,FALSE))/365</f>
        <v>28.556164383561644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 s="69">
        <f>(C634-VLOOKUP(H634,Riders!$A$2:$C$213,2,FALSE))/365</f>
        <v>22.216438356164385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 s="69">
        <f>(C635-VLOOKUP(H635,Riders!$A$2:$C$213,2,FALSE))/365</f>
        <v>24.208219178082192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 s="69">
        <f>(C636-VLOOKUP(H636,Riders!$A$2:$C$213,2,FALSE))/365</f>
        <v>23.621917808219177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 s="69">
        <f>(C637-VLOOKUP(H637,Riders!$A$2:$C$213,2,FALSE))/365</f>
        <v>27.030136986301368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 s="69">
        <f>(C638-VLOOKUP(H638,Riders!$A$2:$C$213,2,FALSE))/365</f>
        <v>32.575342465753423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 s="69">
        <f>(C639-VLOOKUP(H639,Riders!$A$2:$C$213,2,FALSE))/365</f>
        <v>23.621917808219177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 s="69">
        <f>(C640-VLOOKUP(H640,Riders!$A$2:$C$213,2,FALSE))/365</f>
        <v>22.216438356164385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 s="69">
        <f>(C641-VLOOKUP(H641,Riders!$A$2:$C$213,2,FALSE))/365</f>
        <v>26.027397260273972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 s="69">
        <f>(C642-VLOOKUP(H642,Riders!$A$2:$C$213,2,FALSE))/365</f>
        <v>32.575342465753423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 s="69">
        <f>(C643-VLOOKUP(H643,Riders!$A$2:$C$213,2,FALSE))/365</f>
        <v>23.621917808219177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 s="69">
        <f>(C644-VLOOKUP(H644,Riders!$A$2:$C$213,2,FALSE))/365</f>
        <v>22.216438356164385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 s="69">
        <f>(C645-VLOOKUP(H645,Riders!$A$2:$C$213,2,FALSE))/365</f>
        <v>26.027397260273972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 s="69">
        <f>(C646-VLOOKUP(H646,Riders!$A$2:$C$213,2,FALSE))/365</f>
        <v>22.216438356164385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 s="69">
        <f>(C647-VLOOKUP(H647,Riders!$A$2:$C$213,2,FALSE))/365</f>
        <v>26.027397260273972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 s="69">
        <f>(C648-VLOOKUP(H648,Riders!$A$2:$C$213,2,FALSE))/365</f>
        <v>32.575342465753423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 s="69">
        <f>(C649-VLOOKUP(H649,Riders!$A$2:$C$213,2,FALSE))/365</f>
        <v>22.216438356164385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 s="69">
        <f>(C650-VLOOKUP(H650,Riders!$A$2:$C$213,2,FALSE))/365</f>
        <v>26.027397260273972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 s="69">
        <f>(C651-VLOOKUP(H651,Riders!$A$2:$C$213,2,FALSE))/365</f>
        <v>23.621917808219177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 s="69">
        <f>(C652-VLOOKUP(H652,Riders!$A$2:$C$213,2,FALSE))/365</f>
        <v>32.575342465753423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 s="69">
        <f>(C653-VLOOKUP(H653,Riders!$A$2:$C$213,2,FALSE))/365</f>
        <v>22.216438356164385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 s="69">
        <f>(C654-VLOOKUP(H654,Riders!$A$2:$C$213,2,FALSE))/365</f>
        <v>26.027397260273972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 s="69">
        <f>(C655-VLOOKUP(H655,Riders!$A$2:$C$213,2,FALSE))/365</f>
        <v>23.621917808219177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 s="69">
        <f>(C656-VLOOKUP(H656,Riders!$A$2:$C$213,2,FALSE))/365</f>
        <v>26.027397260273972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 s="69">
        <f>(C657-VLOOKUP(H657,Riders!$A$2:$C$213,2,FALSE))/365</f>
        <v>23.621917808219177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J658" s="69" t="e">
        <f>(C658-VLOOKUP(H658,Riders!$A$2:$C$213,2,FALSE))/365</f>
        <v>#N/A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 s="69">
        <f>(C659-VLOOKUP(H659,Riders!$A$2:$C$213,2,FALSE))/365</f>
        <v>23.169863013698631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J660" s="69" t="e">
        <f>(C660-VLOOKUP(H660,Riders!$A$2:$C$213,2,FALSE))/365</f>
        <v>#N/A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J661" s="69" t="e">
        <f>(C661-VLOOKUP(H661,Riders!$A$2:$C$213,2,FALSE))/365</f>
        <v>#N/A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 s="69">
        <f>(C662-VLOOKUP(H662,Riders!$A$2:$C$213,2,FALSE))/365</f>
        <v>24.227397260273971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 s="69">
        <f>(C663-VLOOKUP(H663,Riders!$A$2:$C$213,2,FALSE))/365</f>
        <v>19.473972602739725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 s="69">
        <f>(C664-VLOOKUP(H664,Riders!$A$2:$C$213,2,FALSE))/365</f>
        <v>22.742465753424657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J665" s="69" t="e">
        <f>(C665-VLOOKUP(H665,Riders!$A$2:$C$213,2,FALSE))/365</f>
        <v>#N/A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 s="69">
        <f>(C666-VLOOKUP(H666,Riders!$A$2:$C$213,2,FALSE))/365</f>
        <v>23.641095890410959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J667" s="69" t="e">
        <f>(C667-VLOOKUP(H667,Riders!$A$2:$C$213,2,FALSE))/365</f>
        <v>#N/A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 s="69">
        <f>(C668-VLOOKUP(H668,Riders!$A$2:$C$213,2,FALSE))/365</f>
        <v>27.049315068493151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 s="69">
        <f>(C669-VLOOKUP(H669,Riders!$A$2:$C$213,2,FALSE))/365</f>
        <v>22.80821917808219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 s="69">
        <f>(C670-VLOOKUP(H670,Riders!$A$2:$C$213,2,FALSE))/365</f>
        <v>24.336986301369862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J671" s="69" t="e">
        <f>(C671-VLOOKUP(H671,Riders!$A$2:$C$213,2,FALSE))/365</f>
        <v>#N/A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J672" s="69" t="e">
        <f>(C672-VLOOKUP(H672,Riders!$A$2:$C$213,2,FALSE))/365</f>
        <v>#N/A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 s="69">
        <f>(C673-VLOOKUP(H673,Riders!$A$2:$C$213,2,FALSE))/365</f>
        <v>31.391780821917809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 s="69">
        <f>(C674-VLOOKUP(H674,Riders!$A$2:$C$213,2,FALSE))/365</f>
        <v>25.323287671232876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 s="69">
        <f>(C675-VLOOKUP(H675,Riders!$A$2:$C$213,2,FALSE))/365</f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J676" s="69" t="e">
        <f>(C676-VLOOKUP(H676,Riders!$A$2:$C$213,2,FALSE))/365</f>
        <v>#N/A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 s="69">
        <f>(C677-VLOOKUP(H677,Riders!$A$2:$C$213,2,FALSE))/365</f>
        <v>28.706849315068492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J678" s="69" t="e">
        <f>(C678-VLOOKUP(H678,Riders!$A$2:$C$213,2,FALSE))/365</f>
        <v>#N/A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J679" s="69" t="e">
        <f>(C679-VLOOKUP(H679,Riders!$A$2:$C$213,2,FALSE))/365</f>
        <v>#N/A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J680" s="69" t="e">
        <f>(C680-VLOOKUP(H680,Riders!$A$2:$C$213,2,FALSE))/365</f>
        <v>#N/A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J681" s="69" t="e">
        <f>(C681-VLOOKUP(H681,Riders!$A$2:$C$213,2,FALSE))/365</f>
        <v>#N/A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J682" s="69" t="e">
        <f>(C682-VLOOKUP(H682,Riders!$A$2:$C$213,2,FALSE))/365</f>
        <v>#N/A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J683" s="69" t="e">
        <f>(C683-VLOOKUP(H683,Riders!$A$2:$C$213,2,FALSE))/365</f>
        <v>#N/A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 s="69">
        <f>(C684-VLOOKUP(H684,Riders!$A$2:$C$213,2,FALSE))/365</f>
        <v>26.046575342465754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J685" s="69" t="e">
        <f>(C685-VLOOKUP(H685,Riders!$A$2:$C$213,2,FALSE))/365</f>
        <v>#N/A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 s="69">
        <f>(C686-VLOOKUP(H686,Riders!$A$2:$C$213,2,FALSE))/365</f>
        <v>21.542465753424658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J687" s="69" t="e">
        <f>(C687-VLOOKUP(H687,Riders!$A$2:$C$213,2,FALSE))/365</f>
        <v>#N/A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J688" s="69" t="e">
        <f>(C688-VLOOKUP(H688,Riders!$A$2:$C$213,2,FALSE))/365</f>
        <v>#N/A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 s="69">
        <f>(C689-VLOOKUP(H689,Riders!$A$2:$C$213,2,FALSE))/365</f>
        <v>25.323287671232876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J690" s="69" t="e">
        <f>(C690-VLOOKUP(H690,Riders!$A$2:$C$213,2,FALSE))/365</f>
        <v>#N/A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J691" s="69" t="e">
        <f>(C691-VLOOKUP(H691,Riders!$A$2:$C$213,2,FALSE))/365</f>
        <v>#N/A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J692" s="69" t="e">
        <f>(C692-VLOOKUP(H692,Riders!$A$2:$C$213,2,FALSE))/365</f>
        <v>#N/A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 s="69">
        <f>(C693-VLOOKUP(H693,Riders!$A$2:$C$213,2,FALSE))/365</f>
        <v>24.336986301369862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 s="69">
        <f>(C694-VLOOKUP(H694,Riders!$A$2:$C$213,2,FALSE))/365</f>
        <v>24.227397260273971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 s="69">
        <f>(C695-VLOOKUP(H695,Riders!$A$2:$C$213,2,FALSE))/365</f>
        <v>27.049315068493151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 s="69">
        <f>(C696-VLOOKUP(H696,Riders!$A$2:$C$213,2,FALSE))/365</f>
        <v>23.641095890410959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 s="69">
        <f>(C697-VLOOKUP(H697,Riders!$A$2:$C$213,2,FALSE))/365</f>
        <v>22.742465753424657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J698" s="69" t="e">
        <f>(C698-VLOOKUP(H698,Riders!$A$2:$C$213,2,FALSE))/365</f>
        <v>#N/A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 s="69">
        <f>(C699-VLOOKUP(H699,Riders!$A$2:$C$213,2,FALSE))/365</f>
        <v>23.641095890410959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 s="69">
        <f>(C700-VLOOKUP(H700,Riders!$A$2:$C$213,2,FALSE))/365</f>
        <v>26.046575342465754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 s="69">
        <f>(C701-VLOOKUP(H701,Riders!$A$2:$C$213,2,FALSE))/365</f>
        <v>24.227397260273971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J702" s="69" t="e">
        <f>(C702-VLOOKUP(H702,Riders!$A$2:$C$213,2,FALSE))/365</f>
        <v>#N/A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 s="69">
        <f>(C703-VLOOKUP(H703,Riders!$A$2:$C$213,2,FALSE))/365</f>
        <v>21.542465753424658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J704" s="69" t="e">
        <f>(C704-VLOOKUP(H704,Riders!$A$2:$C$213,2,FALSE))/365</f>
        <v>#N/A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J705" s="69" t="e">
        <f>(C705-VLOOKUP(H705,Riders!$A$2:$C$213,2,FALSE))/365</f>
        <v>#N/A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J706" s="69" t="e">
        <f>(C706-VLOOKUP(H706,Riders!$A$2:$C$213,2,FALSE))/365</f>
        <v>#N/A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 s="69">
        <f>(C707-VLOOKUP(H707,Riders!$A$2:$C$213,2,FALSE))/365</f>
        <v>23.641095890410959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 s="69">
        <f>(C708-VLOOKUP(H708,Riders!$A$2:$C$213,2,FALSE))/365</f>
        <v>26.046575342465754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 s="69">
        <f>(C709-VLOOKUP(H709,Riders!$A$2:$C$213,2,FALSE))/365</f>
        <v>24.227397260273971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J710" s="69" t="e">
        <f>(C710-VLOOKUP(H710,Riders!$A$2:$C$213,2,FALSE))/365</f>
        <v>#N/A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 s="69">
        <f>(C711-VLOOKUP(H711,Riders!$A$2:$C$213,2,FALSE))/365</f>
        <v>21.542465753424658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J712" s="69" t="e">
        <f>(C712-VLOOKUP(H712,Riders!$A$2:$C$213,2,FALSE))/365</f>
        <v>#N/A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J713" s="69" t="e">
        <f>(C713-VLOOKUP(H713,Riders!$A$2:$C$213,2,FALSE))/365</f>
        <v>#N/A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 s="69">
        <f>(C714-VLOOKUP(H714,Riders!$A$2:$C$213,2,FALSE))/365</f>
        <v>26.046575342465754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 s="69">
        <f>(C715-VLOOKUP(H715,Riders!$A$2:$C$213,2,FALSE))/365</f>
        <v>24.227397260273971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J716" s="69" t="e">
        <f>(C716-VLOOKUP(H716,Riders!$A$2:$C$213,2,FALSE))/365</f>
        <v>#N/A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 s="69">
        <f>(C717-VLOOKUP(H717,Riders!$A$2:$C$213,2,FALSE))/365</f>
        <v>21.542465753424658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J718" s="69" t="e">
        <f>(C718-VLOOKUP(H718,Riders!$A$2:$C$213,2,FALSE))/365</f>
        <v>#N/A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J719" s="69" t="e">
        <f>(C719-VLOOKUP(H719,Riders!$A$2:$C$213,2,FALSE))/365</f>
        <v>#N/A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 s="69">
        <f>(C720-VLOOKUP(H720,Riders!$A$2:$C$213,2,FALSE))/365</f>
        <v>26.046575342465754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J721" s="69" t="e">
        <f>(C721-VLOOKUP(H721,Riders!$A$2:$C$213,2,FALSE))/365</f>
        <v>#N/A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J722" s="69" t="e">
        <f>(C722-VLOOKUP(H722,Riders!$A$2:$C$213,2,FALSE))/365</f>
        <v>#N/A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J723" s="69" t="e">
        <f>(C723-VLOOKUP(H723,Riders!$A$2:$C$213,2,FALSE))/365</f>
        <v>#N/A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 s="69">
        <f>(C724-VLOOKUP(H724,Riders!$A$2:$C$213,2,FALSE))/365</f>
        <v>26.046575342465754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J725" s="69" t="e">
        <f>(C725-VLOOKUP(H725,Riders!$A$2:$C$213,2,FALSE))/365</f>
        <v>#N/A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 s="69">
        <f>(C726-VLOOKUP(H726,Riders!$A$2:$C$213,2,FALSE))/365</f>
        <v>26.046575342465754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J727" s="69" t="e">
        <f>(C727-VLOOKUP(H727,Riders!$A$2:$C$213,2,FALSE))/365</f>
        <v>#N/A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J728" s="69" t="e">
        <f>(C728-VLOOKUP(H728,Riders!$A$2:$C$213,2,FALSE))/365</f>
        <v>#N/A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 s="69">
        <f>(C729-VLOOKUP(H729,Riders!$A$2:$C$213,2,FALSE))/365</f>
        <v>26.046575342465754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J730" s="69" t="e">
        <f>(C730-VLOOKUP(H730,Riders!$A$2:$C$213,2,FALSE))/365</f>
        <v>#N/A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J731" s="69" t="e">
        <f>(C731-VLOOKUP(H731,Riders!$A$2:$C$213,2,FALSE))/365</f>
        <v>#N/A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J732" s="69" t="e">
        <f>(C732-VLOOKUP(H732,Riders!$A$2:$C$213,2,FALSE))/365</f>
        <v>#N/A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 s="69">
        <f>(C733-VLOOKUP(H733,Riders!$A$2:$C$213,2,FALSE))/365</f>
        <v>26.046575342465754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J734" s="69" t="e">
        <f>(C734-VLOOKUP(H734,Riders!$A$2:$C$213,2,FALSE))/365</f>
        <v>#N/A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J735" s="69" t="e">
        <f>(C735-VLOOKUP(H735,Riders!$A$2:$C$213,2,FALSE))/365</f>
        <v>#N/A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J736" s="69" t="e">
        <f>(C736-VLOOKUP(H736,Riders!$A$2:$C$213,2,FALSE))/365</f>
        <v>#N/A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 s="69">
        <f>(C737-VLOOKUP(H737,Riders!$A$2:$C$213,2,FALSE))/365</f>
        <v>26.046575342465754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 s="69">
        <f>(C738-VLOOKUP(H738,Riders!$A$2:$C$213,2,FALSE))/365</f>
        <v>21.561643835616437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J739" s="69" t="e">
        <f>(C739-VLOOKUP(H739,Riders!$A$2:$C$213,2,FALSE))/365</f>
        <v>#N/A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 s="69">
        <f>(C740-VLOOKUP(H740,Riders!$A$2:$C$213,2,FALSE))/365</f>
        <v>24.356164383561644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 s="69">
        <f>(C741-VLOOKUP(H741,Riders!$A$2:$C$213,2,FALSE))/365</f>
        <v>28.726027397260275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J742" s="69" t="e">
        <f>(C742-VLOOKUP(H742,Riders!$A$2:$C$213,2,FALSE))/365</f>
        <v>#N/A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 s="69">
        <f>(C743-VLOOKUP(H743,Riders!$A$2:$C$213,2,FALSE))/365</f>
        <v>31.410958904109588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J744" s="69" t="e">
        <f>(C744-VLOOKUP(H744,Riders!$A$2:$C$213,2,FALSE))/365</f>
        <v>#N/A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 s="69">
        <f>(C745-VLOOKUP(H745,Riders!$A$2:$C$213,2,FALSE))/365</f>
        <v>23.18904109589041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 s="69">
        <f>(C746-VLOOKUP(H746,Riders!$A$2:$C$213,2,FALSE))/365</f>
        <v>23.660273972602738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J747" s="69" t="e">
        <f>(C747-VLOOKUP(H747,Riders!$A$2:$C$213,2,FALSE))/365</f>
        <v>#N/A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 s="69">
        <f>(C748-VLOOKUP(H748,Riders!$A$2:$C$213,2,FALSE))/365</f>
        <v>27.068493150684933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J749" s="69" t="e">
        <f>(C749-VLOOKUP(H749,Riders!$A$2:$C$213,2,FALSE))/365</f>
        <v>#N/A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J750" s="69" t="e">
        <f>(C750-VLOOKUP(H750,Riders!$A$2:$C$213,2,FALSE))/365</f>
        <v>#N/A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J751" s="69" t="e">
        <f>(C751-VLOOKUP(H751,Riders!$A$2:$C$213,2,FALSE))/365</f>
        <v>#N/A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 s="69">
        <f>(C752-VLOOKUP(H752,Riders!$A$2:$C$213,2,FALSE))/365</f>
        <v>24.246575342465754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J753" s="69" t="e">
        <f>(C753-VLOOKUP(H753,Riders!$A$2:$C$213,2,FALSE))/365</f>
        <v>#N/A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 s="69">
        <f>(C754-VLOOKUP(H754,Riders!$A$2:$C$213,2,FALSE))/365</f>
        <v>22.761643835616439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J755" s="69" t="e">
        <f>(C755-VLOOKUP(H755,Riders!$A$2:$C$213,2,FALSE))/365</f>
        <v>#N/A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 s="69">
        <f>(C756-VLOOKUP(H756,Riders!$A$2:$C$213,2,FALSE))/365</f>
        <v>26.887671232876713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 s="69">
        <f>(C757-VLOOKUP(H757,Riders!$A$2:$C$213,2,FALSE))/365</f>
        <v>20.764383561643836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 s="69">
        <f>(C758-VLOOKUP(H758,Riders!$A$2:$C$213,2,FALSE))/365</f>
        <v>25.920547945205481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 s="69">
        <f>(C759-VLOOKUP(H759,Riders!$A$2:$C$213,2,FALSE))/365</f>
        <v>21.290410958904111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 s="69">
        <f>(C760-VLOOKUP(H760,Riders!$A$2:$C$213,2,FALSE))/365</f>
        <v>27.290410958904111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 s="69">
        <f>(C761-VLOOKUP(H761,Riders!$A$2:$C$213,2,FALSE))/365</f>
        <v>25.342465753424658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 s="69">
        <f>(C762-VLOOKUP(H762,Riders!$A$2:$C$213,2,FALSE))/365</f>
        <v>32.613698630136987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 s="69">
        <f>(C763-VLOOKUP(H763,Riders!$A$2:$C$213,2,FALSE))/365</f>
        <v>27.290410958904111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J764" s="69" t="e">
        <f>(C764-VLOOKUP(H764,Riders!$A$2:$C$213,2,FALSE))/365</f>
        <v>#N/A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 s="69">
        <f>(C765-VLOOKUP(H765,Riders!$A$2:$C$213,2,FALSE))/365</f>
        <v>25.920547945205481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 s="69">
        <f>(C766-VLOOKUP(H766,Riders!$A$2:$C$213,2,FALSE))/365</f>
        <v>26.887671232876713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 s="69">
        <f>(C767-VLOOKUP(H767,Riders!$A$2:$C$213,2,FALSE))/365</f>
        <v>26.065753424657533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J768" s="69" t="e">
        <f>(C768-VLOOKUP(H768,Riders!$A$2:$C$213,2,FALSE))/365</f>
        <v>#N/A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 s="69">
        <f>(C769-VLOOKUP(H769,Riders!$A$2:$C$213,2,FALSE))/365</f>
        <v>22.761643835616439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 s="69">
        <f>(C770-VLOOKUP(H770,Riders!$A$2:$C$213,2,FALSE))/365</f>
        <v>21.561643835616437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 s="69">
        <f>(C771-VLOOKUP(H771,Riders!$A$2:$C$213,2,FALSE))/365</f>
        <v>24.246575342465754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 s="69">
        <f>(C772-VLOOKUP(H772,Riders!$A$2:$C$213,2,FALSE))/365</f>
        <v>24.356164383561644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J773" s="69" t="e">
        <f>(C773-VLOOKUP(H773,Riders!$A$2:$C$213,2,FALSE))/365</f>
        <v>#N/A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J774" s="69" t="e">
        <f>(C774-VLOOKUP(H774,Riders!$A$2:$C$213,2,FALSE))/365</f>
        <v>#N/A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 s="69">
        <f>(C775-VLOOKUP(H775,Riders!$A$2:$C$213,2,FALSE))/365</f>
        <v>27.068493150684933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 s="69">
        <f>(C776-VLOOKUP(H776,Riders!$A$2:$C$213,2,FALSE))/365</f>
        <v>23.660273972602738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J777" s="69" t="e">
        <f>(C777-VLOOKUP(H777,Riders!$A$2:$C$213,2,FALSE))/365</f>
        <v>#N/A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 s="69">
        <f>(C778-VLOOKUP(H778,Riders!$A$2:$C$213,2,FALSE))/365</f>
        <v>32.613698630136987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 s="69">
        <f>(C779-VLOOKUP(H779,Riders!$A$2:$C$213,2,FALSE))/365</f>
        <v>23.660273972602738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J780" s="69" t="e">
        <f>(C780-VLOOKUP(H780,Riders!$A$2:$C$213,2,FALSE))/365</f>
        <v>#N/A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J781" s="69" t="e">
        <f>(C781-VLOOKUP(H781,Riders!$A$2:$C$213,2,FALSE))/365</f>
        <v>#N/A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 s="69">
        <f>(C782-VLOOKUP(H782,Riders!$A$2:$C$213,2,FALSE))/365</f>
        <v>24.356164383561644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 s="69">
        <f>(C783-VLOOKUP(H783,Riders!$A$2:$C$213,2,FALSE))/365</f>
        <v>26.887671232876713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J784" s="69" t="e">
        <f>(C784-VLOOKUP(H784,Riders!$A$2:$C$213,2,FALSE))/365</f>
        <v>#N/A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 s="69">
        <f>(C785-VLOOKUP(H785,Riders!$A$2:$C$213,2,FALSE))/365</f>
        <v>21.561643835616437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 s="69">
        <f>(C786-VLOOKUP(H786,Riders!$A$2:$C$213,2,FALSE))/365</f>
        <v>32.613698630136987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 s="69">
        <f>(C787-VLOOKUP(H787,Riders!$A$2:$C$213,2,FALSE))/365</f>
        <v>23.660273972602738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J788" s="69" t="e">
        <f>(C788-VLOOKUP(H788,Riders!$A$2:$C$213,2,FALSE))/365</f>
        <v>#N/A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J789" s="69" t="e">
        <f>(C789-VLOOKUP(H789,Riders!$A$2:$C$213,2,FALSE))/365</f>
        <v>#N/A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 s="69">
        <f>(C790-VLOOKUP(H790,Riders!$A$2:$C$213,2,FALSE))/365</f>
        <v>24.356164383561644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 s="69">
        <f>(C791-VLOOKUP(H791,Riders!$A$2:$C$213,2,FALSE))/365</f>
        <v>26.887671232876713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J792" s="69" t="e">
        <f>(C792-VLOOKUP(H792,Riders!$A$2:$C$213,2,FALSE))/365</f>
        <v>#N/A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 s="69">
        <f>(C793-VLOOKUP(H793,Riders!$A$2:$C$213,2,FALSE))/365</f>
        <v>21.561643835616437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 s="69">
        <f>(C794-VLOOKUP(H794,Riders!$A$2:$C$213,2,FALSE))/365</f>
        <v>32.613698630136987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J795" s="69" t="e">
        <f>(C795-VLOOKUP(H795,Riders!$A$2:$C$213,2,FALSE))/365</f>
        <v>#N/A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J796" s="69" t="e">
        <f>(C796-VLOOKUP(H796,Riders!$A$2:$C$213,2,FALSE))/365</f>
        <v>#N/A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 s="69">
        <f>(C797-VLOOKUP(H797,Riders!$A$2:$C$213,2,FALSE))/365</f>
        <v>24.356164383561644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 s="69">
        <f>(C798-VLOOKUP(H798,Riders!$A$2:$C$213,2,FALSE))/365</f>
        <v>32.613698630136987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J799" s="69" t="e">
        <f>(C799-VLOOKUP(H799,Riders!$A$2:$C$213,2,FALSE))/365</f>
        <v>#N/A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J800" s="69" t="e">
        <f>(C800-VLOOKUP(H800,Riders!$A$2:$C$213,2,FALSE))/365</f>
        <v>#N/A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 s="69">
        <f>(C801-VLOOKUP(H801,Riders!$A$2:$C$213,2,FALSE))/365</f>
        <v>24.356164383561644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 s="69">
        <f>(C802-VLOOKUP(H802,Riders!$A$2:$C$213,2,FALSE))/365</f>
        <v>32.613698630136987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J803" s="69" t="e">
        <f>(C803-VLOOKUP(H803,Riders!$A$2:$C$213,2,FALSE))/365</f>
        <v>#N/A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J804" s="69" t="e">
        <f>(C804-VLOOKUP(H804,Riders!$A$2:$C$213,2,FALSE))/365</f>
        <v>#N/A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 s="69">
        <f>(C805-VLOOKUP(H805,Riders!$A$2:$C$213,2,FALSE))/365</f>
        <v>24.356164383561644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 s="69">
        <f>(C806-VLOOKUP(H806,Riders!$A$2:$C$213,2,FALSE))/365</f>
        <v>32.613698630136987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J807" s="69" t="e">
        <f>(C807-VLOOKUP(H807,Riders!$A$2:$C$213,2,FALSE))/365</f>
        <v>#N/A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J808" s="69" t="e">
        <f>(C808-VLOOKUP(H808,Riders!$A$2:$C$213,2,FALSE))/365</f>
        <v>#N/A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 s="69">
        <f>(C809-VLOOKUP(H809,Riders!$A$2:$C$213,2,FALSE))/365</f>
        <v>24.356164383561644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 s="69">
        <f>(C810-VLOOKUP(H810,Riders!$A$2:$C$213,2,FALSE))/365</f>
        <v>22.589041095890412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 s="69">
        <f>(C811-VLOOKUP(H811,Riders!$A$2:$C$213,2,FALSE))/365</f>
        <v>22.849315068493151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J812" s="69" t="e">
        <f>(C812-VLOOKUP(H812,Riders!$A$2:$C$213,2,FALSE))/365</f>
        <v>#N/A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J813" s="69" t="e">
        <f>(C813-VLOOKUP(H813,Riders!$A$2:$C$213,2,FALSE))/365</f>
        <v>#N/A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 s="69">
        <f>(C814-VLOOKUP(H814,Riders!$A$2:$C$213,2,FALSE))/365</f>
        <v>23.304109589041097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J815" s="69" t="e">
        <f>(C815-VLOOKUP(H815,Riders!$A$2:$C$213,2,FALSE))/365</f>
        <v>#N/A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J816" s="69" t="e">
        <f>(C816-VLOOKUP(H816,Riders!$A$2:$C$213,2,FALSE))/365</f>
        <v>#N/A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 s="69">
        <f>(C817-VLOOKUP(H817,Riders!$A$2:$C$213,2,FALSE))/365</f>
        <v>28.841095890410958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 s="69">
        <f>(C818-VLOOKUP(H818,Riders!$A$2:$C$213,2,FALSE))/365</f>
        <v>31.526027397260275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J819" s="69" t="e">
        <f>(C819-VLOOKUP(H819,Riders!$A$2:$C$213,2,FALSE))/365</f>
        <v>#N/A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J820" s="69" t="e">
        <f>(C820-VLOOKUP(H820,Riders!$A$2:$C$213,2,FALSE))/365</f>
        <v>#N/A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J821" s="69" t="e">
        <f>(C821-VLOOKUP(H821,Riders!$A$2:$C$213,2,FALSE))/365</f>
        <v>#N/A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 s="69">
        <f>(C822-VLOOKUP(H822,Riders!$A$2:$C$213,2,FALSE))/365</f>
        <v>26.18082191780822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J823" s="69" t="e">
        <f>(C823-VLOOKUP(H823,Riders!$A$2:$C$213,2,FALSE))/365</f>
        <v>#N/A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 s="69">
        <f>(C824-VLOOKUP(H824,Riders!$A$2:$C$213,2,FALSE))/365</f>
        <v>32.482191780821921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 s="69">
        <f>(C825-VLOOKUP(H825,Riders!$A$2:$C$213,2,FALSE))/365</f>
        <v>31.526027397260275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 s="69">
        <f>(C826-VLOOKUP(H826,Riders!$A$2:$C$213,2,FALSE))/365</f>
        <v>20.761643835616439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J827" s="69" t="e">
        <f>(C827-VLOOKUP(H827,Riders!$A$2:$C$213,2,FALSE))/365</f>
        <v>#N/A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 s="69">
        <f>(C828-VLOOKUP(H828,Riders!$A$2:$C$213,2,FALSE))/365</f>
        <v>23.304109589041097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 s="69">
        <f>(C829-VLOOKUP(H829,Riders!$A$2:$C$213,2,FALSE))/365</f>
        <v>22.876712328767123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 s="69">
        <f>(C830-VLOOKUP(H830,Riders!$A$2:$C$213,2,FALSE))/365</f>
        <v>27.405479452054795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J831" s="69" t="e">
        <f>(C831-VLOOKUP(H831,Riders!$A$2:$C$213,2,FALSE))/365</f>
        <v>#N/A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 s="69">
        <f>(C832-VLOOKUP(H832,Riders!$A$2:$C$213,2,FALSE))/365</f>
        <v>24.361643835616437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 s="69">
        <f>(C833-VLOOKUP(H833,Riders!$A$2:$C$213,2,FALSE))/365</f>
        <v>22.589041095890412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J834" s="69" t="e">
        <f>(C834-VLOOKUP(H834,Riders!$A$2:$C$213,2,FALSE))/365</f>
        <v>#N/A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 s="69">
        <f>(C835-VLOOKUP(H835,Riders!$A$2:$C$213,2,FALSE))/365</f>
        <v>24.276712328767122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 s="69">
        <f>(C836-VLOOKUP(H836,Riders!$A$2:$C$213,2,FALSE))/365</f>
        <v>28.487671232876714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 s="69">
        <f>(C837-VLOOKUP(H837,Riders!$A$2:$C$213,2,FALSE))/365</f>
        <v>24.471232876712328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 s="69">
        <f>(C838-VLOOKUP(H838,Riders!$A$2:$C$213,2,FALSE))/365</f>
        <v>26.18082191780822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 s="69">
        <f>(C839-VLOOKUP(H839,Riders!$A$2:$C$213,2,FALSE))/365</f>
        <v>28.487671232876714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 s="69">
        <f>(C840-VLOOKUP(H840,Riders!$A$2:$C$213,2,FALSE))/365</f>
        <v>32.482191780821921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J841" s="69" t="e">
        <f>(C841-VLOOKUP(H841,Riders!$A$2:$C$213,2,FALSE))/365</f>
        <v>#N/A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 s="69">
        <f>(C842-VLOOKUP(H842,Riders!$A$2:$C$213,2,FALSE))/365</f>
        <v>20.761643835616439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 s="69">
        <f>(C843-VLOOKUP(H843,Riders!$A$2:$C$213,2,FALSE))/365</f>
        <v>24.361643835616437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 s="69">
        <f>(C844-VLOOKUP(H844,Riders!$A$2:$C$213,2,FALSE))/365</f>
        <v>27.405479452054795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 s="69">
        <f>(C845-VLOOKUP(H845,Riders!$A$2:$C$213,2,FALSE))/365</f>
        <v>23.304109589041097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 s="69">
        <f>(C846-VLOOKUP(H846,Riders!$A$2:$C$213,2,FALSE))/365</f>
        <v>26.18082191780822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 s="69">
        <f>(C847-VLOOKUP(H847,Riders!$A$2:$C$213,2,FALSE))/365</f>
        <v>28.487671232876714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 s="69">
        <f>(C848-VLOOKUP(H848,Riders!$A$2:$C$213,2,FALSE))/365</f>
        <v>32.482191780821921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J849" s="69" t="e">
        <f>(C849-VLOOKUP(H849,Riders!$A$2:$C$213,2,FALSE))/365</f>
        <v>#N/A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 s="69">
        <f>(C850-VLOOKUP(H850,Riders!$A$2:$C$213,2,FALSE))/365</f>
        <v>20.761643835616439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 s="69">
        <f>(C851-VLOOKUP(H851,Riders!$A$2:$C$213,2,FALSE))/365</f>
        <v>24.361643835616437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 s="69">
        <f>(C852-VLOOKUP(H852,Riders!$A$2:$C$213,2,FALSE))/365</f>
        <v>27.405479452054795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 s="69">
        <f>(C853-VLOOKUP(H853,Riders!$A$2:$C$213,2,FALSE))/365</f>
        <v>23.304109589041097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 s="69">
        <f>(C854-VLOOKUP(H854,Riders!$A$2:$C$213,2,FALSE))/365</f>
        <v>26.18082191780822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 s="69">
        <f>(C855-VLOOKUP(H855,Riders!$A$2:$C$213,2,FALSE))/365</f>
        <v>28.487671232876714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 s="69">
        <f>(C856-VLOOKUP(H856,Riders!$A$2:$C$213,2,FALSE))/365</f>
        <v>27.405479452054795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 s="69">
        <f>(C857-VLOOKUP(H857,Riders!$A$2:$C$213,2,FALSE))/365</f>
        <v>23.304109589041097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 s="69">
        <f>(C858-VLOOKUP(H858,Riders!$A$2:$C$213,2,FALSE))/365</f>
        <v>26.18082191780822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 s="69">
        <f>(C859-VLOOKUP(H859,Riders!$A$2:$C$213,2,FALSE))/365</f>
        <v>27.405479452054795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 s="69">
        <f>(C860-VLOOKUP(H860,Riders!$A$2:$C$213,2,FALSE))/365</f>
        <v>32.482191780821921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 s="69">
        <f>(C861-VLOOKUP(H861,Riders!$A$2:$C$213,2,FALSE))/365</f>
        <v>20.761643835616439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 s="69">
        <f>(C862-VLOOKUP(H862,Riders!$A$2:$C$213,2,FALSE))/365</f>
        <v>26.18082191780822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 s="69">
        <f>(C863-VLOOKUP(H863,Riders!$A$2:$C$213,2,FALSE))/365</f>
        <v>27.405479452054795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 s="69">
        <f>(C864-VLOOKUP(H864,Riders!$A$2:$C$213,2,FALSE))/365</f>
        <v>32.482191780821921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 s="69">
        <f>(C865-VLOOKUP(H865,Riders!$A$2:$C$213,2,FALSE))/365</f>
        <v>20.761643835616439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 s="69">
        <f>(C866-VLOOKUP(H866,Riders!$A$2:$C$213,2,FALSE))/365</f>
        <v>32.482191780821921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 s="69">
        <f>(C867-VLOOKUP(H867,Riders!$A$2:$C$213,2,FALSE))/365</f>
        <v>26.18082191780822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 s="69">
        <f>(C868-VLOOKUP(H868,Riders!$A$2:$C$213,2,FALSE))/365</f>
        <v>27.405479452054795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 s="69">
        <f>(C869-VLOOKUP(H869,Riders!$A$2:$C$213,2,FALSE))/365</f>
        <v>20.761643835616439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 s="69">
        <f>(C870-VLOOKUP(H870,Riders!$A$2:$C$213,2,FALSE))/365</f>
        <v>32.482191780821921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 s="69">
        <f>(C871-VLOOKUP(H871,Riders!$A$2:$C$213,2,FALSE))/365</f>
        <v>26.18082191780822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 s="69">
        <f>(C872-VLOOKUP(H872,Riders!$A$2:$C$213,2,FALSE))/365</f>
        <v>27.405479452054795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 s="69">
        <f>(C873-VLOOKUP(H873,Riders!$A$2:$C$213,2,FALSE))/365</f>
        <v>20.761643835616439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 s="69">
        <f>(C874-VLOOKUP(H874,Riders!$A$2:$C$213,2,FALSE))/365</f>
        <v>27.405479452054795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 s="69">
        <f>(C875-VLOOKUP(H875,Riders!$A$2:$C$213,2,FALSE))/365</f>
        <v>20.761643835616439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J876" s="69" t="e">
        <f>(C876-VLOOKUP(H876,Riders!$A$2:$C$213,2,FALSE))/365</f>
        <v>#N/A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J877" s="69" t="e">
        <f>(C877-VLOOKUP(H877,Riders!$A$2:$C$213,2,FALSE))/365</f>
        <v>#N/A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 s="69">
        <f>(C878-VLOOKUP(H878,Riders!$A$2:$C$213,2,FALSE))/365</f>
        <v>21.767123287671232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 s="69">
        <f>(C879-VLOOKUP(H879,Riders!$A$2:$C$213,2,FALSE))/365</f>
        <v>24.367123287671234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 s="69">
        <f>(C880-VLOOKUP(H880,Riders!$A$2:$C$213,2,FALSE))/365</f>
        <v>26.271232876712329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 s="69">
        <f>(C881-VLOOKUP(H881,Riders!$A$2:$C$213,2,FALSE))/365</f>
        <v>25.547945205479451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 s="69">
        <f>(C882-VLOOKUP(H882,Riders!$A$2:$C$213,2,FALSE))/365</f>
        <v>32.57260273972603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 s="69">
        <f>(C883-VLOOKUP(H883,Riders!$A$2:$C$213,2,FALSE))/365</f>
        <v>27.495890410958904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 s="69">
        <f>(C884-VLOOKUP(H884,Riders!$A$2:$C$213,2,FALSE))/365</f>
        <v>20.852054794520548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 s="69">
        <f>(C885-VLOOKUP(H885,Riders!$A$2:$C$213,2,FALSE))/365</f>
        <v>24.561643835616437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 s="69">
        <f>(C886-VLOOKUP(H886,Riders!$A$2:$C$213,2,FALSE))/365</f>
        <v>27.093150684931508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J887" s="69" t="e">
        <f>(C887-VLOOKUP(H887,Riders!$A$2:$C$213,2,FALSE))/365</f>
        <v>#N/A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J888" s="69" t="e">
        <f>(C888-VLOOKUP(H888,Riders!$A$2:$C$213,2,FALSE))/365</f>
        <v>#N/A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 s="69">
        <f>(C889-VLOOKUP(H889,Riders!$A$2:$C$213,2,FALSE))/365</f>
        <v>22.967123287671232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 s="69">
        <f>(C890-VLOOKUP(H890,Riders!$A$2:$C$213,2,FALSE))/365</f>
        <v>27.273972602739725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 s="69">
        <f>(C891-VLOOKUP(H891,Riders!$A$2:$C$213,2,FALSE))/365</f>
        <v>24.452054794520549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J892" s="69" t="e">
        <f>(C892-VLOOKUP(H892,Riders!$A$2:$C$213,2,FALSE))/365</f>
        <v>#N/A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J893" s="69" t="e">
        <f>(C893-VLOOKUP(H893,Riders!$A$2:$C$213,2,FALSE))/365</f>
        <v>#N/A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J894" s="69" t="e">
        <f>(C894-VLOOKUP(H894,Riders!$A$2:$C$213,2,FALSE))/365</f>
        <v>#N/A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J895" s="69" t="e">
        <f>(C895-VLOOKUP(H895,Riders!$A$2:$C$213,2,FALSE))/365</f>
        <v>#N/A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 s="69">
        <f>(C896-VLOOKUP(H896,Riders!$A$2:$C$213,2,FALSE))/365</f>
        <v>26.126027397260273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 s="69">
        <f>(C897-VLOOKUP(H897,Riders!$A$2:$C$213,2,FALSE))/365</f>
        <v>21.495890410958904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 s="69">
        <f>(C898-VLOOKUP(H898,Riders!$A$2:$C$213,2,FALSE))/365</f>
        <v>23.865753424657534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J899" s="69" t="e">
        <f>(C899-VLOOKUP(H899,Riders!$A$2:$C$213,2,FALSE))/365</f>
        <v>#N/A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 s="69">
        <f>(C900-VLOOKUP(H900,Riders!$A$2:$C$213,2,FALSE))/365</f>
        <v>22.460273972602739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 s="69">
        <f>(C901-VLOOKUP(H901,Riders!$A$2:$C$213,2,FALSE))/365</f>
        <v>23.865753424657534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 s="69">
        <f>(C902-VLOOKUP(H902,Riders!$A$2:$C$213,2,FALSE))/365</f>
        <v>20.153424657534245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 s="69">
        <f>(C903-VLOOKUP(H903,Riders!$A$2:$C$213,2,FALSE))/365</f>
        <v>26.126027397260273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J904" s="69" t="e">
        <f>(C904-VLOOKUP(H904,Riders!$A$2:$C$213,2,FALSE))/365</f>
        <v>#N/A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 s="69">
        <f>(C905-VLOOKUP(H905,Riders!$A$2:$C$213,2,FALSE))/365</f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 s="69">
        <f>(C906-VLOOKUP(H906,Riders!$A$2:$C$213,2,FALSE))/365</f>
        <v>32.819178082191783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J907" s="69" t="e">
        <f>(C907-VLOOKUP(H907,Riders!$A$2:$C$213,2,FALSE))/365</f>
        <v>#N/A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 s="69">
        <f>(C908-VLOOKUP(H908,Riders!$A$2:$C$213,2,FALSE))/365</f>
        <v>27.273972602739725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J909" s="69" t="e">
        <f>(C909-VLOOKUP(H909,Riders!$A$2:$C$213,2,FALSE))/365</f>
        <v>#N/A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J910" s="69" t="e">
        <f>(C910-VLOOKUP(H910,Riders!$A$2:$C$213,2,FALSE))/365</f>
        <v>#N/A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 s="69">
        <f>(C911-VLOOKUP(H911,Riders!$A$2:$C$213,2,FALSE))/365</f>
        <v>21.767123287671232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 s="69">
        <f>(C912-VLOOKUP(H912,Riders!$A$2:$C$213,2,FALSE))/365</f>
        <v>26.271232876712329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 s="69">
        <f>(C913-VLOOKUP(H913,Riders!$A$2:$C$213,2,FALSE))/365</f>
        <v>27.093150684931508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 s="69">
        <f>(C914-VLOOKUP(H914,Riders!$A$2:$C$213,2,FALSE))/365</f>
        <v>32.57260273972603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 s="69">
        <f>(C915-VLOOKUP(H915,Riders!$A$2:$C$213,2,FALSE))/365</f>
        <v>20.852054794520548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 s="69">
        <f>(C916-VLOOKUP(H916,Riders!$A$2:$C$213,2,FALSE))/365</f>
        <v>22.460273972602739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 s="69">
        <f>(C917-VLOOKUP(H917,Riders!$A$2:$C$213,2,FALSE))/365</f>
        <v>32.57260273972603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 s="69">
        <f>(C918-VLOOKUP(H918,Riders!$A$2:$C$213,2,FALSE))/365</f>
        <v>26.271232876712329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 s="69">
        <f>(C919-VLOOKUP(H919,Riders!$A$2:$C$213,2,FALSE))/365</f>
        <v>20.153424657534245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J920" s="69" t="e">
        <f>(C920-VLOOKUP(H920,Riders!$A$2:$C$213,2,FALSE))/365</f>
        <v>#N/A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J921" s="69" t="e">
        <f>(C921-VLOOKUP(H921,Riders!$A$2:$C$213,2,FALSE))/365</f>
        <v>#N/A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 s="69">
        <f>(C922-VLOOKUP(H922,Riders!$A$2:$C$213,2,FALSE))/365</f>
        <v>32.819178082191783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 s="69">
        <f>(C923-VLOOKUP(H923,Riders!$A$2:$C$213,2,FALSE))/365</f>
        <v>27.273972602739725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 s="69">
        <f>(C924-VLOOKUP(H924,Riders!$A$2:$C$213,2,FALSE))/365</f>
        <v>22.460273972602739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 s="69">
        <f>(C925-VLOOKUP(H925,Riders!$A$2:$C$213,2,FALSE))/365</f>
        <v>32.57260273972603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 s="69">
        <f>(C926-VLOOKUP(H926,Riders!$A$2:$C$213,2,FALSE))/365</f>
        <v>26.271232876712329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 s="69">
        <f>(C927-VLOOKUP(H927,Riders!$A$2:$C$213,2,FALSE))/365</f>
        <v>20.153424657534245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J928" s="69" t="e">
        <f>(C928-VLOOKUP(H928,Riders!$A$2:$C$213,2,FALSE))/365</f>
        <v>#N/A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J929" s="69" t="e">
        <f>(C929-VLOOKUP(H929,Riders!$A$2:$C$213,2,FALSE))/365</f>
        <v>#N/A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 s="69">
        <f>(C930-VLOOKUP(H930,Riders!$A$2:$C$213,2,FALSE))/365</f>
        <v>32.819178082191783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 s="69">
        <f>(C931-VLOOKUP(H931,Riders!$A$2:$C$213,2,FALSE))/365</f>
        <v>27.273972602739725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 s="69">
        <f>(C932-VLOOKUP(H932,Riders!$A$2:$C$213,2,FALSE))/365</f>
        <v>22.463013698630139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 s="69">
        <f>(C933-VLOOKUP(H933,Riders!$A$2:$C$213,2,FALSE))/365</f>
        <v>32.821917808219176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J934" s="69" t="e">
        <f>(C934-VLOOKUP(H934,Riders!$A$2:$C$213,2,FALSE))/365</f>
        <v>#N/A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 s="69">
        <f>(C935-VLOOKUP(H935,Riders!$A$2:$C$213,2,FALSE))/365</f>
        <v>26.273972602739725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 s="69">
        <f>(C936-VLOOKUP(H936,Riders!$A$2:$C$213,2,FALSE))/365</f>
        <v>22.463013698630139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 s="69">
        <f>(C937-VLOOKUP(H937,Riders!$A$2:$C$213,2,FALSE))/365</f>
        <v>32.821917808219176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J938" s="69" t="e">
        <f>(C938-VLOOKUP(H938,Riders!$A$2:$C$213,2,FALSE))/365</f>
        <v>#N/A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 s="69">
        <f>(C939-VLOOKUP(H939,Riders!$A$2:$C$213,2,FALSE))/365</f>
        <v>26.273972602739725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J940" s="69" t="e">
        <f>(C940-VLOOKUP(H940,Riders!$A$2:$C$213,2,FALSE))/365</f>
        <v>#N/A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 s="69">
        <f>(C941-VLOOKUP(H941,Riders!$A$2:$C$213,2,FALSE))/365</f>
        <v>26.273972602739725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 s="69">
        <f>(C942-VLOOKUP(H942,Riders!$A$2:$C$213,2,FALSE))/365</f>
        <v>22.463013698630139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J943" s="69" t="e">
        <f>(C943-VLOOKUP(H943,Riders!$A$2:$C$213,2,FALSE))/365</f>
        <v>#N/A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 s="69">
        <f>(C944-VLOOKUP(H944,Riders!$A$2:$C$213,2,FALSE))/365</f>
        <v>32.821917808219176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 s="69">
        <f>(C945-VLOOKUP(H945,Riders!$A$2:$C$213,2,FALSE))/365</f>
        <v>26.273972602739725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 s="69">
        <f>(C946-VLOOKUP(H946,Riders!$A$2:$C$213,2,FALSE))/365</f>
        <v>22.463013698630139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J947" s="69" t="e">
        <f>(C947-VLOOKUP(H947,Riders!$A$2:$C$213,2,FALSE))/365</f>
        <v>#N/A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 s="69">
        <f>(C948-VLOOKUP(H948,Riders!$A$2:$C$213,2,FALSE))/365</f>
        <v>32.821917808219176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 s="69">
        <f>(C949-VLOOKUP(H949,Riders!$A$2:$C$213,2,FALSE))/365</f>
        <v>26.273972602739725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 s="69">
        <f>(C950-VLOOKUP(H950,Riders!$A$2:$C$213,2,FALSE))/365</f>
        <v>24.17808219178082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 s="69">
        <f>(C951-VLOOKUP(H951,Riders!$A$2:$C$213,2,FALSE))/365</f>
        <v>32.827397260273976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 s="69">
        <f>(C952-VLOOKUP(H952,Riders!$A$2:$C$213,2,FALSE))/365</f>
        <v>22.449315068493149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 s="69">
        <f>(C953-VLOOKUP(H953,Riders!$A$2:$C$213,2,FALSE))/365</f>
        <v>23.328767123287673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 s="69">
        <f>(C954-VLOOKUP(H954,Riders!$A$2:$C$213,2,FALSE))/365</f>
        <v>28.706849315068492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J955" s="69" t="e">
        <f>(C955-VLOOKUP(H955,Riders!$A$2:$C$213,2,FALSE))/365</f>
        <v>#N/A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J956" s="69" t="e">
        <f>(C956-VLOOKUP(H956,Riders!$A$2:$C$213,2,FALSE))/365</f>
        <v>#N/A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 s="69">
        <f>(C957-VLOOKUP(H957,Riders!$A$2:$C$213,2,FALSE))/365</f>
        <v>29.789041095890411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 s="69">
        <f>(C958-VLOOKUP(H958,Riders!$A$2:$C$213,2,FALSE))/365</f>
        <v>34.030136986301372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J959" s="69" t="e">
        <f>(C959-VLOOKUP(H959,Riders!$A$2:$C$213,2,FALSE))/365</f>
        <v>#N/A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 s="69">
        <f>(C960-VLOOKUP(H960,Riders!$A$2:$C$213,2,FALSE))/365</f>
        <v>27.336986301369862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 s="69">
        <f>(C961-VLOOKUP(H961,Riders!$A$2:$C$213,2,FALSE))/365</f>
        <v>28.706849315068492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 s="69">
        <f>(C962-VLOOKUP(H962,Riders!$A$2:$C$213,2,FALSE))/365</f>
        <v>22.449315068493149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 s="69">
        <f>(C963-VLOOKUP(H963,Riders!$A$2:$C$213,2,FALSE))/365</f>
        <v>26.758904109589039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 s="69">
        <f>(C964-VLOOKUP(H964,Riders!$A$2:$C$213,2,FALSE))/365</f>
        <v>30.224657534246575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 s="69">
        <f>(C965-VLOOKUP(H965,Riders!$A$2:$C$213,2,FALSE))/365</f>
        <v>24.17808219178082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 s="69">
        <f>(C966-VLOOKUP(H966,Riders!$A$2:$C$213,2,FALSE))/365</f>
        <v>34.030136986301372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J967" s="69" t="e">
        <f>(C967-VLOOKUP(H967,Riders!$A$2:$C$213,2,FALSE))/365</f>
        <v>#N/A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 s="69">
        <f>(C968-VLOOKUP(H968,Riders!$A$2:$C$213,2,FALSE))/365</f>
        <v>27.336986301369862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 s="69">
        <f>(C969-VLOOKUP(H969,Riders!$A$2:$C$213,2,FALSE))/365</f>
        <v>28.706849315068492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 s="69">
        <f>(C970-VLOOKUP(H970,Riders!$A$2:$C$213,2,FALSE))/365</f>
        <v>22.449315068493149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 s="69">
        <f>(C971-VLOOKUP(H971,Riders!$A$2:$C$213,2,FALSE))/365</f>
        <v>26.758904109589039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 s="69">
        <f>(C972-VLOOKUP(H972,Riders!$A$2:$C$213,2,FALSE))/365</f>
        <v>30.224657534246575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 s="69">
        <f>(C973-VLOOKUP(H973,Riders!$A$2:$C$213,2,FALSE))/365</f>
        <v>24.17808219178082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 s="69">
        <f>(C974-VLOOKUP(H974,Riders!$A$2:$C$213,2,FALSE))/365</f>
        <v>22.449315068493149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 s="69">
        <f>(C975-VLOOKUP(H975,Riders!$A$2:$C$213,2,FALSE))/365</f>
        <v>26.758904109589039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 s="69">
        <f>(C976-VLOOKUP(H976,Riders!$A$2:$C$213,2,FALSE))/365</f>
        <v>34.030136986301372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 s="69">
        <f>(C977-VLOOKUP(H977,Riders!$A$2:$C$213,2,FALSE))/365</f>
        <v>30.224657534246575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 s="69">
        <f>(C978-VLOOKUP(H978,Riders!$A$2:$C$213,2,FALSE))/365</f>
        <v>27.336986301369862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 s="69">
        <f>(C979-VLOOKUP(H979,Riders!$A$2:$C$213,2,FALSE))/365</f>
        <v>22.449315068493149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 s="69">
        <f>(C980-VLOOKUP(H980,Riders!$A$2:$C$213,2,FALSE))/365</f>
        <v>34.030136986301372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 s="69">
        <f>(C981-VLOOKUP(H981,Riders!$A$2:$C$213,2,FALSE))/365</f>
        <v>30.224657534246575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 s="69">
        <f>(C982-VLOOKUP(H982,Riders!$A$2:$C$213,2,FALSE))/365</f>
        <v>27.336986301369862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 s="69">
        <f>(C983-VLOOKUP(H983,Riders!$A$2:$C$213,2,FALSE))/365</f>
        <v>22.449315068493149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 s="69">
        <f>(C984-VLOOKUP(H984,Riders!$A$2:$C$213,2,FALSE))/365</f>
        <v>34.030136986301372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 s="69">
        <f>(C985-VLOOKUP(H985,Riders!$A$2:$C$213,2,FALSE))/365</f>
        <v>27.336986301369862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 s="69">
        <f>(C986-VLOOKUP(H986,Riders!$A$2:$C$213,2,FALSE))/365</f>
        <v>30.224657534246575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 s="69">
        <f>(C987-VLOOKUP(H987,Riders!$A$2:$C$213,2,FALSE))/365</f>
        <v>22.449315068493149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 s="69">
        <f>(C988-VLOOKUP(H988,Riders!$A$2:$C$213,2,FALSE))/365</f>
        <v>34.030136986301372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 s="69">
        <f>(C989-VLOOKUP(H989,Riders!$A$2:$C$213,2,FALSE))/365</f>
        <v>27.336986301369862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 s="69">
        <f>(C990-VLOOKUP(H990,Riders!$A$2:$C$213,2,FALSE))/365</f>
        <v>30.224657534246575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 s="69">
        <f>(C991-VLOOKUP(H991,Riders!$A$2:$C$213,2,FALSE))/365</f>
        <v>22.449315068493149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 s="69">
        <f>(C992-VLOOKUP(H992,Riders!$A$2:$C$213,2,FALSE))/365</f>
        <v>30.224657534246575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 s="69">
        <f>(C993-VLOOKUP(H993,Riders!$A$2:$C$213,2,FALSE))/365</f>
        <v>22.449315068493149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J994" s="69" t="e">
        <f>(C994-VLOOKUP(H994,Riders!$A$2:$C$213,2,FALSE))/365</f>
        <v>#N/A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 s="69">
        <f>(C995-VLOOKUP(H995,Riders!$A$2:$C$213,2,FALSE))/365</f>
        <v>18.153424657534245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J996" s="69" t="e">
        <f>(C996-VLOOKUP(H996,Riders!$A$2:$C$213,2,FALSE))/365</f>
        <v>#N/A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J997" s="69" t="e">
        <f>(C997-VLOOKUP(H997,Riders!$A$2:$C$213,2,FALSE))/365</f>
        <v>#N/A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 s="69">
        <f>(C998-VLOOKUP(H998,Riders!$A$2:$C$213,2,FALSE))/365</f>
        <v>32.18904109589041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 s="69">
        <f>(C999-VLOOKUP(H999,Riders!$A$2:$C$213,2,FALSE))/365</f>
        <v>20.13150684931507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J1000" s="69" t="e">
        <f>(C1000-VLOOKUP(H1000,Riders!$A$2:$C$213,2,FALSE))/365</f>
        <v>#N/A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 s="69">
        <f>(C1001-VLOOKUP(H1001,Riders!$A$2:$C$213,2,FALSE))/365</f>
        <v>32.18904109589041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J1002" s="69" t="e">
        <f>(C1002-VLOOKUP(H1002,Riders!$A$2:$C$213,2,FALSE))/365</f>
        <v>#N/A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J1003" s="69" t="e">
        <f>(C1003-VLOOKUP(H1003,Riders!$A$2:$C$213,2,FALSE))/365</f>
        <v>#N/A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J1004" s="69" t="e">
        <f>(C1004-VLOOKUP(H1004,Riders!$A$2:$C$213,2,FALSE))/365</f>
        <v>#N/A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 s="69">
        <f>(C1005-VLOOKUP(H1005,Riders!$A$2:$C$213,2,FALSE))/365</f>
        <v>25.926027397260274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 s="69">
        <f>(C1006-VLOOKUP(H1006,Riders!$A$2:$C$213,2,FALSE))/365</f>
        <v>20.361643835616437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J1007" s="69" t="e">
        <f>(C1007-VLOOKUP(H1007,Riders!$A$2:$C$213,2,FALSE))/365</f>
        <v>#N/A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J1008" s="69" t="e">
        <f>(C1008-VLOOKUP(H1008,Riders!$A$2:$C$213,2,FALSE))/365</f>
        <v>#N/A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 s="69">
        <f>(C1009-VLOOKUP(H1009,Riders!$A$2:$C$213,2,FALSE))/365</f>
        <v>32.18904109589041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J1010" s="69" t="e">
        <f>(C1010-VLOOKUP(H1010,Riders!$A$2:$C$213,2,FALSE))/365</f>
        <v>#N/A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J1011" s="69" t="e">
        <f>(C1011-VLOOKUP(H1011,Riders!$A$2:$C$213,2,FALSE))/365</f>
        <v>#N/A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J1012" s="69" t="e">
        <f>(C1012-VLOOKUP(H1012,Riders!$A$2:$C$213,2,FALSE))/365</f>
        <v>#N/A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 s="69">
        <f>(C1013-VLOOKUP(H1013,Riders!$A$2:$C$213,2,FALSE))/365</f>
        <v>25.926027397260274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 s="69">
        <f>(C1014-VLOOKUP(H1014,Riders!$A$2:$C$213,2,FALSE))/365</f>
        <v>20.361643835616437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J1015" s="69" t="e">
        <f>(C1015-VLOOKUP(H1015,Riders!$A$2:$C$213,2,FALSE))/365</f>
        <v>#N/A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J1016" s="69" t="e">
        <f>(C1016-VLOOKUP(H1016,Riders!$A$2:$C$213,2,FALSE))/365</f>
        <v>#N/A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 s="69">
        <f>(C1017-VLOOKUP(H1017,Riders!$A$2:$C$213,2,FALSE))/365</f>
        <v>25.926027397260274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J1018" s="69" t="e">
        <f>(C1018-VLOOKUP(H1018,Riders!$A$2:$C$213,2,FALSE))/365</f>
        <v>#N/A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 s="69">
        <f>(C1019-VLOOKUP(H1019,Riders!$A$2:$C$213,2,FALSE))/365</f>
        <v>20.361643835616437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J1020" s="69" t="e">
        <f>(C1020-VLOOKUP(H1020,Riders!$A$2:$C$213,2,FALSE))/365</f>
        <v>#N/A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J1021" s="69" t="e">
        <f>(C1021-VLOOKUP(H1021,Riders!$A$2:$C$213,2,FALSE))/365</f>
        <v>#N/A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J1022" s="69" t="e">
        <f>(C1022-VLOOKUP(H1022,Riders!$A$2:$C$213,2,FALSE))/365</f>
        <v>#N/A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 s="69">
        <f>(C1023-VLOOKUP(H1023,Riders!$A$2:$C$213,2,FALSE))/365</f>
        <v>20.361643835616437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J1024" s="69" t="e">
        <f>(C1024-VLOOKUP(H1024,Riders!$A$2:$C$213,2,FALSE))/365</f>
        <v>#N/A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J1025" s="69" t="e">
        <f>(C1025-VLOOKUP(H1025,Riders!$A$2:$C$213,2,FALSE))/365</f>
        <v>#N/A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J1026" s="69" t="e">
        <f>(C1026-VLOOKUP(H1026,Riders!$A$2:$C$213,2,FALSE))/365</f>
        <v>#N/A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J1027" s="69" t="e">
        <f>(C1027-VLOOKUP(H1027,Riders!$A$2:$C$213,2,FALSE))/365</f>
        <v>#N/A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J1028" s="69" t="e">
        <f>(C1028-VLOOKUP(H1028,Riders!$A$2:$C$213,2,FALSE))/365</f>
        <v>#N/A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 s="69">
        <f>(C1029-VLOOKUP(H1029,Riders!$A$2:$C$213,2,FALSE))/365</f>
        <v>20.361643835616437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J1030" s="69" t="e">
        <f>(C1030-VLOOKUP(H1030,Riders!$A$2:$C$213,2,FALSE))/365</f>
        <v>#N/A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J1031" s="69" t="e">
        <f>(C1031-VLOOKUP(H1031,Riders!$A$2:$C$213,2,FALSE))/365</f>
        <v>#N/A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J1032" s="69" t="e">
        <f>(C1032-VLOOKUP(H1032,Riders!$A$2:$C$213,2,FALSE))/365</f>
        <v>#N/A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 s="69">
        <f>(C1033-VLOOKUP(H1033,Riders!$A$2:$C$213,2,FALSE))/365</f>
        <v>20.361643835616437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J1034" s="69" t="e">
        <f>(C1034-VLOOKUP(H1034,Riders!$A$2:$C$213,2,FALSE))/365</f>
        <v>#N/A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 s="69">
        <f>(C1035-VLOOKUP(H1035,Riders!$A$2:$C$213,2,FALSE))/365</f>
        <v>20.361643835616437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 s="69">
        <f>(C1036-VLOOKUP(H1036,Riders!$A$2:$C$213,2,FALSE))/365</f>
        <v>21.594520547945205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J1037" s="69" t="e">
        <f>(C1037-VLOOKUP(H1037,Riders!$A$2:$C$213,2,FALSE))/365</f>
        <v>#N/A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 s="69">
        <f>(C1038-VLOOKUP(H1038,Riders!$A$2:$C$213,2,FALSE))/365</f>
        <v>27.712328767123289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J1039" s="69" t="e">
        <f>(C1039-VLOOKUP(H1039,Riders!$A$2:$C$213,2,FALSE))/365</f>
        <v>#N/A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 s="69">
        <f>(C1040-VLOOKUP(H1040,Riders!$A$2:$C$213,2,FALSE))/365</f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J1041" s="69" t="e">
        <f>(C1041-VLOOKUP(H1041,Riders!$A$2:$C$213,2,FALSE))/365</f>
        <v>#N/A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 s="69">
        <f>(C1042-VLOOKUP(H1042,Riders!$A$2:$C$213,2,FALSE))/365</f>
        <v>22.293150684931508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 s="69">
        <f>(C1043-VLOOKUP(H1043,Riders!$A$2:$C$213,2,FALSE))/365</f>
        <v>29.556164383561644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 s="69">
        <f>(C1044-VLOOKUP(H1044,Riders!$A$2:$C$213,2,FALSE))/365</f>
        <v>23.208219178082192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 s="69">
        <f>(C1045-VLOOKUP(H1045,Riders!$A$2:$C$213,2,FALSE))/365</f>
        <v>28.936986301369863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 s="69">
        <f>(C1046-VLOOKUP(H1046,Riders!$A$2:$C$213,2,FALSE))/365</f>
        <v>25.306849315068494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 s="69">
        <f>(C1047-VLOOKUP(H1047,Riders!$A$2:$C$213,2,FALSE))/365</f>
        <v>24.12054794520548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 s="69">
        <f>(C1048-VLOOKUP(H1048,Riders!$A$2:$C$213,2,FALSE))/365</f>
        <v>30.241095890410961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 s="69">
        <f>(C1049-VLOOKUP(H1049,Riders!$A$2:$C$213,2,FALSE))/365</f>
        <v>23.772602739726029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 s="69">
        <f>(C1050-VLOOKUP(H1050,Riders!$A$2:$C$213,2,FALSE))/365</f>
        <v>28.534246575342465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 s="69">
        <f>(C1051-VLOOKUP(H1051,Riders!$A$2:$C$213,2,FALSE))/365</f>
        <v>27.567123287671233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 s="69">
        <f>(C1052-VLOOKUP(H1052,Riders!$A$2:$C$213,2,FALSE))/365</f>
        <v>34.260273972602739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J1053" s="69" t="e">
        <f>(C1053-VLOOKUP(H1053,Riders!$A$2:$C$213,2,FALSE))/365</f>
        <v>#N/A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J1054" s="69" t="e">
        <f>(C1054-VLOOKUP(H1054,Riders!$A$2:$C$213,2,FALSE))/365</f>
        <v>#N/A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 s="69">
        <f>(C1055-VLOOKUP(H1055,Riders!$A$2:$C$213,2,FALSE))/365</f>
        <v>28.715068493150685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 s="69">
        <f>(C1056-VLOOKUP(H1056,Riders!$A$2:$C$213,2,FALSE))/365</f>
        <v>21.613698630136987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J1057" s="69" t="e">
        <f>(C1057-VLOOKUP(H1057,Riders!$A$2:$C$213,2,FALSE))/365</f>
        <v>#N/A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J1058" s="69" t="e">
        <f>(C1058-VLOOKUP(H1058,Riders!$A$2:$C$213,2,FALSE))/365</f>
        <v>#N/A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J1059" s="69" t="e">
        <f>(C1059-VLOOKUP(H1059,Riders!$A$2:$C$213,2,FALSE))/365</f>
        <v>#N/A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 s="69">
        <f>(C1060-VLOOKUP(H1060,Riders!$A$2:$C$213,2,FALSE))/365</f>
        <v>27.567123287671233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J1061" s="69" t="e">
        <f>(C1061-VLOOKUP(H1061,Riders!$A$2:$C$213,2,FALSE))/365</f>
        <v>#N/A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J1062" s="69" t="e">
        <f>(C1062-VLOOKUP(H1062,Riders!$A$2:$C$213,2,FALSE))/365</f>
        <v>#N/A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 s="69">
        <f>(C1063-VLOOKUP(H1063,Riders!$A$2:$C$213,2,FALSE))/365</f>
        <v>23.772602739726029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 s="69">
        <f>(C1064-VLOOKUP(H1064,Riders!$A$2:$C$213,2,FALSE))/365</f>
        <v>28.715068493150685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J1065" s="69" t="e">
        <f>(C1065-VLOOKUP(H1065,Riders!$A$2:$C$213,2,FALSE))/365</f>
        <v>#N/A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J1066" s="69" t="e">
        <f>(C1066-VLOOKUP(H1066,Riders!$A$2:$C$213,2,FALSE))/365</f>
        <v>#N/A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 s="69">
        <f>(C1067-VLOOKUP(H1067,Riders!$A$2:$C$213,2,FALSE))/365</f>
        <v>24.12054794520548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J1068" s="69" t="e">
        <f>(C1068-VLOOKUP(H1068,Riders!$A$2:$C$213,2,FALSE))/365</f>
        <v>#N/A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 s="69">
        <f>(C1069-VLOOKUP(H1069,Riders!$A$2:$C$213,2,FALSE))/365</f>
        <v>28.936986301369863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 s="69">
        <f>(C1070-VLOOKUP(H1070,Riders!$A$2:$C$213,2,FALSE))/365</f>
        <v>29.556164383561644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J1071" s="69" t="e">
        <f>(C1071-VLOOKUP(H1071,Riders!$A$2:$C$213,2,FALSE))/365</f>
        <v>#N/A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 s="69">
        <f>(C1072-VLOOKUP(H1072,Riders!$A$2:$C$213,2,FALSE))/365</f>
        <v>21.594520547945205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 s="69">
        <f>(C1073-VLOOKUP(H1073,Riders!$A$2:$C$213,2,FALSE))/365</f>
        <v>28.936986301369863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 s="69">
        <f>(C1074-VLOOKUP(H1074,Riders!$A$2:$C$213,2,FALSE))/365</f>
        <v>27.712328767123289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J1075" s="69" t="e">
        <f>(C1075-VLOOKUP(H1075,Riders!$A$2:$C$213,2,FALSE))/365</f>
        <v>#N/A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 s="69">
        <f>(C1076-VLOOKUP(H1076,Riders!$A$2:$C$213,2,FALSE))/365</f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 s="69">
        <f>(C1077-VLOOKUP(H1077,Riders!$A$2:$C$213,2,FALSE))/365</f>
        <v>23.772602739726029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 s="69">
        <f>(C1078-VLOOKUP(H1078,Riders!$A$2:$C$213,2,FALSE))/365</f>
        <v>22.293150684931508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 s="69">
        <f>(C1079-VLOOKUP(H1079,Riders!$A$2:$C$213,2,FALSE))/365</f>
        <v>27.567123287671233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 s="69">
        <f>(C1080-VLOOKUP(H1080,Riders!$A$2:$C$213,2,FALSE))/365</f>
        <v>23.208219178082192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J1081" s="69" t="e">
        <f>(C1081-VLOOKUP(H1081,Riders!$A$2:$C$213,2,FALSE))/365</f>
        <v>#N/A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 s="69">
        <f>(C1082-VLOOKUP(H1082,Riders!$A$2:$C$213,2,FALSE))/365</f>
        <v>25.306849315068494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 s="69">
        <f>(C1083-VLOOKUP(H1083,Riders!$A$2:$C$213,2,FALSE))/365</f>
        <v>21.613698630136987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 s="69">
        <f>(C1084-VLOOKUP(H1084,Riders!$A$2:$C$213,2,FALSE))/365</f>
        <v>30.241095890410961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J1085" s="69" t="e">
        <f>(C1085-VLOOKUP(H1085,Riders!$A$2:$C$213,2,FALSE))/365</f>
        <v>#N/A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 s="69">
        <f>(C1086-VLOOKUP(H1086,Riders!$A$2:$C$213,2,FALSE))/365</f>
        <v>28.534246575342465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 s="69">
        <f>(C1087-VLOOKUP(H1087,Riders!$A$2:$C$213,2,FALSE))/365</f>
        <v>34.260273972602739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 s="69">
        <f>(C1088-VLOOKUP(H1088,Riders!$A$2:$C$213,2,FALSE))/365</f>
        <v>34.260273972602739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 s="69">
        <f>(C1089-VLOOKUP(H1089,Riders!$A$2:$C$213,2,FALSE))/365</f>
        <v>28.936986301369863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J1090" s="69" t="e">
        <f>(C1090-VLOOKUP(H1090,Riders!$A$2:$C$213,2,FALSE))/365</f>
        <v>#N/A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J1091" s="69" t="e">
        <f>(C1091-VLOOKUP(H1091,Riders!$A$2:$C$213,2,FALSE))/365</f>
        <v>#N/A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 s="69">
        <f>(C1092-VLOOKUP(H1092,Riders!$A$2:$C$213,2,FALSE))/365</f>
        <v>21.613698630136987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 s="69">
        <f>(C1093-VLOOKUP(H1093,Riders!$A$2:$C$213,2,FALSE))/365</f>
        <v>23.772602739726029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J1094" s="69" t="e">
        <f>(C1094-VLOOKUP(H1094,Riders!$A$2:$C$213,2,FALSE))/365</f>
        <v>#N/A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 s="69">
        <f>(C1095-VLOOKUP(H1095,Riders!$A$2:$C$213,2,FALSE))/365</f>
        <v>27.567123287671233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 s="69">
        <f>(C1096-VLOOKUP(H1096,Riders!$A$2:$C$213,2,FALSE))/365</f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J1097" s="69" t="e">
        <f>(C1097-VLOOKUP(H1097,Riders!$A$2:$C$213,2,FALSE))/365</f>
        <v>#N/A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 s="69">
        <f>(C1098-VLOOKUP(H1098,Riders!$A$2:$C$213,2,FALSE))/365</f>
        <v>27.715068493150685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 s="69">
        <f>(C1099-VLOOKUP(H1099,Riders!$A$2:$C$213,2,FALSE))/365</f>
        <v>21.616438356164384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 s="69">
        <f>(C1100-VLOOKUP(H1100,Riders!$A$2:$C$213,2,FALSE))/365</f>
        <v>23.904109589041095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J1101" s="69" t="e">
        <f>(C1101-VLOOKUP(H1101,Riders!$A$2:$C$213,2,FALSE))/365</f>
        <v>#N/A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 s="69">
        <f>(C1102-VLOOKUP(H1102,Riders!$A$2:$C$213,2,FALSE))/365</f>
        <v>34.263013698630139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 s="69">
        <f>(C1103-VLOOKUP(H1103,Riders!$A$2:$C$213,2,FALSE))/365</f>
        <v>22.295890410958904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 s="69">
        <f>(C1104-VLOOKUP(H1104,Riders!$A$2:$C$213,2,FALSE))/365</f>
        <v>28.536986301369861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 s="69">
        <f>(C1105-VLOOKUP(H1105,Riders!$A$2:$C$213,2,FALSE))/365</f>
        <v>23.210958904109589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 s="69">
        <f>(C1106-VLOOKUP(H1106,Riders!$A$2:$C$213,2,FALSE))/365</f>
        <v>30.243835616438357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 s="69">
        <f>(C1107-VLOOKUP(H1107,Riders!$A$2:$C$213,2,FALSE))/365</f>
        <v>25.30958904109589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 s="69">
        <f>(C1108-VLOOKUP(H1108,Riders!$A$2:$C$213,2,FALSE))/365</f>
        <v>23.210958904109589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 s="69">
        <f>(C1109-VLOOKUP(H1109,Riders!$A$2:$C$213,2,FALSE))/365</f>
        <v>22.295890410958904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J1110" s="69" t="e">
        <f>(C1110-VLOOKUP(H1110,Riders!$A$2:$C$213,2,FALSE))/365</f>
        <v>#N/A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 s="69">
        <f>(C1111-VLOOKUP(H1111,Riders!$A$2:$C$213,2,FALSE))/365</f>
        <v>25.30958904109589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 s="69">
        <f>(C1112-VLOOKUP(H1112,Riders!$A$2:$C$213,2,FALSE))/365</f>
        <v>21.616438356164384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J1113" s="69" t="e">
        <f>(C1113-VLOOKUP(H1113,Riders!$A$2:$C$213,2,FALSE))/365</f>
        <v>#N/A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 s="69">
        <f>(C1114-VLOOKUP(H1114,Riders!$A$2:$C$213,2,FALSE))/365</f>
        <v>25.30958904109589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 s="69">
        <f>(C1115-VLOOKUP(H1115,Riders!$A$2:$C$213,2,FALSE))/365</f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 s="69">
        <f>(C1116-VLOOKUP(H1116,Riders!$A$2:$C$213,2,FALSE))/365</f>
        <v>27.715068493150685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 s="69">
        <f>(C1117-VLOOKUP(H1117,Riders!$A$2:$C$213,2,FALSE))/365</f>
        <v>23.210958904109589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 s="69">
        <f>(C1118-VLOOKUP(H1118,Riders!$A$2:$C$213,2,FALSE))/365</f>
        <v>23.904109589041095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 s="69">
        <f>(C1119-VLOOKUP(H1119,Riders!$A$2:$C$213,2,FALSE))/365</f>
        <v>30.243835616438357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 s="69">
        <f>(C1120-VLOOKUP(H1120,Riders!$A$2:$C$213,2,FALSE))/365</f>
        <v>34.263013698630139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 s="69">
        <f>(C1121-VLOOKUP(H1121,Riders!$A$2:$C$213,2,FALSE))/365</f>
        <v>28.536986301369861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 s="69">
        <f>(C1122-VLOOKUP(H1122,Riders!$A$2:$C$213,2,FALSE))/365</f>
        <v>25.30958904109589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 s="69">
        <f>(C1123-VLOOKUP(H1123,Riders!$A$2:$C$213,2,FALSE))/365</f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 s="69">
        <f>(C1124-VLOOKUP(H1124,Riders!$A$2:$C$213,2,FALSE))/365</f>
        <v>27.715068493150685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 s="69">
        <f>(C1125-VLOOKUP(H1125,Riders!$A$2:$C$213,2,FALSE))/365</f>
        <v>23.210958904109589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 s="69">
        <f>(C1126-VLOOKUP(H1126,Riders!$A$2:$C$213,2,FALSE))/365</f>
        <v>23.904109589041095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 s="69">
        <f>(C1127-VLOOKUP(H1127,Riders!$A$2:$C$213,2,FALSE))/365</f>
        <v>30.243835616438357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 s="69">
        <f>(C1128-VLOOKUP(H1128,Riders!$A$2:$C$213,2,FALSE))/365</f>
        <v>34.263013698630139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 s="69">
        <f>(C1129-VLOOKUP(H1129,Riders!$A$2:$C$213,2,FALSE))/365</f>
        <v>28.536986301369861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 s="69">
        <f>(C1130-VLOOKUP(H1130,Riders!$A$2:$C$213,2,FALSE))/365</f>
        <v>25.30958904109589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 s="69">
        <f>(C1131-VLOOKUP(H1131,Riders!$A$2:$C$213,2,FALSE))/365</f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 s="69">
        <f>(C1132-VLOOKUP(H1132,Riders!$A$2:$C$213,2,FALSE))/365</f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 s="69">
        <f>(C1133-VLOOKUP(H1133,Riders!$A$2:$C$213,2,FALSE))/365</f>
        <v>28.539726027397261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 s="69">
        <f>(C1134-VLOOKUP(H1134,Riders!$A$2:$C$213,2,FALSE))/365</f>
        <v>30.246575342465754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 s="69">
        <f>(C1135-VLOOKUP(H1135,Riders!$A$2:$C$213,2,FALSE))/365</f>
        <v>23.213698630136985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 s="69">
        <f>(C1136-VLOOKUP(H1136,Riders!$A$2:$C$213,2,FALSE))/365</f>
        <v>25.312328767123287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 s="69">
        <f>(C1137-VLOOKUP(H1137,Riders!$A$2:$C$213,2,FALSE))/365</f>
        <v>34.265753424657532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 s="69">
        <f>(C1138-VLOOKUP(H1138,Riders!$A$2:$C$213,2,FALSE))/365</f>
        <v>27.717808219178082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 s="69">
        <f>(C1139-VLOOKUP(H1139,Riders!$A$2:$C$213,2,FALSE))/365</f>
        <v>23.906849315068492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 s="69">
        <f>(C1140-VLOOKUP(H1140,Riders!$A$2:$C$213,2,FALSE))/365</f>
        <v>25.312328767123287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 s="69">
        <f>(C1141-VLOOKUP(H1141,Riders!$A$2:$C$213,2,FALSE))/365</f>
        <v>34.265753424657532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 s="69">
        <f>(C1142-VLOOKUP(H1142,Riders!$A$2:$C$213,2,FALSE))/365</f>
        <v>27.717808219178082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 s="69">
        <f>(C1143-VLOOKUP(H1143,Riders!$A$2:$C$213,2,FALSE))/365</f>
        <v>23.906849315068492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 s="69">
        <f>(C1144-VLOOKUP(H1144,Riders!$A$2:$C$213,2,FALSE))/365</f>
        <v>27.717808219178082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 s="69">
        <f>(C1145-VLOOKUP(H1145,Riders!$A$2:$C$213,2,FALSE))/365</f>
        <v>23.906849315068492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 s="69">
        <f>(C1146-VLOOKUP(H1146,Riders!$A$2:$C$213,2,FALSE))/365</f>
        <v>27.717808219178082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 s="69">
        <f>(C1147-VLOOKUP(H1147,Riders!$A$2:$C$213,2,FALSE))/365</f>
        <v>25.312328767123287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 s="69">
        <f>(C1148-VLOOKUP(H1148,Riders!$A$2:$C$213,2,FALSE))/365</f>
        <v>34.265753424657532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 s="69">
        <f>(C1149-VLOOKUP(H1149,Riders!$A$2:$C$213,2,FALSE))/365</f>
        <v>23.906849315068492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 s="69">
        <f>(C1150-VLOOKUP(H1150,Riders!$A$2:$C$213,2,FALSE))/365</f>
        <v>27.717808219178082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 s="69">
        <f>(C1151-VLOOKUP(H1151,Riders!$A$2:$C$213,2,FALSE))/365</f>
        <v>25.312328767123287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 s="69">
        <f>(C1152-VLOOKUP(H1152,Riders!$A$2:$C$213,2,FALSE))/365</f>
        <v>34.265753424657532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 s="69">
        <f>(C1153-VLOOKUP(H1153,Riders!$A$2:$C$213,2,FALSE))/365</f>
        <v>23.906849315068492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 s="69">
        <f>(C1154-VLOOKUP(H1154,Riders!$A$2:$C$213,2,FALSE))/365</f>
        <v>24.216438356164385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 s="69">
        <f>(C1155-VLOOKUP(H1155,Riders!$A$2:$C$213,2,FALSE))/365</f>
        <v>21.024657534246575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 s="69">
        <f>(C1156-VLOOKUP(H1156,Riders!$A$2:$C$213,2,FALSE))/365</f>
        <v>23.654794520547945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 s="69">
        <f>(C1157-VLOOKUP(H1157,Riders!$A$2:$C$213,2,FALSE))/365</f>
        <v>24.56986301369863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 s="69">
        <f>(C1158-VLOOKUP(H1158,Riders!$A$2:$C$213,2,FALSE))/365</f>
        <v>30.468493150684932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 s="69">
        <f>(C1159-VLOOKUP(H1159,Riders!$A$2:$C$213,2,FALSE))/365</f>
        <v>24.931506849315067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J1160" s="69" t="e">
        <f>(C1160-VLOOKUP(H1160,Riders!$A$2:$C$213,2,FALSE))/365</f>
        <v>#N/A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 s="69">
        <f>(C1161-VLOOKUP(H1161,Riders!$A$2:$C$213,2,FALSE))/365</f>
        <v>27.578082191780823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 s="69">
        <f>(C1162-VLOOKUP(H1162,Riders!$A$2:$C$213,2,FALSE))/365</f>
        <v>22.389041095890413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J1163" s="69" t="e">
        <f>(C1163-VLOOKUP(H1163,Riders!$A$2:$C$213,2,FALSE))/365</f>
        <v>#N/A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 s="69">
        <f>(C1164-VLOOKUP(H1164,Riders!$A$2:$C$213,2,FALSE))/365</f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 s="69">
        <f>(C1165-VLOOKUP(H1165,Riders!$A$2:$C$213,2,FALSE))/365</f>
        <v>30.468493150684932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 s="69">
        <f>(C1166-VLOOKUP(H1166,Riders!$A$2:$C$213,2,FALSE))/365</f>
        <v>25.904109589041095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 s="69">
        <f>(C1167-VLOOKUP(H1167,Riders!$A$2:$C$213,2,FALSE))/365</f>
        <v>23.654794520547945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 s="69">
        <f>(C1168-VLOOKUP(H1168,Riders!$A$2:$C$213,2,FALSE))/365</f>
        <v>24.216438356164385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 s="69">
        <f>(C1169-VLOOKUP(H1169,Riders!$A$2:$C$213,2,FALSE))/365</f>
        <v>24.109589041095891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 s="69">
        <f>(C1170-VLOOKUP(H1170,Riders!$A$2:$C$213,2,FALSE))/365</f>
        <v>22.389041095890413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J1171" s="69" t="e">
        <f>(C1171-VLOOKUP(H1171,Riders!$A$2:$C$213,2,FALSE))/365</f>
        <v>#N/A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 s="69">
        <f>(C1172-VLOOKUP(H1172,Riders!$A$2:$C$213,2,FALSE))/365</f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 s="69">
        <f>(C1173-VLOOKUP(H1173,Riders!$A$2:$C$213,2,FALSE))/365</f>
        <v>30.468493150684932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 s="69">
        <f>(C1174-VLOOKUP(H1174,Riders!$A$2:$C$213,2,FALSE))/365</f>
        <v>25.904109589041095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 s="69">
        <f>(C1175-VLOOKUP(H1175,Riders!$A$2:$C$213,2,FALSE))/365</f>
        <v>23.654794520547945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 s="69">
        <f>(C1176-VLOOKUP(H1176,Riders!$A$2:$C$213,2,FALSE))/365</f>
        <v>24.216438356164385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 s="69">
        <f>(C1177-VLOOKUP(H1177,Riders!$A$2:$C$213,2,FALSE))/365</f>
        <v>24.109589041095891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 s="69">
        <f>(C1178-VLOOKUP(H1178,Riders!$A$2:$C$213,2,FALSE))/365</f>
        <v>22.389041095890413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 s="69">
        <f>(C1179-VLOOKUP(H1179,Riders!$A$2:$C$213,2,FALSE))/365</f>
        <v>24.216438356164385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 s="69">
        <f>(C1180-VLOOKUP(H1180,Riders!$A$2:$C$213,2,FALSE))/365</f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 s="69">
        <f>(C1181-VLOOKUP(H1181,Riders!$A$2:$C$213,2,FALSE))/365</f>
        <v>25.904109589041095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 s="69">
        <f>(C1182-VLOOKUP(H1182,Riders!$A$2:$C$213,2,FALSE))/365</f>
        <v>22.389041095890413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 s="69">
        <f>(C1183-VLOOKUP(H1183,Riders!$A$2:$C$213,2,FALSE))/365</f>
        <v>24.216438356164385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 s="69">
        <f>(C1184-VLOOKUP(H1184,Riders!$A$2:$C$213,2,FALSE))/365</f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 s="69">
        <f>(C1185-VLOOKUP(H1185,Riders!$A$2:$C$213,2,FALSE))/365</f>
        <v>25.904109589041095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 s="69">
        <f>(C1186-VLOOKUP(H1186,Riders!$A$2:$C$213,2,FALSE))/365</f>
        <v>22.389041095890413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 s="69">
        <f>(C1187-VLOOKUP(H1187,Riders!$A$2:$C$213,2,FALSE))/365</f>
        <v>24.216438356164385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 s="69">
        <f>(C1188-VLOOKUP(H1188,Riders!$A$2:$C$213,2,FALSE))/365</f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 s="69">
        <f>(C1189-VLOOKUP(H1189,Riders!$A$2:$C$213,2,FALSE))/365</f>
        <v>22.389041095890413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 s="69">
        <f>(C1190-VLOOKUP(H1190,Riders!$A$2:$C$213,2,FALSE))/365</f>
        <v>25.904109589041095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 s="69">
        <f>(C1191-VLOOKUP(H1191,Riders!$A$2:$C$213,2,FALSE))/365</f>
        <v>24.216438356164385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 s="69">
        <f>(C1192-VLOOKUP(H1192,Riders!$A$2:$C$213,2,FALSE))/365</f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 s="69">
        <f>(C1193-VLOOKUP(H1193,Riders!$A$2:$C$213,2,FALSE))/365</f>
        <v>22.389041095890413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 s="69">
        <f>(C1194-VLOOKUP(H1194,Riders!$A$2:$C$213,2,FALSE))/365</f>
        <v>25.904109589041095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 s="69">
        <f>(C1195-VLOOKUP(H1195,Riders!$A$2:$C$213,2,FALSE))/365</f>
        <v>24.216438356164385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 s="69">
        <f>(C1196-VLOOKUP(H1196,Riders!$A$2:$C$213,2,FALSE))/365</f>
        <v>24.616438356164384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 s="69">
        <f>(C1197-VLOOKUP(H1197,Riders!$A$2:$C$213,2,FALSE))/365</f>
        <v>19.86849315068493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 s="69">
        <f>(C1198-VLOOKUP(H1198,Riders!$A$2:$C$213,2,FALSE))/365</f>
        <v>27.197260273972603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 s="69">
        <f>(C1199-VLOOKUP(H1199,Riders!$A$2:$C$213,2,FALSE))/365</f>
        <v>33.265753424657532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 s="69">
        <f>(C1200-VLOOKUP(H1200,Riders!$A$2:$C$213,2,FALSE))/365</f>
        <v>23.145205479452056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J1201" s="69" t="e">
        <f>(C1201-VLOOKUP(H1201,Riders!$A$2:$C$213,2,FALSE))/365</f>
        <v>#N/A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 s="69">
        <f>(C1202-VLOOKUP(H1202,Riders!$A$2:$C$213,2,FALSE))/365</f>
        <v>18.438356164383563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 s="69">
        <f>(C1203-VLOOKUP(H1203,Riders!$A$2:$C$213,2,FALSE))/365</f>
        <v>26.016438356164382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J1204" s="69" t="e">
        <f>(C1204-VLOOKUP(H1204,Riders!$A$2:$C$213,2,FALSE))/365</f>
        <v>#N/A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J1205" s="69" t="e">
        <f>(C1205-VLOOKUP(H1205,Riders!$A$2:$C$213,2,FALSE))/365</f>
        <v>#N/A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J1206" s="69" t="e">
        <f>(C1206-VLOOKUP(H1206,Riders!$A$2:$C$213,2,FALSE))/365</f>
        <v>#N/A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 s="69">
        <f>(C1207-VLOOKUP(H1207,Riders!$A$2:$C$213,2,FALSE))/365</f>
        <v>22.473972602739725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 s="69">
        <f>(C1208-VLOOKUP(H1208,Riders!$A$2:$C$213,2,FALSE))/365</f>
        <v>29.145205479452056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 s="69">
        <f>(C1209-VLOOKUP(H1209,Riders!$A$2:$C$213,2,FALSE))/365</f>
        <v>30.227397260273971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 s="69">
        <f>(C1210-VLOOKUP(H1210,Riders!$A$2:$C$213,2,FALSE))/365</f>
        <v>24.328767123287673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 s="69">
        <f>(C1211-VLOOKUP(H1211,Riders!$A$2:$C$213,2,FALSE))/365</f>
        <v>30.663013698630138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 s="69">
        <f>(C1212-VLOOKUP(H1212,Riders!$A$2:$C$213,2,FALSE))/365</f>
        <v>21.802739726027397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 s="69">
        <f>(C1213-VLOOKUP(H1213,Riders!$A$2:$C$213,2,FALSE))/365</f>
        <v>24.328767123287673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 s="69">
        <f>(C1214-VLOOKUP(H1214,Riders!$A$2:$C$213,2,FALSE))/365</f>
        <v>24.109589041095891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 s="69">
        <f>(C1215-VLOOKUP(H1215,Riders!$A$2:$C$213,2,FALSE))/365</f>
        <v>29.145205479452056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 s="69">
        <f>(C1216-VLOOKUP(H1216,Riders!$A$2:$C$213,2,FALSE))/365</f>
        <v>27.920547945205481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J1217" s="69" t="e">
        <f>(C1217-VLOOKUP(H1217,Riders!$A$2:$C$213,2,FALSE))/365</f>
        <v>#N/A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 s="69">
        <f>(C1218-VLOOKUP(H1218,Riders!$A$2:$C$213,2,FALSE))/365</f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J1219" s="69" t="e">
        <f>(C1219-VLOOKUP(H1219,Riders!$A$2:$C$213,2,FALSE))/365</f>
        <v>#N/A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 s="69">
        <f>(C1220-VLOOKUP(H1220,Riders!$A$2:$C$213,2,FALSE))/365</f>
        <v>23.416438356164385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 s="69">
        <f>(C1221-VLOOKUP(H1221,Riders!$A$2:$C$213,2,FALSE))/365</f>
        <v>18.438356164383563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 s="69">
        <f>(C1222-VLOOKUP(H1222,Riders!$A$2:$C$213,2,FALSE))/365</f>
        <v>23.783561643835615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 s="69">
        <f>(C1223-VLOOKUP(H1223,Riders!$A$2:$C$213,2,FALSE))/365</f>
        <v>23.145205479452056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 s="69">
        <f>(C1224-VLOOKUP(H1224,Riders!$A$2:$C$213,2,FALSE))/365</f>
        <v>30.449315068493149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 s="69">
        <f>(C1225-VLOOKUP(H1225,Riders!$A$2:$C$213,2,FALSE))/365</f>
        <v>27.197260273972603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 s="69">
        <f>(C1226-VLOOKUP(H1226,Riders!$A$2:$C$213,2,FALSE))/365</f>
        <v>24.616438356164384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 s="69">
        <f>(C1227-VLOOKUP(H1227,Riders!$A$2:$C$213,2,FALSE))/365</f>
        <v>26.210958904109589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 s="69">
        <f>(C1228-VLOOKUP(H1228,Riders!$A$2:$C$213,2,FALSE))/365</f>
        <v>21.802739726027397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 s="69">
        <f>(C1229-VLOOKUP(H1229,Riders!$A$2:$C$213,2,FALSE))/365</f>
        <v>24.616438356164384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 s="69">
        <f>(C1230-VLOOKUP(H1230,Riders!$A$2:$C$213,2,FALSE))/365</f>
        <v>24.109589041095891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 s="69">
        <f>(C1231-VLOOKUP(H1231,Riders!$A$2:$C$213,2,FALSE))/365</f>
        <v>30.449315068493149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 s="69">
        <f>(C1232-VLOOKUP(H1232,Riders!$A$2:$C$213,2,FALSE))/365</f>
        <v>27.920547945205481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 s="69">
        <f>(C1233-VLOOKUP(H1233,Riders!$A$2:$C$213,2,FALSE))/365</f>
        <v>23.783561643835615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 s="69">
        <f>(C1234-VLOOKUP(H1234,Riders!$A$2:$C$213,2,FALSE))/365</f>
        <v>23.416438356164385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 s="69">
        <f>(C1235-VLOOKUP(H1235,Riders!$A$2:$C$213,2,FALSE))/365</f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 s="69">
        <f>(C1236-VLOOKUP(H1236,Riders!$A$2:$C$213,2,FALSE))/365</f>
        <v>21.802739726027397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 s="69">
        <f>(C1237-VLOOKUP(H1237,Riders!$A$2:$C$213,2,FALSE))/365</f>
        <v>24.616438356164384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 s="69">
        <f>(C1238-VLOOKUP(H1238,Riders!$A$2:$C$213,2,FALSE))/365</f>
        <v>24.109589041095891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 s="69">
        <f>(C1239-VLOOKUP(H1239,Riders!$A$2:$C$213,2,FALSE))/365</f>
        <v>30.449315068493149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 s="69">
        <f>(C1240-VLOOKUP(H1240,Riders!$A$2:$C$213,2,FALSE))/365</f>
        <v>27.920547945205481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 s="69">
        <f>(C1241-VLOOKUP(H1241,Riders!$A$2:$C$213,2,FALSE))/365</f>
        <v>23.783561643835615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 s="69">
        <f>(C1242-VLOOKUP(H1242,Riders!$A$2:$C$213,2,FALSE))/365</f>
        <v>23.416438356164385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 s="69">
        <f>(C1243-VLOOKUP(H1243,Riders!$A$2:$C$213,2,FALSE))/365</f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 s="69">
        <f>(C1244-VLOOKUP(H1244,Riders!$A$2:$C$213,2,FALSE))/365</f>
        <v>23.416438356164385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 s="69">
        <f>(C1245-VLOOKUP(H1245,Riders!$A$2:$C$213,2,FALSE))/365</f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 s="69">
        <f>(C1246-VLOOKUP(H1246,Riders!$A$2:$C$213,2,FALSE))/365</f>
        <v>21.805479452054794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 s="69">
        <f>(C1247-VLOOKUP(H1247,Riders!$A$2:$C$213,2,FALSE))/365</f>
        <v>23.419178082191781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 s="69">
        <f>(C1248-VLOOKUP(H1248,Riders!$A$2:$C$213,2,FALSE))/365</f>
        <v>24.112328767123287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 s="69">
        <f>(C1249-VLOOKUP(H1249,Riders!$A$2:$C$213,2,FALSE))/365</f>
        <v>27.923287671232877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 s="69">
        <f>(C1250-VLOOKUP(H1250,Riders!$A$2:$C$213,2,FALSE))/365</f>
        <v>21.805479452054794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 s="69">
        <f>(C1251-VLOOKUP(H1251,Riders!$A$2:$C$213,2,FALSE))/365</f>
        <v>23.419178082191781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 s="69">
        <f>(C1252-VLOOKUP(H1252,Riders!$A$2:$C$213,2,FALSE))/365</f>
        <v>24.112328767123287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 s="69">
        <f>(C1253-VLOOKUP(H1253,Riders!$A$2:$C$213,2,FALSE))/365</f>
        <v>27.923287671232877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 s="69">
        <f>(C1254-VLOOKUP(H1254,Riders!$A$2:$C$213,2,FALSE))/365</f>
        <v>24.112328767123287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 s="69">
        <f>(C1255-VLOOKUP(H1255,Riders!$A$2:$C$213,2,FALSE))/365</f>
        <v>21.805479452054794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 s="69">
        <f>(C1256-VLOOKUP(H1256,Riders!$A$2:$C$213,2,FALSE))/365</f>
        <v>27.923287671232877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 s="69">
        <f>(C1257-VLOOKUP(H1257,Riders!$A$2:$C$213,2,FALSE))/365</f>
        <v>23.419178082191781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 s="69">
        <f>(C1258-VLOOKUP(H1258,Riders!$A$2:$C$213,2,FALSE))/365</f>
        <v>24.112328767123287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 s="69">
        <f>(C1259-VLOOKUP(H1259,Riders!$A$2:$C$213,2,FALSE))/365</f>
        <v>21.805479452054794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 s="69">
        <f>(C1260-VLOOKUP(H1260,Riders!$A$2:$C$213,2,FALSE))/365</f>
        <v>27.923287671232877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 s="69">
        <f>(C1261-VLOOKUP(H1261,Riders!$A$2:$C$213,2,FALSE))/365</f>
        <v>23.419178082191781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 s="69">
        <f>(C1262-VLOOKUP(H1262,Riders!$A$2:$C$213,2,FALSE))/365</f>
        <v>26.712328767123289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 s="69">
        <f>(C1263-VLOOKUP(H1263,Riders!$A$2:$C$213,2,FALSE))/365</f>
        <v>21.638356164383563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 s="69">
        <f>(C1264-VLOOKUP(H1264,Riders!$A$2:$C$213,2,FALSE))/365</f>
        <v>34.723287671232875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 s="69">
        <f>(C1265-VLOOKUP(H1265,Riders!$A$2:$C$213,2,FALSE))/365</f>
        <v>29.594520547945205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 s="69">
        <f>(C1266-VLOOKUP(H1266,Riders!$A$2:$C$213,2,FALSE))/365</f>
        <v>23.646575342465752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 s="69">
        <f>(C1267-VLOOKUP(H1267,Riders!$A$2:$C$213,2,FALSE))/365</f>
        <v>18.624657534246577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 s="69">
        <f>(C1268-VLOOKUP(H1268,Riders!$A$2:$C$213,2,FALSE))/365</f>
        <v>39.224657534246575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 s="69">
        <f>(C1269-VLOOKUP(H1269,Riders!$A$2:$C$213,2,FALSE))/365</f>
        <v>33.767123287671232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 s="69">
        <f>(C1270-VLOOKUP(H1270,Riders!$A$2:$C$213,2,FALSE))/365</f>
        <v>24.041095890410958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 s="69">
        <f>(C1271-VLOOKUP(H1271,Riders!$A$2:$C$213,2,FALSE))/365</f>
        <v>21.849315068493151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 s="69">
        <f>(C1272-VLOOKUP(H1272,Riders!$A$2:$C$213,2,FALSE))/365</f>
        <v>19.063013698630137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 s="69">
        <f>(C1273-VLOOKUP(H1273,Riders!$A$2:$C$213,2,FALSE))/365</f>
        <v>24.268493150684932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 s="69">
        <f>(C1274-VLOOKUP(H1274,Riders!$A$2:$C$213,2,FALSE))/365</f>
        <v>25.117808219178084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 s="69">
        <f>(C1275-VLOOKUP(H1275,Riders!$A$2:$C$213,2,FALSE))/365</f>
        <v>18.961643835616439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 s="69">
        <f>(C1276-VLOOKUP(H1276,Riders!$A$2:$C$213,2,FALSE))/365</f>
        <v>22.230136986301371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 s="69">
        <f>(C1277-VLOOKUP(H1277,Riders!$A$2:$C$213,2,FALSE))/365</f>
        <v>22.63013698630137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 s="69">
        <f>(C1278-VLOOKUP(H1278,Riders!$A$2:$C$213,2,FALSE))/365</f>
        <v>25.545205479452054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 s="69">
        <f>(C1279-VLOOKUP(H1279,Riders!$A$2:$C$213,2,FALSE))/365</f>
        <v>23.915068493150685</v>
      </c>
      <c r="K1279">
        <v>18</v>
      </c>
      <c r="L1279">
        <v>2</v>
      </c>
      <c r="M1279">
        <v>11.513999999999999</v>
      </c>
      <c r="N127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 s="69">
        <f>(C1280-VLOOKUP(H1280,Riders!$A$2:$C$213,2,FALSE))/365</f>
        <v>21.147945205479452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 s="69">
        <f>(C1281-VLOOKUP(H1281,Riders!$A$2:$C$213,2,FALSE))/365</f>
        <v>20.202739726027396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 s="69">
        <f>(C1282-VLOOKUP(H1282,Riders!$A$2:$C$213,2,FALSE))/365</f>
        <v>19.742465753424657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J1283" s="69" t="e">
        <f>(C1283-VLOOKUP(H1283,Riders!$A$2:$C$213,2,FALSE))/365</f>
        <v>#N/A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 s="69">
        <f>(C1284-VLOOKUP(H1284,Riders!$A$2:$C$213,2,FALSE))/365</f>
        <v>28.421917808219177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 s="69">
        <f>(C1285-VLOOKUP(H1285,Riders!$A$2:$C$213,2,FALSE))/365</f>
        <v>19.742465753424657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 s="69">
        <f>(C1286-VLOOKUP(H1286,Riders!$A$2:$C$213,2,FALSE))/365</f>
        <v>23.002739726027396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 s="69">
        <f>(C1287-VLOOKUP(H1287,Riders!$A$2:$C$213,2,FALSE))/365</f>
        <v>21.147945205479452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 s="69">
        <f>(C1288-VLOOKUP(H1288,Riders!$A$2:$C$213,2,FALSE))/365</f>
        <v>23.917808219178081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 s="69">
        <f>(C1289-VLOOKUP(H1289,Riders!$A$2:$C$213,2,FALSE))/365</f>
        <v>25.545205479452054</v>
      </c>
      <c r="K1289">
        <v>16</v>
      </c>
      <c r="L1289">
        <v>2</v>
      </c>
      <c r="M1289">
        <v>11.462</v>
      </c>
      <c r="N128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 s="69">
        <f>(C1290-VLOOKUP(H1290,Riders!$A$2:$C$213,2,FALSE))/365</f>
        <v>22.230136986301371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 s="69">
        <f>(C1291-VLOOKUP(H1291,Riders!$A$2:$C$213,2,FALSE))/365</f>
        <v>24.284931506849315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 s="69">
        <f>(C1292-VLOOKUP(H1292,Riders!$A$2:$C$213,2,FALSE))/365</f>
        <v>26.016438356164382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 s="69">
        <f>(C1293-VLOOKUP(H1293,Riders!$A$2:$C$213,2,FALSE))/365</f>
        <v>25.117808219178084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 s="69">
        <f>(C1294-VLOOKUP(H1294,Riders!$A$2:$C$213,2,FALSE))/365</f>
        <v>26.712328767123289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 s="69">
        <f>(C1295-VLOOKUP(H1295,Riders!$A$2:$C$213,2,FALSE))/365</f>
        <v>19.063013698630137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 s="69">
        <f>(C1296-VLOOKUP(H1296,Riders!$A$2:$C$213,2,FALSE))/365</f>
        <v>34.723287671232875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 s="69">
        <f>(C1297-VLOOKUP(H1297,Riders!$A$2:$C$213,2,FALSE))/365</f>
        <v>24.041095890410958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 s="69">
        <f>(C1298-VLOOKUP(H1298,Riders!$A$2:$C$213,2,FALSE))/365</f>
        <v>23.646575342465752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 s="69">
        <f>(C1299-VLOOKUP(H1299,Riders!$A$2:$C$213,2,FALSE))/365</f>
        <v>39.224657534246575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 s="69">
        <f>(C1300-VLOOKUP(H1300,Riders!$A$2:$C$213,2,FALSE))/365</f>
        <v>28.421917808219177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 s="69">
        <f>(C1301-VLOOKUP(H1301,Riders!$A$2:$C$213,2,FALSE))/365</f>
        <v>23.646575342465752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 s="69">
        <f>(C1302-VLOOKUP(H1302,Riders!$A$2:$C$213,2,FALSE))/365</f>
        <v>34.723287671232875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 s="69">
        <f>(C1303-VLOOKUP(H1303,Riders!$A$2:$C$213,2,FALSE))/365</f>
        <v>23.002739726027396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 s="69">
        <f>(C1304-VLOOKUP(H1304,Riders!$A$2:$C$213,2,FALSE))/365</f>
        <v>26.712328767123289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 s="69">
        <f>(C1305-VLOOKUP(H1305,Riders!$A$2:$C$213,2,FALSE))/365</f>
        <v>23.917808219178081</v>
      </c>
      <c r="K1305">
        <v>6</v>
      </c>
      <c r="L1305">
        <v>2</v>
      </c>
      <c r="M1305">
        <v>11.233000000000001</v>
      </c>
      <c r="N1305">
        <v>64.096857473515499</v>
      </c>
      <c r="O1305">
        <v>25.706</v>
      </c>
      <c r="P1305">
        <v>25.472999999999999</v>
      </c>
      <c r="Q1305">
        <v>28.413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 s="69">
        <f>(C1306-VLOOKUP(H1306,Riders!$A$2:$C$213,2,FALSE))/365</f>
        <v>26.016438356164382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 s="69">
        <f>(C1307-VLOOKUP(H1307,Riders!$A$2:$C$213,2,FALSE))/365</f>
        <v>22.230136986301371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 s="69">
        <f>(C1308-VLOOKUP(H1308,Riders!$A$2:$C$213,2,FALSE))/365</f>
        <v>28.421917808219177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 s="69">
        <f>(C1309-VLOOKUP(H1309,Riders!$A$2:$C$213,2,FALSE))/365</f>
        <v>23.646575342465752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 s="69">
        <f>(C1310-VLOOKUP(H1310,Riders!$A$2:$C$213,2,FALSE))/365</f>
        <v>34.723287671232875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 s="69">
        <f>(C1311-VLOOKUP(H1311,Riders!$A$2:$C$213,2,FALSE))/365</f>
        <v>23.002739726027396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 s="69">
        <f>(C1312-VLOOKUP(H1312,Riders!$A$2:$C$213,2,FALSE))/365</f>
        <v>26.712328767123289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 s="69">
        <f>(C1313-VLOOKUP(H1313,Riders!$A$2:$C$213,2,FALSE))/365</f>
        <v>23.917808219178081</v>
      </c>
      <c r="K1313">
        <v>6</v>
      </c>
      <c r="L1313">
        <v>2</v>
      </c>
      <c r="M1313">
        <v>11.185</v>
      </c>
      <c r="N1313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 s="69">
        <f>(C1314-VLOOKUP(H1314,Riders!$A$2:$C$213,2,FALSE))/365</f>
        <v>26.016438356164382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 s="69">
        <f>(C1315-VLOOKUP(H1315,Riders!$A$2:$C$213,2,FALSE))/365</f>
        <v>22.230136986301371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 s="69">
        <f>(C1316-VLOOKUP(H1316,Riders!$A$2:$C$213,2,FALSE))/365</f>
        <v>28.421917808219177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 s="69">
        <f>(C1317-VLOOKUP(H1317,Riders!$A$2:$C$213,2,FALSE))/365</f>
        <v>26.016438356164382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 s="69">
        <f>(C1318-VLOOKUP(H1318,Riders!$A$2:$C$213,2,FALSE))/365</f>
        <v>34.723287671232875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 s="69">
        <f>(C1319-VLOOKUP(H1319,Riders!$A$2:$C$213,2,FALSE))/365</f>
        <v>26.712328767123289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 s="69">
        <f>(C1320-VLOOKUP(H1320,Riders!$A$2:$C$213,2,FALSE))/365</f>
        <v>28.421917808219177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 s="69">
        <f>(C1321-VLOOKUP(H1321,Riders!$A$2:$C$213,2,FALSE))/365</f>
        <v>26.016438356164382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 s="69">
        <f>(C1322-VLOOKUP(H1322,Riders!$A$2:$C$213,2,FALSE))/365</f>
        <v>34.723287671232875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 s="69">
        <f>(C1323-VLOOKUP(H1323,Riders!$A$2:$C$213,2,FALSE))/365</f>
        <v>26.712328767123289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 s="69">
        <f>(C1324-VLOOKUP(H1324,Riders!$A$2:$C$213,2,FALSE))/365</f>
        <v>28.421917808219177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 s="69">
        <f>(C1325-VLOOKUP(H1325,Riders!$A$2:$C$213,2,FALSE))/365</f>
        <v>34.723287671232875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 s="69">
        <f>(C1326-VLOOKUP(H1326,Riders!$A$2:$C$213,2,FALSE))/365</f>
        <v>26.712328767123289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 s="69">
        <f>(C1327-VLOOKUP(H1327,Riders!$A$2:$C$213,2,FALSE))/365</f>
        <v>26.016438356164382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 s="69">
        <f>(C1328-VLOOKUP(H1328,Riders!$A$2:$C$213,2,FALSE))/365</f>
        <v>28.421917808219177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 s="69">
        <f>(C1329-VLOOKUP(H1329,Riders!$A$2:$C$213,2,FALSE))/365</f>
        <v>34.723287671232875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 s="69">
        <f>(C1330-VLOOKUP(H1330,Riders!$A$2:$C$213,2,FALSE))/365</f>
        <v>26.712328767123289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 s="69">
        <f>(C1331-VLOOKUP(H1331,Riders!$A$2:$C$213,2,FALSE))/365</f>
        <v>26.016438356164382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 s="69">
        <f>(C1332-VLOOKUP(H1332,Riders!$A$2:$C$213,2,FALSE))/365</f>
        <v>24.539726027397261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 s="69">
        <f>(C1333-VLOOKUP(H1333,Riders!$A$2:$C$213,2,FALSE))/365</f>
        <v>29.652054794520549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 s="69">
        <f>(C1334-VLOOKUP(H1334,Riders!$A$2:$C$213,2,FALSE))/365</f>
        <v>34.780821917808218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 s="69">
        <f>(C1335-VLOOKUP(H1335,Riders!$A$2:$C$213,2,FALSE))/365</f>
        <v>24.887671232876713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 s="69">
        <f>(C1336-VLOOKUP(H1336,Riders!$A$2:$C$213,2,FALSE))/365</f>
        <v>23.17808219178082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 s="69">
        <f>(C1337-VLOOKUP(H1337,Riders!$A$2:$C$213,2,FALSE))/365</f>
        <v>19.536986301369861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 s="69">
        <f>(C1338-VLOOKUP(H1338,Riders!$A$2:$C$213,2,FALSE))/365</f>
        <v>23.972602739726028</v>
      </c>
      <c r="K1338">
        <v>10</v>
      </c>
      <c r="L1338">
        <v>1</v>
      </c>
      <c r="M1338">
        <v>11.452999999999999</v>
      </c>
      <c r="N1338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J1339" s="69" t="e">
        <f>(C1339-VLOOKUP(H1339,Riders!$A$2:$C$213,2,FALSE))/365</f>
        <v>#N/A</v>
      </c>
      <c r="K1339">
        <v>24</v>
      </c>
      <c r="L1339">
        <v>2</v>
      </c>
      <c r="M1339">
        <v>11.551</v>
      </c>
      <c r="N1339">
        <v>62.332265604709498</v>
      </c>
      <c r="O1339">
        <v>9</v>
      </c>
      <c r="P1339">
        <v>4.5199999999999996</v>
      </c>
      <c r="Q1339">
        <v>17.8</v>
      </c>
      <c r="R1339">
        <v>6.64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 s="69">
        <f>(C1340-VLOOKUP(H1340,Riders!$A$2:$C$213,2,FALSE))/365</f>
        <v>22.687671232876713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 s="69">
        <f>(C1341-VLOOKUP(H1341,Riders!$A$2:$C$213,2,FALSE))/365</f>
        <v>22.616438356164384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 s="69">
        <f>(C1342-VLOOKUP(H1342,Riders!$A$2:$C$213,2,FALSE))/365</f>
        <v>27.756164383561643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 s="69">
        <f>(C1343-VLOOKUP(H1343,Riders!$A$2:$C$213,2,FALSE))/365</f>
        <v>33.032876712328765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 s="69">
        <f>(C1344-VLOOKUP(H1344,Riders!$A$2:$C$213,2,FALSE))/365</f>
        <v>25.175342465753424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 s="69">
        <f>(C1345-VLOOKUP(H1345,Riders!$A$2:$C$213,2,FALSE))/365</f>
        <v>25.602739726027398</v>
      </c>
      <c r="K1345">
        <v>21</v>
      </c>
      <c r="L1345">
        <v>2</v>
      </c>
      <c r="M1345">
        <v>11.530999999999899</v>
      </c>
      <c r="N1345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 s="69">
        <f>(C1346-VLOOKUP(H1346,Riders!$A$2:$C$213,2,FALSE))/365</f>
        <v>28.334246575342465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 s="69">
        <f>(C1347-VLOOKUP(H1347,Riders!$A$2:$C$213,2,FALSE))/365</f>
        <v>31.221917808219178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 s="69">
        <f>(C1348-VLOOKUP(H1348,Riders!$A$2:$C$213,2,FALSE))/365</f>
        <v>29.482191780821918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 s="69">
        <f>(C1349-VLOOKUP(H1349,Riders!$A$2:$C$213,2,FALSE))/365</f>
        <v>28.24931506849315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 s="69">
        <f>(C1350-VLOOKUP(H1350,Riders!$A$2:$C$213,2,FALSE))/365</f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 s="69">
        <f>(C1351-VLOOKUP(H1351,Riders!$A$2:$C$213,2,FALSE))/365</f>
        <v>25.241095890410961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 s="69">
        <f>(C1352-VLOOKUP(H1352,Riders!$A$2:$C$213,2,FALSE))/365</f>
        <v>23.446575342465753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 s="69">
        <f>(C1353-VLOOKUP(H1353,Riders!$A$2:$C$213,2,FALSE))/365</f>
        <v>30.786301369863015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 s="69">
        <f>(C1354-VLOOKUP(H1354,Riders!$A$2:$C$213,2,FALSE))/365</f>
        <v>28.479452054794521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 s="69">
        <f>(C1355-VLOOKUP(H1355,Riders!$A$2:$C$213,2,FALSE))/365</f>
        <v>23.446575342465753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 s="69">
        <f>(C1356-VLOOKUP(H1356,Riders!$A$2:$C$213,2,FALSE))/365</f>
        <v>24.668493150684931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 s="69">
        <f>(C1357-VLOOKUP(H1357,Riders!$A$2:$C$213,2,FALSE))/365</f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 s="69">
        <f>(C1358-VLOOKUP(H1358,Riders!$A$2:$C$213,2,FALSE))/365</f>
        <v>23.975342465753425</v>
      </c>
      <c r="K1358">
        <v>4</v>
      </c>
      <c r="L1358">
        <v>1</v>
      </c>
      <c r="M1358">
        <v>11.125</v>
      </c>
      <c r="N1358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 s="69">
        <f>(C1359-VLOOKUP(H1359,Riders!$A$2:$C$213,2,FALSE))/365</f>
        <v>29.482191780821918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22.459</v>
      </c>
      <c r="Q1359">
        <v>26.779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 s="69">
        <f>(C1360-VLOOKUP(H1360,Riders!$A$2:$C$213,2,FALSE))/365</f>
        <v>22.361643835616437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 s="69">
        <f>(C1361-VLOOKUP(H1361,Riders!$A$2:$C$213,2,FALSE))/365</f>
        <v>28.334246575342465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 s="69">
        <f>(C1362-VLOOKUP(H1362,Riders!$A$2:$C$213,2,FALSE))/365</f>
        <v>26.769863013698629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 s="69">
        <f>(C1363-VLOOKUP(H1363,Riders!$A$2:$C$213,2,FALSE))/365</f>
        <v>25.175342465753424</v>
      </c>
      <c r="K1363">
        <v>12</v>
      </c>
      <c r="L1363">
        <v>2</v>
      </c>
      <c r="M1363">
        <v>11.148999999999999</v>
      </c>
      <c r="N1363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 s="69">
        <f>(C1364-VLOOKUP(H1364,Riders!$A$2:$C$213,2,FALSE))/365</f>
        <v>27.756164383561643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 s="69">
        <f>(C1365-VLOOKUP(H1365,Riders!$A$2:$C$213,2,FALSE))/365</f>
        <v>24.539726027397261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 s="69">
        <f>(C1366-VLOOKUP(H1366,Riders!$A$2:$C$213,2,FALSE))/365</f>
        <v>34.780821917808218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 s="69">
        <f>(C1367-VLOOKUP(H1367,Riders!$A$2:$C$213,2,FALSE))/365</f>
        <v>22.687671232876713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 s="69">
        <f>(C1368-VLOOKUP(H1368,Riders!$A$2:$C$213,2,FALSE))/365</f>
        <v>23.17808219178082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 s="69">
        <f>(C1369-VLOOKUP(H1369,Riders!$A$2:$C$213,2,FALSE))/365</f>
        <v>23.972602739726028</v>
      </c>
      <c r="K1369">
        <v>10</v>
      </c>
      <c r="L1369">
        <v>2</v>
      </c>
      <c r="M1369">
        <v>11.323</v>
      </c>
      <c r="N136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 s="69">
        <f>(C1370-VLOOKUP(H1370,Riders!$A$2:$C$213,2,FALSE))/365</f>
        <v>28.479452054794521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 s="69">
        <f>(C1371-VLOOKUP(H1371,Riders!$A$2:$C$213,2,FALSE))/365</f>
        <v>23.17808219178082</v>
      </c>
      <c r="K1371">
        <v>7</v>
      </c>
      <c r="L1371">
        <v>1</v>
      </c>
      <c r="M1371">
        <v>11.42</v>
      </c>
      <c r="N1371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 s="69">
        <f>(C1372-VLOOKUP(H1372,Riders!$A$2:$C$213,2,FALSE))/365</f>
        <v>24.668493150684931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 s="69">
        <f>(C1373-VLOOKUP(H1373,Riders!$A$2:$C$213,2,FALSE))/365</f>
        <v>34.780821917808218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30.477</v>
      </c>
      <c r="Q1373">
        <v>33.009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 s="69">
        <f>(C1374-VLOOKUP(H1374,Riders!$A$2:$C$213,2,FALSE))/365</f>
        <v>23.975342465753425</v>
      </c>
      <c r="K1374">
        <v>4</v>
      </c>
      <c r="L1374">
        <v>2</v>
      </c>
      <c r="M1374">
        <v>11.222</v>
      </c>
      <c r="N1374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 s="69">
        <f>(C1375-VLOOKUP(H1375,Riders!$A$2:$C$213,2,FALSE))/365</f>
        <v>27.756164383561643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 s="69">
        <f>(C1376-VLOOKUP(H1376,Riders!$A$2:$C$213,2,FALSE))/365</f>
        <v>26.769863013698629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 s="69">
        <f>(C1377-VLOOKUP(H1377,Riders!$A$2:$C$213,2,FALSE))/365</f>
        <v>22.361643835616437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 s="69">
        <f>(C1378-VLOOKUP(H1378,Riders!$A$2:$C$213,2,FALSE))/365</f>
        <v>28.479452054794521</v>
      </c>
      <c r="K1378">
        <v>2</v>
      </c>
      <c r="L1378">
        <v>1</v>
      </c>
      <c r="M1378">
        <v>10.971</v>
      </c>
      <c r="N1378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 s="69">
        <f>(C1379-VLOOKUP(H1379,Riders!$A$2:$C$213,2,FALSE))/365</f>
        <v>23.17808219178082</v>
      </c>
      <c r="K1379">
        <v>7</v>
      </c>
      <c r="L1379">
        <v>2</v>
      </c>
      <c r="M1379">
        <v>11.696999999999999</v>
      </c>
      <c r="N137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 s="69">
        <f>(C1380-VLOOKUP(H1380,Riders!$A$2:$C$213,2,FALSE))/365</f>
        <v>24.668493150684931</v>
      </c>
      <c r="K1380">
        <v>1</v>
      </c>
      <c r="L1380">
        <v>1</v>
      </c>
      <c r="M1380">
        <v>11.196</v>
      </c>
      <c r="N1380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 s="69">
        <f>(C1381-VLOOKUP(H1381,Riders!$A$2:$C$213,2,FALSE))/365</f>
        <v>34.780821917808218</v>
      </c>
      <c r="K1381">
        <v>6</v>
      </c>
      <c r="L1381">
        <v>2</v>
      </c>
      <c r="M1381">
        <v>11.263999999999999</v>
      </c>
      <c r="N1381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 s="69">
        <f>(C1382-VLOOKUP(H1382,Riders!$A$2:$C$213,2,FALSE))/365</f>
        <v>23.975342465753425</v>
      </c>
      <c r="K1382">
        <v>4</v>
      </c>
      <c r="L1382">
        <v>1</v>
      </c>
      <c r="M1382">
        <v>11.417</v>
      </c>
      <c r="N1382">
        <v>63.063852150302097</v>
      </c>
      <c r="O1382">
        <v>25.823999999999899</v>
      </c>
      <c r="P1382">
        <v>26.012</v>
      </c>
      <c r="Q1382">
        <v>28.75</v>
      </c>
      <c r="R1382">
        <v>1.369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 s="69">
        <f>(C1383-VLOOKUP(H1383,Riders!$A$2:$C$213,2,FALSE))/365</f>
        <v>27.756164383561643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 s="69">
        <f>(C1384-VLOOKUP(H1384,Riders!$A$2:$C$213,2,FALSE))/365</f>
        <v>26.769863013698629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 s="69">
        <f>(C1385-VLOOKUP(H1385,Riders!$A$2:$C$213,2,FALSE))/365</f>
        <v>22.361643835616437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 s="69">
        <f>(C1386-VLOOKUP(H1386,Riders!$A$2:$C$213,2,FALSE))/365</f>
        <v>28.479452054794521</v>
      </c>
      <c r="K1386">
        <v>2</v>
      </c>
      <c r="L1386">
        <v>1</v>
      </c>
      <c r="M1386">
        <v>11.052</v>
      </c>
      <c r="N1386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 s="69">
        <f>(C1387-VLOOKUP(H1387,Riders!$A$2:$C$213,2,FALSE))/365</f>
        <v>23.17808219178082</v>
      </c>
      <c r="K1387">
        <v>7</v>
      </c>
      <c r="L1387">
        <v>2</v>
      </c>
      <c r="M1387">
        <v>11.41</v>
      </c>
      <c r="N1387">
        <v>63.102541630148899</v>
      </c>
      <c r="O1387">
        <v>26.387</v>
      </c>
      <c r="P1387">
        <v>26.06</v>
      </c>
      <c r="Q1387">
        <v>31.091999999999999</v>
      </c>
      <c r="R1387">
        <v>2.516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 s="69">
        <f>(C1388-VLOOKUP(H1388,Riders!$A$2:$C$213,2,FALSE))/365</f>
        <v>23.975342465753425</v>
      </c>
      <c r="K1388">
        <v>4</v>
      </c>
      <c r="L1388">
        <v>1</v>
      </c>
      <c r="M1388">
        <v>11.31</v>
      </c>
      <c r="N1388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 s="69">
        <f>(C1389-VLOOKUP(H1389,Riders!$A$2:$C$213,2,FALSE))/365</f>
        <v>27.756164383561643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 s="69">
        <f>(C1390-VLOOKUP(H1390,Riders!$A$2:$C$213,2,FALSE))/365</f>
        <v>28.479452054794521</v>
      </c>
      <c r="K1390">
        <v>2</v>
      </c>
      <c r="L1390">
        <v>1</v>
      </c>
      <c r="M1390">
        <v>10.909000000000001</v>
      </c>
      <c r="N1390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 s="69">
        <f>(C1391-VLOOKUP(H1391,Riders!$A$2:$C$213,2,FALSE))/365</f>
        <v>26.769863013698629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 s="69">
        <f>(C1392-VLOOKUP(H1392,Riders!$A$2:$C$213,2,FALSE))/365</f>
        <v>24.668493150684931</v>
      </c>
      <c r="K1392">
        <v>1</v>
      </c>
      <c r="L1392">
        <v>1</v>
      </c>
      <c r="M1392">
        <v>11.186999999999999</v>
      </c>
      <c r="N1392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 s="69">
        <f>(C1393-VLOOKUP(H1393,Riders!$A$2:$C$213,2,FALSE))/365</f>
        <v>23.975342465753425</v>
      </c>
      <c r="K1393">
        <v>4</v>
      </c>
      <c r="L1393">
        <v>2</v>
      </c>
      <c r="M1393">
        <v>11.261999999999899</v>
      </c>
      <c r="N1393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 s="69">
        <f>(C1394-VLOOKUP(H1394,Riders!$A$2:$C$213,2,FALSE))/365</f>
        <v>28.479452054794521</v>
      </c>
      <c r="K1394">
        <v>2</v>
      </c>
      <c r="L1394">
        <v>1</v>
      </c>
      <c r="M1394">
        <v>10.984</v>
      </c>
      <c r="N1394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 s="69">
        <f>(C1395-VLOOKUP(H1395,Riders!$A$2:$C$213,2,FALSE))/365</f>
        <v>26.769863013698629</v>
      </c>
      <c r="K1395">
        <v>3</v>
      </c>
      <c r="L1395">
        <v>2</v>
      </c>
      <c r="M1395">
        <v>11.071999999999999</v>
      </c>
      <c r="N1395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 s="69">
        <f>(C1396-VLOOKUP(H1396,Riders!$A$2:$C$213,2,FALSE))/365</f>
        <v>24.668493150684931</v>
      </c>
      <c r="K1396">
        <v>1</v>
      </c>
      <c r="L1396">
        <v>1</v>
      </c>
      <c r="M1396">
        <v>10.974</v>
      </c>
      <c r="N1396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 s="69">
        <f>(C1397-VLOOKUP(H1397,Riders!$A$2:$C$213,2,FALSE))/365</f>
        <v>23.975342465753425</v>
      </c>
      <c r="K1397">
        <v>4</v>
      </c>
      <c r="L1397">
        <v>2</v>
      </c>
      <c r="M1397">
        <v>11.077</v>
      </c>
      <c r="N1397">
        <v>64.999548614245697</v>
      </c>
      <c r="O1397">
        <v>26.146000000000001</v>
      </c>
      <c r="P1397">
        <v>26.11</v>
      </c>
      <c r="Q1397">
        <v>28.8</v>
      </c>
      <c r="R1397">
        <v>1.345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 s="69">
        <f>(C1398-VLOOKUP(H1398,Riders!$A$2:$C$213,2,FALSE))/365</f>
        <v>24.668493150684931</v>
      </c>
      <c r="K1398">
        <v>1</v>
      </c>
      <c r="L1398">
        <v>1</v>
      </c>
      <c r="M1398">
        <v>11.021000000000001</v>
      </c>
      <c r="N1398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 s="69">
        <f>(C1399-VLOOKUP(H1399,Riders!$A$2:$C$213,2,FALSE))/365</f>
        <v>28.479452054794521</v>
      </c>
      <c r="K1399">
        <v>2</v>
      </c>
      <c r="L1399">
        <v>2</v>
      </c>
      <c r="M1399">
        <v>11.04</v>
      </c>
      <c r="N139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 s="69">
        <f>(C1400-VLOOKUP(H1400,Riders!$A$2:$C$213,2,FALSE))/365</f>
        <v>26.769863013698629</v>
      </c>
      <c r="K1400">
        <v>3</v>
      </c>
      <c r="L1400">
        <v>1</v>
      </c>
      <c r="M1400">
        <v>11.084</v>
      </c>
      <c r="N1400">
        <v>64.958498736918003</v>
      </c>
      <c r="O1400">
        <v>28.082000000000001</v>
      </c>
      <c r="P1400">
        <v>28.3</v>
      </c>
      <c r="Q1400">
        <v>30.872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 s="69">
        <f>(C1401-VLOOKUP(H1401,Riders!$A$2:$C$213,2,FALSE))/365</f>
        <v>23.975342465753425</v>
      </c>
      <c r="K1401">
        <v>4</v>
      </c>
      <c r="L1401">
        <v>2</v>
      </c>
      <c r="M1401">
        <v>11.137</v>
      </c>
      <c r="N1401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 s="69">
        <f>(C1402-VLOOKUP(H1402,Riders!$A$2:$C$213,2,FALSE))/365</f>
        <v>24.668493150684931</v>
      </c>
      <c r="K1402">
        <v>1</v>
      </c>
      <c r="L1402">
        <v>1</v>
      </c>
      <c r="M1402">
        <v>11.132</v>
      </c>
      <c r="N1402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 s="69">
        <f>(C1403-VLOOKUP(H1403,Riders!$A$2:$C$213,2,FALSE))/365</f>
        <v>28.479452054794521</v>
      </c>
      <c r="K1403">
        <v>2</v>
      </c>
      <c r="L1403">
        <v>2</v>
      </c>
      <c r="M1403">
        <v>11.139999999999899</v>
      </c>
      <c r="N1403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 s="69">
        <f>(C1404-VLOOKUP(H1404,Riders!$A$2:$C$213,2,FALSE))/365</f>
        <v>26.769863013698629</v>
      </c>
      <c r="K1404">
        <v>3</v>
      </c>
      <c r="L1404">
        <v>1</v>
      </c>
      <c r="M1404">
        <v>11.137</v>
      </c>
      <c r="N1404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 s="69">
        <f>(C1405-VLOOKUP(H1405,Riders!$A$2:$C$213,2,FALSE))/365</f>
        <v>23.975342465753425</v>
      </c>
      <c r="K1405">
        <v>4</v>
      </c>
      <c r="L1405">
        <v>2</v>
      </c>
      <c r="M1405">
        <v>11.291</v>
      </c>
      <c r="N1405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 s="69">
        <f>(C1406-VLOOKUP(H1406,Riders!$A$2:$C$213,2,FALSE))/365</f>
        <v>23.331506849315069</v>
      </c>
      <c r="K1406">
        <v>7</v>
      </c>
      <c r="L1406">
        <v>1</v>
      </c>
      <c r="M1406">
        <v>11.727</v>
      </c>
      <c r="N1406">
        <v>61.396776669224799</v>
      </c>
      <c r="O1406">
        <v>26.06</v>
      </c>
      <c r="P1406">
        <v>26.436</v>
      </c>
      <c r="Q1406">
        <v>31.396000000000001</v>
      </c>
      <c r="R1406">
        <v>2.48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 s="69">
        <f>(C1407-VLOOKUP(H1407,Riders!$A$2:$C$213,2,FALSE))/365</f>
        <v>21.539726027397261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 s="69">
        <f>(C1408-VLOOKUP(H1408,Riders!$A$2:$C$213,2,FALSE))/365</f>
        <v>31.161643835616438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 s="69">
        <f>(C1409-VLOOKUP(H1409,Riders!$A$2:$C$213,2,FALSE))/365</f>
        <v>23.087671232876712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 s="69">
        <f>(C1410-VLOOKUP(H1410,Riders!$A$2:$C$213,2,FALSE))/365</f>
        <v>19.953424657534246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 s="69">
        <f>(C1411-VLOOKUP(H1411,Riders!$A$2:$C$213,2,FALSE))/365</f>
        <v>23.827397260273973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 s="69">
        <f>(C1412-VLOOKUP(H1412,Riders!$A$2:$C$213,2,FALSE))/365</f>
        <v>26.728767123287671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 s="69">
        <f>(C1413-VLOOKUP(H1413,Riders!$A$2:$C$213,2,FALSE))/365</f>
        <v>19.446575342465753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 s="69">
        <f>(C1414-VLOOKUP(H1414,Riders!$A$2:$C$213,2,FALSE))/365</f>
        <v>29.635616438356163</v>
      </c>
      <c r="K1414">
        <v>11</v>
      </c>
      <c r="L1414">
        <v>1</v>
      </c>
      <c r="M1414">
        <v>11.584</v>
      </c>
      <c r="N1414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 s="69">
        <f>(C1415-VLOOKUP(H1415,Riders!$A$2:$C$213,2,FALSE))/365</f>
        <v>21.849315068493151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 s="69">
        <f>(C1416-VLOOKUP(H1416,Riders!$A$2:$C$213,2,FALSE))/365</f>
        <v>35.180821917808217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 s="69">
        <f>(C1417-VLOOKUP(H1417,Riders!$A$2:$C$213,2,FALSE))/365</f>
        <v>33.978082191780821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 s="69">
        <f>(C1418-VLOOKUP(H1418,Riders!$A$2:$C$213,2,FALSE))/365</f>
        <v>19.172602739726027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 s="69">
        <f>(C1419-VLOOKUP(H1419,Riders!$A$2:$C$213,2,FALSE))/365</f>
        <v>20.413698630136988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 s="69">
        <f>(C1420-VLOOKUP(H1420,Riders!$A$2:$C$213,2,FALSE))/365</f>
        <v>24.915068493150685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 s="69">
        <f>(C1421-VLOOKUP(H1421,Riders!$A$2:$C$213,2,FALSE))/365</f>
        <v>29.805479452054794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 s="69">
        <f>(C1422-VLOOKUP(H1422,Riders!$A$2:$C$213,2,FALSE))/365</f>
        <v>33.186301369863017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 s="69">
        <f>(C1423-VLOOKUP(H1423,Riders!$A$2:$C$213,2,FALSE))/365</f>
        <v>29.857534246575341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 s="69">
        <f>(C1424-VLOOKUP(H1424,Riders!$A$2:$C$213,2,FALSE))/365</f>
        <v>25.041095890410958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 s="69">
        <f>(C1425-VLOOKUP(H1425,Riders!$A$2:$C$213,2,FALSE))/365</f>
        <v>18.882191780821916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 s="69">
        <f>(C1426-VLOOKUP(H1426,Riders!$A$2:$C$213,2,FALSE))/365</f>
        <v>23.213698630136985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 s="69">
        <f>(C1427-VLOOKUP(H1427,Riders!$A$2:$C$213,2,FALSE))/365</f>
        <v>25.041095890410958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 s="69">
        <f>(C1428-VLOOKUP(H1428,Riders!$A$2:$C$213,2,FALSE))/365</f>
        <v>26.923287671232877</v>
      </c>
      <c r="K1428">
        <v>2</v>
      </c>
      <c r="L1428">
        <v>1</v>
      </c>
      <c r="M1428">
        <v>11.154</v>
      </c>
      <c r="N1428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 s="69">
        <f>(C1429-VLOOKUP(H1429,Riders!$A$2:$C$213,2,FALSE))/365</f>
        <v>33.186301369863017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 s="69">
        <f>(C1430-VLOOKUP(H1430,Riders!$A$2:$C$213,2,FALSE))/365</f>
        <v>34.934246575342463</v>
      </c>
      <c r="K1430">
        <v>4</v>
      </c>
      <c r="L1430">
        <v>1</v>
      </c>
      <c r="M1430">
        <v>11.242000000000001</v>
      </c>
      <c r="N1430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 s="69">
        <f>(C1431-VLOOKUP(H1431,Riders!$A$2:$C$213,2,FALSE))/365</f>
        <v>24.915068493150685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 s="69">
        <f>(C1432-VLOOKUP(H1432,Riders!$A$2:$C$213,2,FALSE))/365</f>
        <v>17.246575342465754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 s="69">
        <f>(C1433-VLOOKUP(H1433,Riders!$A$2:$C$213,2,FALSE))/365</f>
        <v>19.172602739726027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 s="69">
        <f>(C1434-VLOOKUP(H1434,Riders!$A$2:$C$213,2,FALSE))/365</f>
        <v>22.534246575342465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 s="69">
        <f>(C1435-VLOOKUP(H1435,Riders!$A$2:$C$213,2,FALSE))/365</f>
        <v>35.180821917808217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 s="69">
        <f>(C1436-VLOOKUP(H1436,Riders!$A$2:$C$213,2,FALSE))/365</f>
        <v>24.126027397260273</v>
      </c>
      <c r="K1436">
        <v>6</v>
      </c>
      <c r="L1436">
        <v>1</v>
      </c>
      <c r="M1436">
        <v>11.191000000000001</v>
      </c>
      <c r="N1436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 s="69">
        <f>(C1437-VLOOKUP(H1437,Riders!$A$2:$C$213,2,FALSE))/365</f>
        <v>29.635616438356163</v>
      </c>
      <c r="K1437">
        <v>11</v>
      </c>
      <c r="L1437">
        <v>2</v>
      </c>
      <c r="M1437" t="s">
        <v>207</v>
      </c>
      <c r="O1437">
        <v>22.678000000000001</v>
      </c>
      <c r="P1437">
        <v>22.25</v>
      </c>
      <c r="Q1437">
        <v>26.402000000000001</v>
      </c>
      <c r="R1437">
        <v>2.0760000000000001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 s="69">
        <f>(C1438-VLOOKUP(H1438,Riders!$A$2:$C$213,2,FALSE))/365</f>
        <v>23.331506849315069</v>
      </c>
      <c r="K1438">
        <v>7</v>
      </c>
      <c r="L1438">
        <v>1</v>
      </c>
      <c r="M1438">
        <v>11.432</v>
      </c>
      <c r="N1438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 s="69">
        <f>(C1439-VLOOKUP(H1439,Riders!$A$2:$C$213,2,FALSE))/365</f>
        <v>26.728767123287671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 s="69">
        <f>(C1440-VLOOKUP(H1440,Riders!$A$2:$C$213,2,FALSE))/365</f>
        <v>31.161643835616438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 s="69">
        <f>(C1441-VLOOKUP(H1441,Riders!$A$2:$C$213,2,FALSE))/365</f>
        <v>19.953424657534246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 s="69">
        <f>(C1442-VLOOKUP(H1442,Riders!$A$2:$C$213,2,FALSE))/365</f>
        <v>23.213698630136985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 s="69">
        <f>(C1443-VLOOKUP(H1443,Riders!$A$2:$C$213,2,FALSE))/365</f>
        <v>31.161643835616438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 s="69">
        <f>(C1444-VLOOKUP(H1444,Riders!$A$2:$C$213,2,FALSE))/365</f>
        <v>26.923287671232877</v>
      </c>
      <c r="K1444">
        <v>2</v>
      </c>
      <c r="L1444">
        <v>1</v>
      </c>
      <c r="M1444">
        <v>10.992000000000001</v>
      </c>
      <c r="N1444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 s="69">
        <f>(C1445-VLOOKUP(H1445,Riders!$A$2:$C$213,2,FALSE))/365</f>
        <v>23.331506849315069</v>
      </c>
      <c r="K1445">
        <v>7</v>
      </c>
      <c r="L1445">
        <v>2</v>
      </c>
      <c r="M1445">
        <v>11.07</v>
      </c>
      <c r="N1445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 s="69">
        <f>(C1446-VLOOKUP(H1446,Riders!$A$2:$C$213,2,FALSE))/365</f>
        <v>34.934246575342463</v>
      </c>
      <c r="K1446">
        <v>4</v>
      </c>
      <c r="L1446">
        <v>1</v>
      </c>
      <c r="M1446">
        <v>11.198</v>
      </c>
      <c r="N1446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 s="69">
        <f>(C1447-VLOOKUP(H1447,Riders!$A$2:$C$213,2,FALSE))/365</f>
        <v>24.126027397260273</v>
      </c>
      <c r="K1447">
        <v>6</v>
      </c>
      <c r="L1447">
        <v>2</v>
      </c>
      <c r="M1447">
        <v>11.295</v>
      </c>
      <c r="N1447">
        <v>63.745019920318697</v>
      </c>
      <c r="O1447">
        <v>21.472000000000001</v>
      </c>
      <c r="P1447">
        <v>21.061</v>
      </c>
      <c r="Q1447">
        <v>27.657</v>
      </c>
      <c r="R1447">
        <v>3.298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 s="69">
        <f>(C1448-VLOOKUP(H1448,Riders!$A$2:$C$213,2,FALSE))/365</f>
        <v>22.534246575342465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 s="69">
        <f>(C1449-VLOOKUP(H1449,Riders!$A$2:$C$213,2,FALSE))/365</f>
        <v>17.246575342465754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 s="69">
        <f>(C1450-VLOOKUP(H1450,Riders!$A$2:$C$213,2,FALSE))/365</f>
        <v>23.213698630136985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 s="69">
        <f>(C1451-VLOOKUP(H1451,Riders!$A$2:$C$213,2,FALSE))/365</f>
        <v>31.161643835616438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 s="69">
        <f>(C1452-VLOOKUP(H1452,Riders!$A$2:$C$213,2,FALSE))/365</f>
        <v>26.923287671232877</v>
      </c>
      <c r="K1452">
        <v>2</v>
      </c>
      <c r="L1452">
        <v>1</v>
      </c>
      <c r="M1452">
        <v>10.928000000000001</v>
      </c>
      <c r="N1452">
        <v>65.885797950219597</v>
      </c>
      <c r="O1452">
        <v>28.872</v>
      </c>
      <c r="P1452">
        <v>29.099</v>
      </c>
      <c r="Q1452">
        <v>31.574999999999999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 s="69">
        <f>(C1453-VLOOKUP(H1453,Riders!$A$2:$C$213,2,FALSE))/365</f>
        <v>23.331506849315069</v>
      </c>
      <c r="K1453">
        <v>7</v>
      </c>
      <c r="L1453">
        <v>2</v>
      </c>
      <c r="M1453">
        <v>11.221</v>
      </c>
      <c r="N1453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 s="69">
        <f>(C1454-VLOOKUP(H1454,Riders!$A$2:$C$213,2,FALSE))/365</f>
        <v>34.934246575342463</v>
      </c>
      <c r="K1454">
        <v>4</v>
      </c>
      <c r="L1454">
        <v>1</v>
      </c>
      <c r="M1454">
        <v>11.343999999999999</v>
      </c>
      <c r="N1454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 s="69">
        <f>(C1455-VLOOKUP(H1455,Riders!$A$2:$C$213,2,FALSE))/365</f>
        <v>24.126027397260273</v>
      </c>
      <c r="K1455">
        <v>6</v>
      </c>
      <c r="L1455">
        <v>2</v>
      </c>
      <c r="M1455">
        <v>11.4729999999999</v>
      </c>
      <c r="N1455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 s="69">
        <f>(C1456-VLOOKUP(H1456,Riders!$A$2:$C$213,2,FALSE))/365</f>
        <v>22.534246575342465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 s="69">
        <f>(C1457-VLOOKUP(H1457,Riders!$A$2:$C$213,2,FALSE))/365</f>
        <v>17.246575342465754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 s="69">
        <f>(C1458-VLOOKUP(H1458,Riders!$A$2:$C$213,2,FALSE))/365</f>
        <v>23.213698630136985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 s="69">
        <f>(C1459-VLOOKUP(H1459,Riders!$A$2:$C$213,2,FALSE))/365</f>
        <v>22.534246575342465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 s="69">
        <f>(C1460-VLOOKUP(H1460,Riders!$A$2:$C$213,2,FALSE))/365</f>
        <v>26.923287671232877</v>
      </c>
      <c r="K1460">
        <v>2</v>
      </c>
      <c r="L1460">
        <v>1</v>
      </c>
      <c r="M1460">
        <v>11.112</v>
      </c>
      <c r="N1460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 s="69">
        <f>(C1461-VLOOKUP(H1461,Riders!$A$2:$C$213,2,FALSE))/365</f>
        <v>34.934246575342463</v>
      </c>
      <c r="K1461">
        <v>4</v>
      </c>
      <c r="L1461">
        <v>2</v>
      </c>
      <c r="M1461">
        <v>11.148999999999999</v>
      </c>
      <c r="N1461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 s="69">
        <f>(C1462-VLOOKUP(H1462,Riders!$A$2:$C$213,2,FALSE))/365</f>
        <v>23.213698630136985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 s="69">
        <f>(C1463-VLOOKUP(H1463,Riders!$A$2:$C$213,2,FALSE))/365</f>
        <v>22.534246575342465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 s="69">
        <f>(C1464-VLOOKUP(H1464,Riders!$A$2:$C$213,2,FALSE))/365</f>
        <v>26.923287671232877</v>
      </c>
      <c r="K1464">
        <v>2</v>
      </c>
      <c r="L1464">
        <v>1</v>
      </c>
      <c r="M1464">
        <v>11.057</v>
      </c>
      <c r="N1464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 s="69">
        <f>(C1465-VLOOKUP(H1465,Riders!$A$2:$C$213,2,FALSE))/365</f>
        <v>34.934246575342463</v>
      </c>
      <c r="K1465">
        <v>4</v>
      </c>
      <c r="L1465">
        <v>2</v>
      </c>
      <c r="M1465">
        <v>11.115</v>
      </c>
      <c r="N1465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 s="69">
        <f>(C1466-VLOOKUP(H1466,Riders!$A$2:$C$213,2,FALSE))/365</f>
        <v>23.213698630136985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 s="69">
        <f>(C1467-VLOOKUP(H1467,Riders!$A$2:$C$213,2,FALSE))/365</f>
        <v>26.923287671232877</v>
      </c>
      <c r="K1467">
        <v>2</v>
      </c>
      <c r="L1467">
        <v>1</v>
      </c>
      <c r="M1467">
        <v>11.021000000000001</v>
      </c>
      <c r="N1467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 s="69">
        <f>(C1468-VLOOKUP(H1468,Riders!$A$2:$C$213,2,FALSE))/365</f>
        <v>22.534246575342465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 s="69">
        <f>(C1469-VLOOKUP(H1469,Riders!$A$2:$C$213,2,FALSE))/365</f>
        <v>34.934246575342463</v>
      </c>
      <c r="K1469">
        <v>4</v>
      </c>
      <c r="L1469">
        <v>2</v>
      </c>
      <c r="M1469">
        <v>11.271000000000001</v>
      </c>
      <c r="N1469">
        <v>63.880755922278396</v>
      </c>
      <c r="O1469">
        <v>30.344000000000001</v>
      </c>
      <c r="P1469">
        <v>30.102</v>
      </c>
      <c r="Q1469">
        <v>32.46</v>
      </c>
      <c r="R1469">
        <v>1.179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 s="69">
        <f>(C1470-VLOOKUP(H1470,Riders!$A$2:$C$213,2,FALSE))/365</f>
        <v>23.213698630136985</v>
      </c>
      <c r="K1470">
        <v>1</v>
      </c>
      <c r="L1470">
        <v>1</v>
      </c>
      <c r="M1470">
        <v>11.228999999999999</v>
      </c>
      <c r="N1470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 s="69">
        <f>(C1471-VLOOKUP(H1471,Riders!$A$2:$C$213,2,FALSE))/365</f>
        <v>26.923287671232877</v>
      </c>
      <c r="K1471">
        <v>2</v>
      </c>
      <c r="L1471">
        <v>2</v>
      </c>
      <c r="M1471">
        <v>11.229999999999899</v>
      </c>
      <c r="N1471">
        <v>64.113980409617099</v>
      </c>
      <c r="O1471">
        <v>29.849</v>
      </c>
      <c r="P1471">
        <v>29.646000000000001</v>
      </c>
      <c r="Q1471">
        <v>31.98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 s="69">
        <f>(C1472-VLOOKUP(H1472,Riders!$A$2:$C$213,2,FALSE))/365</f>
        <v>22.534246575342465</v>
      </c>
      <c r="K1472">
        <v>3</v>
      </c>
      <c r="L1472">
        <v>1</v>
      </c>
      <c r="M1472">
        <v>11.180999999999999</v>
      </c>
      <c r="N1472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 s="69">
        <f>(C1473-VLOOKUP(H1473,Riders!$A$2:$C$213,2,FALSE))/365</f>
        <v>34.934246575342463</v>
      </c>
      <c r="K1473">
        <v>4</v>
      </c>
      <c r="L1473">
        <v>2</v>
      </c>
      <c r="M1473">
        <v>11.723999999999901</v>
      </c>
      <c r="N1473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 s="69">
        <f>(C1474-VLOOKUP(H1474,Riders!$A$2:$C$213,2,FALSE))/365</f>
        <v>23.213698630136985</v>
      </c>
      <c r="K1474">
        <v>1</v>
      </c>
      <c r="L1474">
        <v>1</v>
      </c>
      <c r="M1474">
        <v>11.428000000000001</v>
      </c>
      <c r="N1474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 s="69">
        <f>(C1475-VLOOKUP(H1475,Riders!$A$2:$C$213,2,FALSE))/365</f>
        <v>26.923287671232877</v>
      </c>
      <c r="K1475">
        <v>2</v>
      </c>
      <c r="L1475">
        <v>2</v>
      </c>
      <c r="M1475">
        <v>11.619</v>
      </c>
      <c r="N1475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 s="69">
        <f>(C1476-VLOOKUP(H1476,Riders!$A$2:$C$213,2,FALSE))/365</f>
        <v>24.761643835616439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 s="69">
        <f>(C1477-VLOOKUP(H1477,Riders!$A$2:$C$213,2,FALSE))/365</f>
        <v>24.745205479452054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 s="69">
        <f>(C1478-VLOOKUP(H1478,Riders!$A$2:$C$213,2,FALSE))/365</f>
        <v>25.087671232876712</v>
      </c>
      <c r="K1478">
        <v>3</v>
      </c>
      <c r="L1478">
        <v>1</v>
      </c>
      <c r="M1478">
        <v>11.157999999999999</v>
      </c>
      <c r="N1478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 s="69">
        <f>(C1479-VLOOKUP(H1479,Riders!$A$2:$C$213,2,FALSE))/365</f>
        <v>22.706849315068492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 s="69">
        <f>(C1480-VLOOKUP(H1480,Riders!$A$2:$C$213,2,FALSE))/365</f>
        <v>24.123287671232877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 s="69">
        <f>(C1481-VLOOKUP(H1481,Riders!$A$2:$C$213,2,FALSE))/365</f>
        <v>33.452054794520549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 s="69">
        <f>(C1482-VLOOKUP(H1482,Riders!$A$2:$C$213,2,FALSE))/365</f>
        <v>24.394520547945206</v>
      </c>
      <c r="K1482">
        <v>10</v>
      </c>
      <c r="L1482">
        <v>1</v>
      </c>
      <c r="M1482">
        <v>11.007</v>
      </c>
      <c r="N1482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 s="69">
        <f>(C1483-VLOOKUP(H1483,Riders!$A$2:$C$213,2,FALSE))/365</f>
        <v>25.306849315068494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 s="69">
        <f>(C1484-VLOOKUP(H1484,Riders!$A$2:$C$213,2,FALSE))/365</f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 s="69">
        <f>(C1485-VLOOKUP(H1485,Riders!$A$2:$C$213,2,FALSE))/365</f>
        <v>25.594520547945205</v>
      </c>
      <c r="K1485">
        <v>24</v>
      </c>
      <c r="L1485">
        <v>2</v>
      </c>
      <c r="M1485">
        <v>11.382999999999999</v>
      </c>
      <c r="N1485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 s="69">
        <f>(C1486-VLOOKUP(H1486,Riders!$A$2:$C$213,2,FALSE))/365</f>
        <v>26.493150684931507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 s="69">
        <f>(C1487-VLOOKUP(H1487,Riders!$A$2:$C$213,2,FALSE))/365</f>
        <v>26.021917808219179</v>
      </c>
      <c r="K1487">
        <v>23</v>
      </c>
      <c r="L1487">
        <v>2</v>
      </c>
      <c r="M1487">
        <v>11.318</v>
      </c>
      <c r="N1487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 s="69">
        <f>(C1488-VLOOKUP(H1488,Riders!$A$2:$C$213,2,FALSE))/365</f>
        <v>20.219178082191782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J1489" s="69" t="e">
        <f>(C1489-VLOOKUP(H1489,Riders!$A$2:$C$213,2,FALSE))/365</f>
        <v>#N/A</v>
      </c>
      <c r="K1489">
        <v>22</v>
      </c>
      <c r="L1489">
        <v>2</v>
      </c>
      <c r="M1489">
        <v>11.983000000000001</v>
      </c>
      <c r="N148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 s="69">
        <f>(C1490-VLOOKUP(H1490,Riders!$A$2:$C$213,2,FALSE))/365</f>
        <v>28.898630136986302</v>
      </c>
      <c r="K1490">
        <v>13</v>
      </c>
      <c r="L1490">
        <v>1</v>
      </c>
      <c r="M1490">
        <v>10.951000000000001</v>
      </c>
      <c r="N1490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 s="69">
        <f>(C1491-VLOOKUP(H1491,Riders!$A$2:$C$213,2,FALSE))/365</f>
        <v>22.326027397260273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 s="69">
        <f>(C1492-VLOOKUP(H1492,Riders!$A$2:$C$213,2,FALSE))/365</f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 s="69">
        <f>(C1493-VLOOKUP(H1493,Riders!$A$2:$C$213,2,FALSE))/365</f>
        <v>31.641095890410959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 s="69">
        <f>(C1494-VLOOKUP(H1494,Riders!$A$2:$C$213,2,FALSE))/365</f>
        <v>24.517808219178082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 s="69">
        <f>(C1495-VLOOKUP(H1495,Riders!$A$2:$C$213,2,FALSE))/365</f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 s="69">
        <f>(C1496-VLOOKUP(H1496,Riders!$A$2:$C$213,2,FALSE))/365</f>
        <v>23.865753424657534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 s="69">
        <f>(C1497-VLOOKUP(H1497,Riders!$A$2:$C$213,2,FALSE))/365</f>
        <v>17.512328767123286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 s="69">
        <f>(C1498-VLOOKUP(H1498,Riders!$A$2:$C$213,2,FALSE))/365</f>
        <v>28.175342465753424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 s="69">
        <f>(C1499-VLOOKUP(H1499,Riders!$A$2:$C$213,2,FALSE))/365</f>
        <v>26.994520547945207</v>
      </c>
      <c r="K1499">
        <v>18</v>
      </c>
      <c r="L1499">
        <v>2</v>
      </c>
      <c r="M1499">
        <v>11.3639999999999</v>
      </c>
      <c r="N149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 s="69">
        <f>(C1500-VLOOKUP(H1500,Riders!$A$2:$C$213,2,FALSE))/365</f>
        <v>22.780821917808218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 s="69">
        <f>(C1501-VLOOKUP(H1501,Riders!$A$2:$C$213,2,FALSE))/365</f>
        <v>28.175342465753424</v>
      </c>
      <c r="K1501">
        <v>15</v>
      </c>
      <c r="L1501">
        <v>2</v>
      </c>
      <c r="M1501">
        <v>11.9759999999999</v>
      </c>
      <c r="N1501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 s="69">
        <f>(C1502-VLOOKUP(H1502,Riders!$A$2:$C$213,2,FALSE))/365</f>
        <v>23.479452054794521</v>
      </c>
      <c r="K1502">
        <v>1</v>
      </c>
      <c r="L1502">
        <v>1</v>
      </c>
      <c r="M1502">
        <v>11.022</v>
      </c>
      <c r="N1502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 s="69">
        <f>(C1503-VLOOKUP(H1503,Riders!$A$2:$C$213,2,FALSE))/365</f>
        <v>23.865753424657534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 s="69">
        <f>(C1504-VLOOKUP(H1504,Riders!$A$2:$C$213,2,FALSE))/365</f>
        <v>24.391780821917809</v>
      </c>
      <c r="K1504">
        <v>5</v>
      </c>
      <c r="L1504">
        <v>1</v>
      </c>
      <c r="M1504">
        <v>11.085000000000001</v>
      </c>
      <c r="N1504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 s="69">
        <f>(C1505-VLOOKUP(H1505,Riders!$A$2:$C$213,2,FALSE))/365</f>
        <v>24.517808219178082</v>
      </c>
      <c r="K1505">
        <v>14</v>
      </c>
      <c r="L1505">
        <v>2</v>
      </c>
      <c r="M1505">
        <v>11.147</v>
      </c>
      <c r="N1505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 s="69">
        <f>(C1506-VLOOKUP(H1506,Riders!$A$2:$C$213,2,FALSE))/365</f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 s="69">
        <f>(C1507-VLOOKUP(H1507,Riders!$A$2:$C$213,2,FALSE))/365</f>
        <v>27.18904109589041</v>
      </c>
      <c r="K1507">
        <v>9</v>
      </c>
      <c r="L1507">
        <v>2</v>
      </c>
      <c r="M1507">
        <v>11.311</v>
      </c>
      <c r="N1507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 s="69">
        <f>(C1508-VLOOKUP(H1508,Riders!$A$2:$C$213,2,FALSE))/365</f>
        <v>24.761643835616439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 s="69">
        <f>(C1509-VLOOKUP(H1509,Riders!$A$2:$C$213,2,FALSE))/365</f>
        <v>28.898630136986302</v>
      </c>
      <c r="K1509">
        <v>13</v>
      </c>
      <c r="L1509">
        <v>2</v>
      </c>
      <c r="M1509">
        <v>11.119</v>
      </c>
      <c r="N150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 s="69">
        <f>(C1510-VLOOKUP(H1510,Riders!$A$2:$C$213,2,FALSE))/365</f>
        <v>25.087671232876712</v>
      </c>
      <c r="K1510">
        <v>3</v>
      </c>
      <c r="L1510">
        <v>1</v>
      </c>
      <c r="M1510">
        <v>11.157</v>
      </c>
      <c r="N1510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 s="69">
        <f>(C1511-VLOOKUP(H1511,Riders!$A$2:$C$213,2,FALSE))/365</f>
        <v>20.219178082191782</v>
      </c>
      <c r="K1511">
        <v>12</v>
      </c>
      <c r="L1511">
        <v>2</v>
      </c>
      <c r="M1511">
        <v>11.478</v>
      </c>
      <c r="N1511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 s="69">
        <f>(C1512-VLOOKUP(H1512,Riders!$A$2:$C$213,2,FALSE))/365</f>
        <v>24.123287671232877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 s="69">
        <f>(C1513-VLOOKUP(H1513,Riders!$A$2:$C$213,2,FALSE))/365</f>
        <v>26.493150684931507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 s="69">
        <f>(C1514-VLOOKUP(H1514,Riders!$A$2:$C$213,2,FALSE))/365</f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 s="69">
        <f>(C1515-VLOOKUP(H1515,Riders!$A$2:$C$213,2,FALSE))/365</f>
        <v>24.394520547945206</v>
      </c>
      <c r="K1515">
        <v>10</v>
      </c>
      <c r="L1515">
        <v>2</v>
      </c>
      <c r="M1515">
        <v>11.125</v>
      </c>
      <c r="N1515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 s="69">
        <f>(C1516-VLOOKUP(H1516,Riders!$A$2:$C$213,2,FALSE))/365</f>
        <v>22.780821917808218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 s="69">
        <f>(C1517-VLOOKUP(H1517,Riders!$A$2:$C$213,2,FALSE))/365</f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 s="69">
        <f>(C1518-VLOOKUP(H1518,Riders!$A$2:$C$213,2,FALSE))/365</f>
        <v>23.479452054794521</v>
      </c>
      <c r="K1518">
        <v>1</v>
      </c>
      <c r="L1518">
        <v>1</v>
      </c>
      <c r="M1518">
        <v>10.954000000000001</v>
      </c>
      <c r="N1518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 s="69">
        <f>(C1519-VLOOKUP(H1519,Riders!$A$2:$C$213,2,FALSE))/365</f>
        <v>24.123287671232877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 s="69">
        <f>(C1520-VLOOKUP(H1520,Riders!$A$2:$C$213,2,FALSE))/365</f>
        <v>25.087671232876712</v>
      </c>
      <c r="K1520">
        <v>3</v>
      </c>
      <c r="L1520">
        <v>1</v>
      </c>
      <c r="M1520">
        <v>11.066000000000001</v>
      </c>
      <c r="N1520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 s="69">
        <f>(C1521-VLOOKUP(H1521,Riders!$A$2:$C$213,2,FALSE))/365</f>
        <v>24.391780821917809</v>
      </c>
      <c r="K1521">
        <v>5</v>
      </c>
      <c r="L1521">
        <v>2</v>
      </c>
      <c r="M1521">
        <v>11.074999999999999</v>
      </c>
      <c r="N1521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 s="69">
        <f>(C1522-VLOOKUP(H1522,Riders!$A$2:$C$213,2,FALSE))/365</f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 s="69">
        <f>(C1523-VLOOKUP(H1523,Riders!$A$2:$C$213,2,FALSE))/365</f>
        <v>24.761643835616439</v>
      </c>
      <c r="K1523">
        <v>6</v>
      </c>
      <c r="L1523">
        <v>2</v>
      </c>
      <c r="M1523">
        <v>11.04</v>
      </c>
      <c r="N1523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 s="69">
        <f>(C1524-VLOOKUP(H1524,Riders!$A$2:$C$213,2,FALSE))/365</f>
        <v>22.780821917808218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 s="69">
        <f>(C1525-VLOOKUP(H1525,Riders!$A$2:$C$213,2,FALSE))/365</f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 s="69">
        <f>(C1526-VLOOKUP(H1526,Riders!$A$2:$C$213,2,FALSE))/365</f>
        <v>23.479452054794521</v>
      </c>
      <c r="K1526">
        <v>1</v>
      </c>
      <c r="L1526">
        <v>1</v>
      </c>
      <c r="M1526">
        <v>10.954000000000001</v>
      </c>
      <c r="N1526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 s="69">
        <f>(C1527-VLOOKUP(H1527,Riders!$A$2:$C$213,2,FALSE))/365</f>
        <v>24.123287671232877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 s="69">
        <f>(C1528-VLOOKUP(H1528,Riders!$A$2:$C$213,2,FALSE))/365</f>
        <v>25.087671232876712</v>
      </c>
      <c r="K1528">
        <v>3</v>
      </c>
      <c r="L1528">
        <v>1</v>
      </c>
      <c r="M1528">
        <v>11.066000000000001</v>
      </c>
      <c r="N1528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 s="69">
        <f>(C1529-VLOOKUP(H1529,Riders!$A$2:$C$213,2,FALSE))/365</f>
        <v>24.391780821917809</v>
      </c>
      <c r="K1529">
        <v>5</v>
      </c>
      <c r="L1529">
        <v>2</v>
      </c>
      <c r="M1529">
        <v>11.074999999999999</v>
      </c>
      <c r="N152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 s="69">
        <f>(C1530-VLOOKUP(H1530,Riders!$A$2:$C$213,2,FALSE))/365</f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 s="69">
        <f>(C1531-VLOOKUP(H1531,Riders!$A$2:$C$213,2,FALSE))/365</f>
        <v>24.761643835616439</v>
      </c>
      <c r="K1531">
        <v>6</v>
      </c>
      <c r="L1531">
        <v>2</v>
      </c>
      <c r="M1531">
        <v>11.04</v>
      </c>
      <c r="N1531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 s="69">
        <f>(C1532-VLOOKUP(H1532,Riders!$A$2:$C$213,2,FALSE))/365</f>
        <v>22.783561643835615</v>
      </c>
      <c r="K1532">
        <v>2</v>
      </c>
      <c r="L1532">
        <v>1</v>
      </c>
      <c r="M1532">
        <v>10.975</v>
      </c>
      <c r="N1532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 s="69">
        <f>(C1533-VLOOKUP(H1533,Riders!$A$2:$C$213,2,FALSE))/365</f>
        <v>35.202739726027396</v>
      </c>
      <c r="K1533">
        <v>4</v>
      </c>
      <c r="L1533">
        <v>2</v>
      </c>
      <c r="M1533">
        <v>11.061999999999999</v>
      </c>
      <c r="N1533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 s="69">
        <f>(C1534-VLOOKUP(H1534,Riders!$A$2:$C$213,2,FALSE))/365</f>
        <v>23.482191780821918</v>
      </c>
      <c r="K1534">
        <v>1</v>
      </c>
      <c r="L1534">
        <v>2</v>
      </c>
      <c r="M1534">
        <v>10.895</v>
      </c>
      <c r="N1534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 s="69">
        <f>(C1535-VLOOKUP(H1535,Riders!$A$2:$C$213,2,FALSE))/365</f>
        <v>25.090410958904108</v>
      </c>
      <c r="K1535">
        <v>3</v>
      </c>
      <c r="L1535">
        <v>1</v>
      </c>
      <c r="M1535">
        <v>10.966999999999899</v>
      </c>
      <c r="N1535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 s="69">
        <f>(C1536-VLOOKUP(H1536,Riders!$A$2:$C$213,2,FALSE))/365</f>
        <v>22.783561643835615</v>
      </c>
      <c r="K1536">
        <v>2</v>
      </c>
      <c r="L1536">
        <v>1</v>
      </c>
      <c r="M1536">
        <v>10.975</v>
      </c>
      <c r="N1536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 s="69">
        <f>(C1537-VLOOKUP(H1537,Riders!$A$2:$C$213,2,FALSE))/365</f>
        <v>35.202739726027396</v>
      </c>
      <c r="K1537">
        <v>4</v>
      </c>
      <c r="L1537">
        <v>2</v>
      </c>
      <c r="M1537">
        <v>11.061999999999999</v>
      </c>
      <c r="N1537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 s="69">
        <f>(C1538-VLOOKUP(H1538,Riders!$A$2:$C$213,2,FALSE))/365</f>
        <v>23.482191780821918</v>
      </c>
      <c r="K1538">
        <v>1</v>
      </c>
      <c r="L1538">
        <v>1</v>
      </c>
      <c r="M1538">
        <v>10.895</v>
      </c>
      <c r="N1538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 s="69">
        <f>(C1539-VLOOKUP(H1539,Riders!$A$2:$C$213,2,FALSE))/365</f>
        <v>25.090410958904108</v>
      </c>
      <c r="K1539">
        <v>3</v>
      </c>
      <c r="L1539">
        <v>2</v>
      </c>
      <c r="M1539">
        <v>10.966999999999899</v>
      </c>
      <c r="N153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 s="69">
        <f>(C1540-VLOOKUP(H1540,Riders!$A$2:$C$213,2,FALSE))/365</f>
        <v>23.482191780821918</v>
      </c>
      <c r="K1540">
        <v>1</v>
      </c>
      <c r="L1540">
        <v>1</v>
      </c>
      <c r="M1540">
        <v>10.956</v>
      </c>
      <c r="N1540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 s="69">
        <f>(C1541-VLOOKUP(H1541,Riders!$A$2:$C$213,2,FALSE))/365</f>
        <v>25.090410958904108</v>
      </c>
      <c r="K1541">
        <v>3</v>
      </c>
      <c r="L1541">
        <v>2</v>
      </c>
      <c r="M1541">
        <v>11.202999999999999</v>
      </c>
      <c r="N1541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 s="69">
        <f>(C1542-VLOOKUP(H1542,Riders!$A$2:$C$213,2,FALSE))/365</f>
        <v>23.482191780821918</v>
      </c>
      <c r="K1542">
        <v>1</v>
      </c>
      <c r="L1542">
        <v>1</v>
      </c>
      <c r="M1542">
        <v>10.917999999999999</v>
      </c>
      <c r="N1542">
        <v>65.946143982414299</v>
      </c>
      <c r="O1542">
        <v>30.225999999999999</v>
      </c>
      <c r="P1542">
        <v>30.427</v>
      </c>
      <c r="Q1542">
        <v>32.613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 s="69">
        <f>(C1543-VLOOKUP(H1543,Riders!$A$2:$C$213,2,FALSE))/365</f>
        <v>22.783561643835615</v>
      </c>
      <c r="K1543">
        <v>2</v>
      </c>
      <c r="L1543">
        <v>2</v>
      </c>
      <c r="M1543">
        <v>10.976999999999901</v>
      </c>
      <c r="N1543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 s="69">
        <f>(C1544-VLOOKUP(H1544,Riders!$A$2:$C$213,2,FALSE))/365</f>
        <v>25.090410958904108</v>
      </c>
      <c r="K1544">
        <v>3</v>
      </c>
      <c r="L1544">
        <v>1</v>
      </c>
      <c r="M1544">
        <v>11.135999999999999</v>
      </c>
      <c r="N1544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 s="69">
        <f>(C1545-VLOOKUP(H1545,Riders!$A$2:$C$213,2,FALSE))/365</f>
        <v>35.202739726027396</v>
      </c>
      <c r="K1545">
        <v>4</v>
      </c>
      <c r="L1545">
        <v>2</v>
      </c>
      <c r="M1545">
        <v>11.1939999999999</v>
      </c>
      <c r="N1545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 s="69">
        <f>(C1546-VLOOKUP(H1546,Riders!$A$2:$C$213,2,FALSE))/365</f>
        <v>23.482191780821918</v>
      </c>
      <c r="K1546">
        <v>1</v>
      </c>
      <c r="L1546">
        <v>1</v>
      </c>
      <c r="M1546">
        <v>10.917999999999999</v>
      </c>
      <c r="N1546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 s="69">
        <f>(C1547-VLOOKUP(H1547,Riders!$A$2:$C$213,2,FALSE))/365</f>
        <v>22.783561643835615</v>
      </c>
      <c r="K1547">
        <v>2</v>
      </c>
      <c r="L1547">
        <v>2</v>
      </c>
      <c r="M1547">
        <v>10.976999999999901</v>
      </c>
      <c r="N1547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 s="69">
        <f>(C1548-VLOOKUP(H1548,Riders!$A$2:$C$213,2,FALSE))/365</f>
        <v>25.090410958904108</v>
      </c>
      <c r="K1548">
        <v>3</v>
      </c>
      <c r="L1548">
        <v>1</v>
      </c>
      <c r="M1548">
        <v>11.135999999999999</v>
      </c>
      <c r="N1548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 s="69">
        <f>(C1549-VLOOKUP(H1549,Riders!$A$2:$C$213,2,FALSE))/365</f>
        <v>35.202739726027396</v>
      </c>
      <c r="K1549">
        <v>4</v>
      </c>
      <c r="L1549">
        <v>2</v>
      </c>
      <c r="M1549">
        <v>11.1939999999999</v>
      </c>
      <c r="N15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 s="69">
        <f>(C1550-VLOOKUP(H1550,Riders!$A$2:$C$213,2,FALSE))/365</f>
        <v>24.761643835616439</v>
      </c>
      <c r="K1550">
        <v>5</v>
      </c>
      <c r="L1550">
        <v>1</v>
      </c>
      <c r="M1550">
        <v>11.606</v>
      </c>
      <c r="N1550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 s="69">
        <f>(C1551-VLOOKUP(H1551,Riders!$A$2:$C$213,2,FALSE))/365</f>
        <v>22.695890410958903</v>
      </c>
      <c r="K1551">
        <v>28</v>
      </c>
      <c r="L1551">
        <v>2</v>
      </c>
      <c r="M1551">
        <v>11.8189999999999</v>
      </c>
      <c r="N1551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 s="69">
        <f>(C1552-VLOOKUP(H1552,Riders!$A$2:$C$213,2,FALSE))/365</f>
        <v>20.589041095890412</v>
      </c>
      <c r="K1552">
        <v>6</v>
      </c>
      <c r="L1552">
        <v>1</v>
      </c>
      <c r="M1552">
        <v>11.250999999999999</v>
      </c>
      <c r="N1552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 s="69">
        <f>(C1553-VLOOKUP(H1553,Riders!$A$2:$C$213,2,FALSE))/365</f>
        <v>19.786301369863015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 s="69">
        <f>(C1554-VLOOKUP(H1554,Riders!$A$2:$C$213,2,FALSE))/365</f>
        <v>27.55890410958904</v>
      </c>
      <c r="K1554">
        <v>9</v>
      </c>
      <c r="L1554">
        <v>1</v>
      </c>
      <c r="M1554">
        <v>11.282</v>
      </c>
      <c r="N1554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J1555" s="69" t="e">
        <f>(C1555-VLOOKUP(H1555,Riders!$A$2:$C$213,2,FALSE))/365</f>
        <v>#N/A</v>
      </c>
      <c r="K1555">
        <v>26</v>
      </c>
      <c r="L1555">
        <v>2</v>
      </c>
      <c r="M1555">
        <v>11.282</v>
      </c>
      <c r="N1555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 s="69">
        <f>(C1556-VLOOKUP(H1556,Riders!$A$2:$C$213,2,FALSE))/365</f>
        <v>24.235616438356164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 s="69">
        <f>(C1557-VLOOKUP(H1557,Riders!$A$2:$C$213,2,FALSE))/365</f>
        <v>19.471232876712328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 s="69">
        <f>(C1558-VLOOKUP(H1558,Riders!$A$2:$C$213,2,FALSE))/365</f>
        <v>24.764383561643836</v>
      </c>
      <c r="K1558">
        <v>10</v>
      </c>
      <c r="L1558">
        <v>1</v>
      </c>
      <c r="M1558">
        <v>11.516</v>
      </c>
      <c r="N1558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 s="69">
        <f>(C1559-VLOOKUP(H1559,Riders!$A$2:$C$213,2,FALSE))/365</f>
        <v>31.575342465753426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 s="69">
        <f>(C1560-VLOOKUP(H1560,Riders!$A$2:$C$213,2,FALSE))/365</f>
        <v>28.545205479452054</v>
      </c>
      <c r="K1560">
        <v>8</v>
      </c>
      <c r="L1560">
        <v>1</v>
      </c>
      <c r="M1560">
        <v>11.239000000000001</v>
      </c>
      <c r="N1560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 s="69">
        <f>(C1561-VLOOKUP(H1561,Riders!$A$2:$C$213,2,FALSE))/365</f>
        <v>33.821917808219176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 s="69">
        <f>(C1562-VLOOKUP(H1562,Riders!$A$2:$C$213,2,FALSE))/365</f>
        <v>21.994520547945207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 s="69">
        <f>(C1563-VLOOKUP(H1563,Riders!$A$2:$C$213,2,FALSE))/365</f>
        <v>29.268493150684932</v>
      </c>
      <c r="K1563">
        <v>22</v>
      </c>
      <c r="L1563">
        <v>2</v>
      </c>
      <c r="M1563">
        <v>11.382999999999999</v>
      </c>
      <c r="N1563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 s="69">
        <f>(C1564-VLOOKUP(H1564,Riders!$A$2:$C$213,2,FALSE))/365</f>
        <v>23.405479452054795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13.375</v>
      </c>
      <c r="Q1564">
        <v>23.683</v>
      </c>
      <c r="R1564">
        <v>5.1539999999999999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 s="69">
        <f>(C1565-VLOOKUP(H1565,Riders!$A$2:$C$213,2,FALSE))/365</f>
        <v>24.887671232876713</v>
      </c>
      <c r="K1565">
        <v>21</v>
      </c>
      <c r="L1565">
        <v>2</v>
      </c>
      <c r="M1565">
        <v>11.58</v>
      </c>
      <c r="N1565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 s="69">
        <f>(C1566-VLOOKUP(H1566,Riders!$A$2:$C$213,2,FALSE))/365</f>
        <v>26.391780821917809</v>
      </c>
      <c r="K1566">
        <v>13</v>
      </c>
      <c r="L1566">
        <v>1</v>
      </c>
      <c r="M1566">
        <v>11.276999999999999</v>
      </c>
      <c r="N1566">
        <v>63.846767757382203</v>
      </c>
      <c r="O1566">
        <v>16.532</v>
      </c>
      <c r="P1566">
        <v>17.47</v>
      </c>
      <c r="Q1566">
        <v>22.134</v>
      </c>
      <c r="R1566">
        <v>2.3319999999999999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 s="69">
        <f>(C1567-VLOOKUP(H1567,Riders!$A$2:$C$213,2,FALSE))/365</f>
        <v>25.328767123287673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 s="69">
        <f>(C1568-VLOOKUP(H1568,Riders!$A$2:$C$213,2,FALSE))/365</f>
        <v>23.169863013698631</v>
      </c>
      <c r="K1568">
        <v>16</v>
      </c>
      <c r="L1568">
        <v>1</v>
      </c>
      <c r="M1568">
        <v>11.428000000000001</v>
      </c>
      <c r="N1568">
        <v>63.003150157507797</v>
      </c>
      <c r="O1568">
        <v>27.709999999999901</v>
      </c>
      <c r="P1568">
        <v>27.994</v>
      </c>
      <c r="Q1568">
        <v>31.712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 s="69">
        <f>(C1569-VLOOKUP(H1569,Riders!$A$2:$C$213,2,FALSE))/365</f>
        <v>30.271232876712329</v>
      </c>
      <c r="K1569">
        <v>17</v>
      </c>
      <c r="L1569">
        <v>2</v>
      </c>
      <c r="M1569">
        <v>11.509</v>
      </c>
      <c r="N156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 s="69">
        <f>(C1570-VLOOKUP(H1570,Riders!$A$2:$C$213,2,FALSE))/365</f>
        <v>25.964383561643835</v>
      </c>
      <c r="K1570">
        <v>14</v>
      </c>
      <c r="L1570">
        <v>1</v>
      </c>
      <c r="M1570">
        <v>11.246</v>
      </c>
      <c r="N1570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 s="69">
        <f>(C1571-VLOOKUP(H1571,Riders!$A$2:$C$213,2,FALSE))/365</f>
        <v>32.010958904109586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 s="69">
        <f>(C1572-VLOOKUP(H1572,Riders!$A$2:$C$213,2,FALSE))/365</f>
        <v>23.476712328767125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 s="69">
        <f>(C1573-VLOOKUP(H1573,Riders!$A$2:$C$213,2,FALSE))/365</f>
        <v>17.882191780821916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 s="69">
        <f>(C1574-VLOOKUP(H1574,Riders!$A$2:$C$213,2,FALSE))/365</f>
        <v>23.849315068493151</v>
      </c>
      <c r="K1574">
        <v>1</v>
      </c>
      <c r="L1574">
        <v>1</v>
      </c>
      <c r="M1574">
        <v>11.329000000000001</v>
      </c>
      <c r="N1574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 s="69">
        <f>(C1575-VLOOKUP(H1575,Riders!$A$2:$C$213,2,FALSE))/365</f>
        <v>23.476712328767125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 s="69">
        <f>(C1576-VLOOKUP(H1576,Riders!$A$2:$C$213,2,FALSE))/365</f>
        <v>24.493150684931507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 s="69">
        <f>(C1577-VLOOKUP(H1577,Riders!$A$2:$C$213,2,FALSE))/365</f>
        <v>25.964383561643835</v>
      </c>
      <c r="K1577">
        <v>14</v>
      </c>
      <c r="L1577">
        <v>2</v>
      </c>
      <c r="M1577">
        <v>11.279</v>
      </c>
      <c r="N1577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 s="69">
        <f>(C1578-VLOOKUP(H1578,Riders!$A$2:$C$213,2,FALSE))/365</f>
        <v>23.150684931506849</v>
      </c>
      <c r="K1578">
        <v>2</v>
      </c>
      <c r="L1578">
        <v>1</v>
      </c>
      <c r="M1578">
        <v>11.154</v>
      </c>
      <c r="N1578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 s="69">
        <f>(C1579-VLOOKUP(H1579,Riders!$A$2:$C$213,2,FALSE))/365</f>
        <v>23.169863013698631</v>
      </c>
      <c r="K1579">
        <v>16</v>
      </c>
      <c r="L1579">
        <v>2</v>
      </c>
      <c r="M1579">
        <v>11.154</v>
      </c>
      <c r="N157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 s="69">
        <f>(C1580-VLOOKUP(H1580,Riders!$A$2:$C$213,2,FALSE))/365</f>
        <v>20.19178082191781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 s="69">
        <f>(C1581-VLOOKUP(H1581,Riders!$A$2:$C$213,2,FALSE))/365</f>
        <v>26.391780821917809</v>
      </c>
      <c r="K1581">
        <v>13</v>
      </c>
      <c r="L1581">
        <v>2</v>
      </c>
      <c r="M1581">
        <v>11.544</v>
      </c>
      <c r="N1581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 s="69">
        <f>(C1582-VLOOKUP(H1582,Riders!$A$2:$C$213,2,FALSE))/365</f>
        <v>24.761643835616439</v>
      </c>
      <c r="K1582">
        <v>5</v>
      </c>
      <c r="L1582">
        <v>1</v>
      </c>
      <c r="M1582">
        <v>11.33</v>
      </c>
      <c r="N1582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 s="69">
        <f>(C1583-VLOOKUP(H1583,Riders!$A$2:$C$213,2,FALSE))/365</f>
        <v>23.405479452054795</v>
      </c>
      <c r="K1583">
        <v>12</v>
      </c>
      <c r="L1583">
        <v>2</v>
      </c>
      <c r="M1583">
        <v>11.385</v>
      </c>
      <c r="N1583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 s="69">
        <f>(C1584-VLOOKUP(H1584,Riders!$A$2:$C$213,2,FALSE))/365</f>
        <v>20.589041095890412</v>
      </c>
      <c r="K1584">
        <v>6</v>
      </c>
      <c r="L1584">
        <v>1</v>
      </c>
      <c r="M1584">
        <v>10.916</v>
      </c>
      <c r="N1584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 s="69">
        <f>(C1585-VLOOKUP(H1585,Riders!$A$2:$C$213,2,FALSE))/365</f>
        <v>21.994520547945207</v>
      </c>
      <c r="K1585">
        <v>11</v>
      </c>
      <c r="L1585">
        <v>2</v>
      </c>
      <c r="M1585">
        <v>10.955</v>
      </c>
      <c r="N1585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 s="69">
        <f>(C1586-VLOOKUP(H1586,Riders!$A$2:$C$213,2,FALSE))/365</f>
        <v>28.545205479452054</v>
      </c>
      <c r="K1586">
        <v>8</v>
      </c>
      <c r="L1586">
        <v>1</v>
      </c>
      <c r="M1586">
        <v>11.154999999999999</v>
      </c>
      <c r="N1586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 s="69">
        <f>(C1587-VLOOKUP(H1587,Riders!$A$2:$C$213,2,FALSE))/365</f>
        <v>27.55890410958904</v>
      </c>
      <c r="K1587">
        <v>9</v>
      </c>
      <c r="L1587">
        <v>2</v>
      </c>
      <c r="M1587">
        <v>11.229999999999899</v>
      </c>
      <c r="N1587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 s="69">
        <f>(C1588-VLOOKUP(H1588,Riders!$A$2:$C$213,2,FALSE))/365</f>
        <v>24.235616438356164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 s="69">
        <f>(C1589-VLOOKUP(H1589,Riders!$A$2:$C$213,2,FALSE))/365</f>
        <v>24.764383561643836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 s="69">
        <f>(C1590-VLOOKUP(H1590,Riders!$A$2:$C$213,2,FALSE))/365</f>
        <v>23.849315068493151</v>
      </c>
      <c r="K1590">
        <v>1</v>
      </c>
      <c r="L1590">
        <v>1</v>
      </c>
      <c r="M1590">
        <v>11.117000000000001</v>
      </c>
      <c r="N1590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 s="69">
        <f>(C1591-VLOOKUP(H1591,Riders!$A$2:$C$213,2,FALSE))/365</f>
        <v>24.235616438356164</v>
      </c>
      <c r="K1591">
        <v>7</v>
      </c>
      <c r="L1591">
        <v>2</v>
      </c>
      <c r="M1591">
        <v>11.19</v>
      </c>
      <c r="N1591">
        <v>64.343163538873895</v>
      </c>
      <c r="O1591">
        <v>21.36</v>
      </c>
      <c r="P1591">
        <v>21.221</v>
      </c>
      <c r="Q1591">
        <v>25.689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 s="69">
        <f>(C1592-VLOOKUP(H1592,Riders!$A$2:$C$213,2,FALSE))/365</f>
        <v>24.493150684931507</v>
      </c>
      <c r="K1592">
        <v>4</v>
      </c>
      <c r="L1592">
        <v>1</v>
      </c>
      <c r="M1592">
        <v>11.115</v>
      </c>
      <c r="N1592">
        <v>64.777327935222601</v>
      </c>
      <c r="O1592">
        <v>20.602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 s="69">
        <f>(C1593-VLOOKUP(H1593,Riders!$A$2:$C$213,2,FALSE))/365</f>
        <v>28.545205479452054</v>
      </c>
      <c r="K1593">
        <v>8</v>
      </c>
      <c r="L1593">
        <v>2</v>
      </c>
      <c r="M1593">
        <v>11.311999999999999</v>
      </c>
      <c r="N1593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 s="69">
        <f>(C1594-VLOOKUP(H1594,Riders!$A$2:$C$213,2,FALSE))/365</f>
        <v>23.150684931506849</v>
      </c>
      <c r="K1594">
        <v>2</v>
      </c>
      <c r="L1594">
        <v>1</v>
      </c>
      <c r="M1594">
        <v>11.144</v>
      </c>
      <c r="N1594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 s="69">
        <f>(C1595-VLOOKUP(H1595,Riders!$A$2:$C$213,2,FALSE))/365</f>
        <v>20.589041095890412</v>
      </c>
      <c r="K1595">
        <v>6</v>
      </c>
      <c r="L1595">
        <v>2</v>
      </c>
      <c r="M1595">
        <v>11.164999999999999</v>
      </c>
      <c r="N1595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 s="69">
        <f>(C1596-VLOOKUP(H1596,Riders!$A$2:$C$213,2,FALSE))/365</f>
        <v>20.19178082191781</v>
      </c>
      <c r="K1596">
        <v>3</v>
      </c>
      <c r="L1596">
        <v>1</v>
      </c>
      <c r="M1596">
        <v>11.304</v>
      </c>
      <c r="N1596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 s="69">
        <f>(C1597-VLOOKUP(H1597,Riders!$A$2:$C$213,2,FALSE))/365</f>
        <v>24.761643835616439</v>
      </c>
      <c r="K1597">
        <v>5</v>
      </c>
      <c r="L1597">
        <v>2</v>
      </c>
      <c r="M1597">
        <v>11.365</v>
      </c>
      <c r="N1597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 s="69">
        <f>(C1598-VLOOKUP(H1598,Riders!$A$2:$C$213,2,FALSE))/365</f>
        <v>23.849315068493151</v>
      </c>
      <c r="K1598">
        <v>1</v>
      </c>
      <c r="L1598">
        <v>1</v>
      </c>
      <c r="M1598">
        <v>10.997999999999999</v>
      </c>
      <c r="N1598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 s="69">
        <f>(C1599-VLOOKUP(H1599,Riders!$A$2:$C$213,2,FALSE))/365</f>
        <v>24.235616438356164</v>
      </c>
      <c r="K1599">
        <v>7</v>
      </c>
      <c r="L1599">
        <v>2</v>
      </c>
      <c r="M1599">
        <v>11.027999999999899</v>
      </c>
      <c r="N159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 s="69">
        <f>(C1600-VLOOKUP(H1600,Riders!$A$2:$C$213,2,FALSE))/365</f>
        <v>24.493150684931507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 s="69">
        <f>(C1601-VLOOKUP(H1601,Riders!$A$2:$C$213,2,FALSE))/365</f>
        <v>28.545205479452054</v>
      </c>
      <c r="K1601">
        <v>8</v>
      </c>
      <c r="L1601">
        <v>2</v>
      </c>
      <c r="M1601">
        <v>11.381</v>
      </c>
      <c r="N1601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 s="69">
        <f>(C1602-VLOOKUP(H1602,Riders!$A$2:$C$213,2,FALSE))/365</f>
        <v>23.150684931506849</v>
      </c>
      <c r="K1602">
        <v>2</v>
      </c>
      <c r="L1602">
        <v>1</v>
      </c>
      <c r="M1602">
        <v>11.052</v>
      </c>
      <c r="N1602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 s="69">
        <f>(C1603-VLOOKUP(H1603,Riders!$A$2:$C$213,2,FALSE))/365</f>
        <v>20.589041095890412</v>
      </c>
      <c r="K1603">
        <v>6</v>
      </c>
      <c r="L1603">
        <v>2</v>
      </c>
      <c r="M1603">
        <v>11.222</v>
      </c>
      <c r="N1603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 s="69">
        <f>(C1604-VLOOKUP(H1604,Riders!$A$2:$C$213,2,FALSE))/365</f>
        <v>20.19178082191781</v>
      </c>
      <c r="K1604">
        <v>3</v>
      </c>
      <c r="L1604">
        <v>1</v>
      </c>
      <c r="M1604">
        <v>11.254</v>
      </c>
      <c r="N1604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 s="69">
        <f>(C1605-VLOOKUP(H1605,Riders!$A$2:$C$213,2,FALSE))/365</f>
        <v>24.761643835616439</v>
      </c>
      <c r="K1605">
        <v>5</v>
      </c>
      <c r="L1605">
        <v>2</v>
      </c>
      <c r="M1605">
        <v>11.433</v>
      </c>
      <c r="N1605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 s="69">
        <f>(C1606-VLOOKUP(H1606,Riders!$A$2:$C$213,2,FALSE))/365</f>
        <v>23.849315068493151</v>
      </c>
      <c r="K1606">
        <v>1</v>
      </c>
      <c r="L1606">
        <v>1</v>
      </c>
      <c r="M1606">
        <v>11.103</v>
      </c>
      <c r="N1606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 s="69">
        <f>(C1607-VLOOKUP(H1607,Riders!$A$2:$C$213,2,FALSE))/365</f>
        <v>20.19178082191781</v>
      </c>
      <c r="K1607">
        <v>3</v>
      </c>
      <c r="L1607">
        <v>2</v>
      </c>
      <c r="M1607">
        <v>11.122999999999999</v>
      </c>
      <c r="N1607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 s="69">
        <f>(C1608-VLOOKUP(H1608,Riders!$A$2:$C$213,2,FALSE))/365</f>
        <v>23.150684931506849</v>
      </c>
      <c r="K1608">
        <v>2</v>
      </c>
      <c r="L1608">
        <v>2</v>
      </c>
      <c r="M1608">
        <v>11.206999999999899</v>
      </c>
      <c r="N1608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 s="69">
        <f>(C1609-VLOOKUP(H1609,Riders!$A$2:$C$213,2,FALSE))/365</f>
        <v>24.493150684931507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 s="69">
        <f>(C1610-VLOOKUP(H1610,Riders!$A$2:$C$213,2,FALSE))/365</f>
        <v>23.849315068493151</v>
      </c>
      <c r="K1610">
        <v>1</v>
      </c>
      <c r="L1610">
        <v>1</v>
      </c>
      <c r="M1610">
        <v>11.346</v>
      </c>
      <c r="N1610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 s="69">
        <f>(C1611-VLOOKUP(H1611,Riders!$A$2:$C$213,2,FALSE))/365</f>
        <v>20.19178082191781</v>
      </c>
      <c r="K1611">
        <v>3</v>
      </c>
      <c r="L1611">
        <v>2</v>
      </c>
      <c r="M1611">
        <v>11.497999999999999</v>
      </c>
      <c r="N1611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 s="69">
        <f>(C1612-VLOOKUP(H1612,Riders!$A$2:$C$213,2,FALSE))/365</f>
        <v>23.150684931506849</v>
      </c>
      <c r="K1612">
        <v>2</v>
      </c>
      <c r="L1612">
        <v>1</v>
      </c>
      <c r="M1612">
        <v>11.034000000000001</v>
      </c>
      <c r="N1612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 s="69">
        <f>(C1613-VLOOKUP(H1613,Riders!$A$2:$C$213,2,FALSE))/365</f>
        <v>24.493150684931507</v>
      </c>
      <c r="K1613">
        <v>4</v>
      </c>
      <c r="L1613">
        <v>2</v>
      </c>
      <c r="M1613">
        <v>11.066000000000001</v>
      </c>
      <c r="N1613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 s="69">
        <f>(C1614-VLOOKUP(H1614,Riders!$A$2:$C$213,2,FALSE))/365</f>
        <v>23.150684931506849</v>
      </c>
      <c r="K1614">
        <v>2</v>
      </c>
      <c r="L1614">
        <v>1</v>
      </c>
      <c r="M1614">
        <v>11.04</v>
      </c>
      <c r="N1614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 s="69">
        <f>(C1615-VLOOKUP(H1615,Riders!$A$2:$C$213,2,FALSE))/365</f>
        <v>24.493150684931507</v>
      </c>
      <c r="K1615">
        <v>4</v>
      </c>
      <c r="L1615">
        <v>2</v>
      </c>
      <c r="M1615">
        <v>11.110999999999899</v>
      </c>
      <c r="N1615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 s="69">
        <f>(C1616-VLOOKUP(H1616,Riders!$A$2:$C$213,2,FALSE))/365</f>
        <v>23.849315068493151</v>
      </c>
      <c r="K1616">
        <v>1</v>
      </c>
      <c r="L1616">
        <v>1</v>
      </c>
      <c r="M1616">
        <v>11.208</v>
      </c>
      <c r="N1616">
        <v>64.239828693790102</v>
      </c>
      <c r="O1616">
        <v>30.93</v>
      </c>
      <c r="P1616">
        <v>31.1</v>
      </c>
      <c r="Q1616">
        <v>33.188000000000002</v>
      </c>
      <c r="R1616">
        <v>1.044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 s="69">
        <f>(C1617-VLOOKUP(H1617,Riders!$A$2:$C$213,2,FALSE))/365</f>
        <v>23.150684931506849</v>
      </c>
      <c r="K1617">
        <v>2</v>
      </c>
      <c r="L1617">
        <v>2</v>
      </c>
      <c r="M1617">
        <v>11.288</v>
      </c>
      <c r="N1617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 s="69">
        <f>(C1618-VLOOKUP(H1618,Riders!$A$2:$C$213,2,FALSE))/365</f>
        <v>20.19178082191781</v>
      </c>
      <c r="K1618">
        <v>3</v>
      </c>
      <c r="L1618">
        <v>2</v>
      </c>
      <c r="M1618">
        <v>11.343</v>
      </c>
      <c r="N1618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 s="69">
        <f>(C1619-VLOOKUP(H1619,Riders!$A$2:$C$213,2,FALSE))/365</f>
        <v>24.493150684931507</v>
      </c>
      <c r="K1619">
        <v>4</v>
      </c>
      <c r="L1619">
        <v>1</v>
      </c>
      <c r="M1619">
        <v>11.33</v>
      </c>
      <c r="N161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 s="69">
        <f>(C1620-VLOOKUP(H1620,Riders!$A$2:$C$213,2,FALSE))/365</f>
        <v>23.849315068493151</v>
      </c>
      <c r="K1620">
        <v>1</v>
      </c>
      <c r="L1620">
        <v>1</v>
      </c>
      <c r="M1620">
        <v>11.015000000000001</v>
      </c>
      <c r="N1620">
        <v>65.365410803449805</v>
      </c>
      <c r="O1620">
        <v>31.1</v>
      </c>
      <c r="P1620">
        <v>31.09</v>
      </c>
      <c r="Q1620">
        <v>33.146000000000001</v>
      </c>
      <c r="R1620">
        <v>1.028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 s="69">
        <f>(C1621-VLOOKUP(H1621,Riders!$A$2:$C$213,2,FALSE))/365</f>
        <v>23.150684931506849</v>
      </c>
      <c r="K1621">
        <v>2</v>
      </c>
      <c r="L1621">
        <v>2</v>
      </c>
      <c r="M1621">
        <v>11.936</v>
      </c>
      <c r="N1621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 s="69">
        <f>(C1622-VLOOKUP(H1622,Riders!$A$2:$C$213,2,FALSE))/365</f>
        <v>20.19178082191781</v>
      </c>
      <c r="K1622">
        <v>3</v>
      </c>
      <c r="L1622">
        <v>1</v>
      </c>
      <c r="M1622">
        <v>11.436</v>
      </c>
      <c r="N1622">
        <v>62.959076600209798</v>
      </c>
      <c r="O1622">
        <v>24.756</v>
      </c>
      <c r="P1622">
        <v>25.748000000000001</v>
      </c>
      <c r="Q1622">
        <v>30.968</v>
      </c>
      <c r="R1622">
        <v>2.61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 s="69">
        <f>(C1623-VLOOKUP(H1623,Riders!$A$2:$C$213,2,FALSE))/365</f>
        <v>24.493150684931507</v>
      </c>
      <c r="K1623">
        <v>4</v>
      </c>
      <c r="L1623">
        <v>2</v>
      </c>
      <c r="M1623">
        <v>11.449</v>
      </c>
      <c r="N1623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 s="69">
        <f>(C1624-VLOOKUP(H1624,Riders!$A$2:$C$213,2,FALSE))/365</f>
        <v>20.19178082191781</v>
      </c>
      <c r="K1624">
        <v>3</v>
      </c>
      <c r="L1624">
        <v>1</v>
      </c>
      <c r="M1624">
        <v>11.541</v>
      </c>
      <c r="N1624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 s="69">
        <f>(C1625-VLOOKUP(H1625,Riders!$A$2:$C$213,2,FALSE))/365</f>
        <v>24.493150684931507</v>
      </c>
      <c r="K1625">
        <v>4</v>
      </c>
      <c r="L1625">
        <v>2</v>
      </c>
      <c r="M1625">
        <v>11.66</v>
      </c>
      <c r="N1625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 s="69">
        <f>(C1626-VLOOKUP(H1626,Riders!$A$2:$C$213,2,FALSE))/365</f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 s="69">
        <f>(C1627-VLOOKUP(H1627,Riders!$A$2:$C$213,2,FALSE))/365</f>
        <v>20.087671232876712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 s="69">
        <f>(C1628-VLOOKUP(H1628,Riders!$A$2:$C$213,2,FALSE))/365</f>
        <v>25.509589041095889</v>
      </c>
      <c r="K1628">
        <v>3</v>
      </c>
      <c r="L1628">
        <v>1</v>
      </c>
      <c r="M1628">
        <v>11.44</v>
      </c>
      <c r="N1628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J1629" s="69" t="e">
        <f>(C1629-VLOOKUP(H1629,Riders!$A$2:$C$213,2,FALSE))/365</f>
        <v>#N/A</v>
      </c>
      <c r="K1629">
        <v>27</v>
      </c>
      <c r="L1629">
        <v>2</v>
      </c>
      <c r="M1629">
        <v>12.555</v>
      </c>
      <c r="N162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 s="69">
        <f>(C1630-VLOOKUP(H1630,Riders!$A$2:$C$213,2,FALSE))/365</f>
        <v>24.813698630136987</v>
      </c>
      <c r="K1630">
        <v>7</v>
      </c>
      <c r="L1630">
        <v>1</v>
      </c>
      <c r="M1630">
        <v>11.678000000000001</v>
      </c>
      <c r="N1630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 s="69">
        <f>(C1631-VLOOKUP(H1631,Riders!$A$2:$C$213,2,FALSE))/365</f>
        <v>20.378082191780823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 s="69">
        <f>(C1632-VLOOKUP(H1632,Riders!$A$2:$C$213,2,FALSE))/365</f>
        <v>17.934246575342467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 s="69">
        <f>(C1633-VLOOKUP(H1633,Riders!$A$2:$C$213,2,FALSE))/365</f>
        <v>25.728767123287671</v>
      </c>
      <c r="K1633">
        <v>25</v>
      </c>
      <c r="L1633">
        <v>2</v>
      </c>
      <c r="M1633">
        <v>11.449</v>
      </c>
      <c r="N1633">
        <v>62.887588435671198</v>
      </c>
      <c r="O1633">
        <v>21.187000000000001</v>
      </c>
      <c r="P1633">
        <v>20.488</v>
      </c>
      <c r="Q1633">
        <v>24.44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 s="69">
        <f>(C1634-VLOOKUP(H1634,Riders!$A$2:$C$213,2,FALSE))/365</f>
        <v>23.221917808219178</v>
      </c>
      <c r="K1634">
        <v>8</v>
      </c>
      <c r="L1634">
        <v>1</v>
      </c>
      <c r="M1634">
        <v>11.401999999999999</v>
      </c>
      <c r="N1634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 s="69">
        <f>(C1635-VLOOKUP(H1635,Riders!$A$2:$C$213,2,FALSE))/365</f>
        <v>22.747945205479454</v>
      </c>
      <c r="K1635">
        <v>24</v>
      </c>
      <c r="L1635">
        <v>2</v>
      </c>
      <c r="M1635">
        <v>11.479999999999899</v>
      </c>
      <c r="N1635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 s="69">
        <f>(C1636-VLOOKUP(H1636,Riders!$A$2:$C$213,2,FALSE))/365</f>
        <v>27.610958904109587</v>
      </c>
      <c r="K1636">
        <v>10</v>
      </c>
      <c r="L1636">
        <v>1</v>
      </c>
      <c r="M1636">
        <v>11.71</v>
      </c>
      <c r="N1636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 s="69">
        <f>(C1637-VLOOKUP(H1637,Riders!$A$2:$C$213,2,FALSE))/365</f>
        <v>23.528767123287672</v>
      </c>
      <c r="K1637">
        <v>23</v>
      </c>
      <c r="L1637">
        <v>2</v>
      </c>
      <c r="M1637">
        <v>11.726000000000001</v>
      </c>
      <c r="N1637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 s="69">
        <f>(C1638-VLOOKUP(H1638,Riders!$A$2:$C$213,2,FALSE))/365</f>
        <v>24.287671232876711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 s="69">
        <f>(C1639-VLOOKUP(H1639,Riders!$A$2:$C$213,2,FALSE))/365</f>
        <v>19.523287671232875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 s="69">
        <f>(C1640-VLOOKUP(H1640,Riders!$A$2:$C$213,2,FALSE))/365</f>
        <v>23.12876712328767</v>
      </c>
      <c r="K1640">
        <v>16</v>
      </c>
      <c r="L1640">
        <v>1</v>
      </c>
      <c r="M1640">
        <v>11.439</v>
      </c>
      <c r="N1640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 s="69">
        <f>(C1641-VLOOKUP(H1641,Riders!$A$2:$C$213,2,FALSE))/365</f>
        <v>31.627397260273973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 s="69">
        <f>(C1642-VLOOKUP(H1642,Riders!$A$2:$C$213,2,FALSE))/365</f>
        <v>30.323287671232876</v>
      </c>
      <c r="K1642">
        <v>15</v>
      </c>
      <c r="L1642">
        <v>1</v>
      </c>
      <c r="M1642">
        <v>11.472</v>
      </c>
      <c r="N1642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 s="69">
        <f>(C1643-VLOOKUP(H1643,Riders!$A$2:$C$213,2,FALSE))/365</f>
        <v>21.101369863013698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 s="69">
        <f>(C1644-VLOOKUP(H1644,Riders!$A$2:$C$213,2,FALSE))/365</f>
        <v>22.046575342465754</v>
      </c>
      <c r="K1644">
        <v>12</v>
      </c>
      <c r="L1644">
        <v>1</v>
      </c>
      <c r="M1644">
        <v>11.435</v>
      </c>
      <c r="N1644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 s="69">
        <f>(C1645-VLOOKUP(H1645,Riders!$A$2:$C$213,2,FALSE))/365</f>
        <v>27.032876712328768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 s="69">
        <f>(C1646-VLOOKUP(H1646,Riders!$A$2:$C$213,2,FALSE))/365</f>
        <v>26.663013698630138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 s="69">
        <f>(C1647-VLOOKUP(H1647,Riders!$A$2:$C$213,2,FALSE))/365</f>
        <v>32.063013698630137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 s="69">
        <f>(C1648-VLOOKUP(H1648,Riders!$A$2:$C$213,2,FALSE))/365</f>
        <v>26.443835616438356</v>
      </c>
      <c r="K1648">
        <v>13</v>
      </c>
      <c r="L1648">
        <v>1</v>
      </c>
      <c r="M1648">
        <v>11.504</v>
      </c>
      <c r="N1648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 s="69">
        <f>(C1649-VLOOKUP(H1649,Riders!$A$2:$C$213,2,FALSE))/365</f>
        <v>19.838356164383562</v>
      </c>
      <c r="K1649">
        <v>20</v>
      </c>
      <c r="L1649">
        <v>2</v>
      </c>
      <c r="M1649">
        <v>11.565999999999899</v>
      </c>
      <c r="N16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 s="69">
        <f>(C1650-VLOOKUP(H1650,Riders!$A$2:$C$213,2,FALSE))/365</f>
        <v>26.016438356164382</v>
      </c>
      <c r="K1650">
        <v>4</v>
      </c>
      <c r="L1650">
        <v>1</v>
      </c>
      <c r="M1650">
        <v>11.61</v>
      </c>
      <c r="N1650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 s="69">
        <f>(C1651-VLOOKUP(H1651,Riders!$A$2:$C$213,2,FALSE))/365</f>
        <v>26.443835616438356</v>
      </c>
      <c r="K1651">
        <v>13</v>
      </c>
      <c r="L1651">
        <v>2</v>
      </c>
      <c r="M1651">
        <v>11.661</v>
      </c>
      <c r="N1651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 s="69">
        <f>(C1652-VLOOKUP(H1652,Riders!$A$2:$C$213,2,FALSE))/365</f>
        <v>20.243835616438357</v>
      </c>
      <c r="K1652">
        <v>1</v>
      </c>
      <c r="L1652">
        <v>1</v>
      </c>
      <c r="M1652">
        <v>11.449</v>
      </c>
      <c r="N1652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 s="69">
        <f>(C1653-VLOOKUP(H1653,Riders!$A$2:$C$213,2,FALSE))/365</f>
        <v>26.663013698630138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15.827</v>
      </c>
      <c r="Q1653">
        <v>26.587</v>
      </c>
      <c r="R1653">
        <v>5.38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 s="69">
        <f>(C1654-VLOOKUP(H1654,Riders!$A$2:$C$213,2,FALSE))/365</f>
        <v>20.641095890410959</v>
      </c>
      <c r="K1654">
        <v>5</v>
      </c>
      <c r="L1654">
        <v>1</v>
      </c>
      <c r="M1654">
        <v>11.472</v>
      </c>
      <c r="N1654">
        <v>62.761506276150598</v>
      </c>
      <c r="O1654">
        <v>22.817</v>
      </c>
      <c r="P1654">
        <v>24.372</v>
      </c>
      <c r="Q1654">
        <v>29.891999999999999</v>
      </c>
      <c r="R1654">
        <v>2.76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 s="69">
        <f>(C1655-VLOOKUP(H1655,Riders!$A$2:$C$213,2,FALSE))/365</f>
        <v>22.046575342465754</v>
      </c>
      <c r="K1655">
        <v>12</v>
      </c>
      <c r="L1655">
        <v>2</v>
      </c>
      <c r="M1655">
        <v>11.504</v>
      </c>
      <c r="N1655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 s="69">
        <f>(C1656-VLOOKUP(H1656,Riders!$A$2:$C$213,2,FALSE))/365</f>
        <v>24.545205479452054</v>
      </c>
      <c r="K1656">
        <v>2</v>
      </c>
      <c r="L1656">
        <v>1</v>
      </c>
      <c r="M1656">
        <v>11.457000000000001</v>
      </c>
      <c r="N1656">
        <v>62.843676355066698</v>
      </c>
      <c r="O1656">
        <v>23.919</v>
      </c>
      <c r="P1656">
        <v>24.308</v>
      </c>
      <c r="Q1656">
        <v>27.61</v>
      </c>
      <c r="R1656">
        <v>1.651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 s="69">
        <f>(C1657-VLOOKUP(H1657,Riders!$A$2:$C$213,2,FALSE))/365</f>
        <v>30.323287671232876</v>
      </c>
      <c r="K1657">
        <v>15</v>
      </c>
      <c r="L1657">
        <v>2</v>
      </c>
      <c r="M1657">
        <v>11.519</v>
      </c>
      <c r="N1657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 s="69">
        <f>(C1658-VLOOKUP(H1658,Riders!$A$2:$C$213,2,FALSE))/365</f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 s="69">
        <f>(C1659-VLOOKUP(H1659,Riders!$A$2:$C$213,2,FALSE))/365</f>
        <v>23.12876712328767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 s="69">
        <f>(C1660-VLOOKUP(H1660,Riders!$A$2:$C$213,2,FALSE))/365</f>
        <v>25.509589041095889</v>
      </c>
      <c r="K1660">
        <v>3</v>
      </c>
      <c r="L1660">
        <v>1</v>
      </c>
      <c r="M1660">
        <v>11.419</v>
      </c>
      <c r="N1660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 s="69">
        <f>(C1661-VLOOKUP(H1661,Riders!$A$2:$C$213,2,FALSE))/365</f>
        <v>24.287671232876711</v>
      </c>
      <c r="K1661">
        <v>11</v>
      </c>
      <c r="L1661">
        <v>2</v>
      </c>
      <c r="M1661">
        <v>11.574</v>
      </c>
      <c r="N1661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 s="69">
        <f>(C1662-VLOOKUP(H1662,Riders!$A$2:$C$213,2,FALSE))/365</f>
        <v>24.813698630136987</v>
      </c>
      <c r="K1662">
        <v>7</v>
      </c>
      <c r="L1662">
        <v>1</v>
      </c>
      <c r="M1662">
        <v>11.635999999999999</v>
      </c>
      <c r="N1662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 s="69">
        <f>(C1663-VLOOKUP(H1663,Riders!$A$2:$C$213,2,FALSE))/365</f>
        <v>27.610958904109587</v>
      </c>
      <c r="K1663">
        <v>10</v>
      </c>
      <c r="L1663">
        <v>2</v>
      </c>
      <c r="M1663">
        <v>11.719999999999899</v>
      </c>
      <c r="N1663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 s="69">
        <f>(C1664-VLOOKUP(H1664,Riders!$A$2:$C$213,2,FALSE))/365</f>
        <v>23.221917808219178</v>
      </c>
      <c r="K1664">
        <v>8</v>
      </c>
      <c r="L1664">
        <v>1</v>
      </c>
      <c r="M1664">
        <v>11.228</v>
      </c>
      <c r="N1664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 s="69">
        <f>(C1665-VLOOKUP(H1665,Riders!$A$2:$C$213,2,FALSE))/365</f>
        <v>17.934246575342467</v>
      </c>
      <c r="K1665">
        <v>9</v>
      </c>
      <c r="L1665">
        <v>2</v>
      </c>
      <c r="M1665">
        <v>11.286</v>
      </c>
      <c r="N1665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 s="69">
        <f>(C1666-VLOOKUP(H1666,Riders!$A$2:$C$213,2,FALSE))/365</f>
        <v>26.016438356164382</v>
      </c>
      <c r="K1666">
        <v>4</v>
      </c>
      <c r="L1666">
        <v>1</v>
      </c>
      <c r="M1666">
        <v>11.388999999999999</v>
      </c>
      <c r="N1666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 s="69">
        <f>(C1667-VLOOKUP(H1667,Riders!$A$2:$C$213,2,FALSE))/365</f>
        <v>23.221917808219178</v>
      </c>
      <c r="K1667">
        <v>8</v>
      </c>
      <c r="L1667">
        <v>2</v>
      </c>
      <c r="M1667">
        <v>11.394</v>
      </c>
      <c r="N1667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 s="69">
        <f>(C1668-VLOOKUP(H1668,Riders!$A$2:$C$213,2,FALSE))/365</f>
        <v>20.243835616438357</v>
      </c>
      <c r="K1668">
        <v>1</v>
      </c>
      <c r="L1668">
        <v>1</v>
      </c>
      <c r="M1668">
        <v>11.1</v>
      </c>
      <c r="N1668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 s="69">
        <f>(C1669-VLOOKUP(H1669,Riders!$A$2:$C$213,2,FALSE))/365</f>
        <v>24.813698630136987</v>
      </c>
      <c r="K1669">
        <v>7</v>
      </c>
      <c r="L1669">
        <v>2</v>
      </c>
      <c r="M1669">
        <v>11.246</v>
      </c>
      <c r="N166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 s="69">
        <f>(C1670-VLOOKUP(H1670,Riders!$A$2:$C$213,2,FALSE))/365</f>
        <v>25.509589041095889</v>
      </c>
      <c r="K1670">
        <v>3</v>
      </c>
      <c r="L1670">
        <v>1</v>
      </c>
      <c r="M1670">
        <v>11.159000000000001</v>
      </c>
      <c r="N1670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 s="69">
        <f>(C1671-VLOOKUP(H1671,Riders!$A$2:$C$213,2,FALSE))/365</f>
        <v>20.641095890410959</v>
      </c>
      <c r="K1671">
        <v>5</v>
      </c>
      <c r="L1671">
        <v>2</v>
      </c>
      <c r="M1671">
        <v>11.375</v>
      </c>
      <c r="N1671">
        <v>63.296703296703299</v>
      </c>
      <c r="O1671">
        <v>24.372</v>
      </c>
      <c r="P1671">
        <v>24.43</v>
      </c>
      <c r="Q1671">
        <v>29.436</v>
      </c>
      <c r="R1671">
        <v>2.5030000000000001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 s="69">
        <f>(C1672-VLOOKUP(H1672,Riders!$A$2:$C$213,2,FALSE))/365</f>
        <v>24.545205479452054</v>
      </c>
      <c r="K1672">
        <v>2</v>
      </c>
      <c r="L1672">
        <v>2</v>
      </c>
      <c r="M1672">
        <v>11.319999999999901</v>
      </c>
      <c r="N1672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 s="69">
        <f>(C1673-VLOOKUP(H1673,Riders!$A$2:$C$213,2,FALSE))/365</f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 s="69">
        <f>(C1674-VLOOKUP(H1674,Riders!$A$2:$C$213,2,FALSE))/365</f>
        <v>26.016438356164382</v>
      </c>
      <c r="K1674">
        <v>4</v>
      </c>
      <c r="L1674">
        <v>1</v>
      </c>
      <c r="M1674">
        <v>11.625999999999999</v>
      </c>
      <c r="N1674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 s="69">
        <f>(C1675-VLOOKUP(H1675,Riders!$A$2:$C$213,2,FALSE))/365</f>
        <v>23.221917808219178</v>
      </c>
      <c r="K1675">
        <v>8</v>
      </c>
      <c r="L1675">
        <v>2</v>
      </c>
      <c r="M1675">
        <v>11.6619999999999</v>
      </c>
      <c r="N1675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 s="69">
        <f>(C1676-VLOOKUP(H1676,Riders!$A$2:$C$213,2,FALSE))/365</f>
        <v>20.243835616438357</v>
      </c>
      <c r="K1676">
        <v>1</v>
      </c>
      <c r="L1676">
        <v>1</v>
      </c>
      <c r="M1676">
        <v>11.446999999999999</v>
      </c>
      <c r="N1676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 s="69">
        <f>(C1677-VLOOKUP(H1677,Riders!$A$2:$C$213,2,FALSE))/365</f>
        <v>24.813698630136987</v>
      </c>
      <c r="K1677">
        <v>7</v>
      </c>
      <c r="L1677">
        <v>2</v>
      </c>
      <c r="M1677">
        <v>11.460999999999901</v>
      </c>
      <c r="N1677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 s="69">
        <f>(C1678-VLOOKUP(H1678,Riders!$A$2:$C$213,2,FALSE))/365</f>
        <v>25.509589041095889</v>
      </c>
      <c r="K1678">
        <v>3</v>
      </c>
      <c r="L1678">
        <v>1</v>
      </c>
      <c r="M1678">
        <v>11.571999999999999</v>
      </c>
      <c r="N1678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 s="69">
        <f>(C1679-VLOOKUP(H1679,Riders!$A$2:$C$213,2,FALSE))/365</f>
        <v>20.641095890410959</v>
      </c>
      <c r="K1679">
        <v>5</v>
      </c>
      <c r="L1679">
        <v>2</v>
      </c>
      <c r="M1679">
        <v>11.590999999999999</v>
      </c>
      <c r="N167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 s="69">
        <f>(C1680-VLOOKUP(H1680,Riders!$A$2:$C$213,2,FALSE))/365</f>
        <v>24.545205479452054</v>
      </c>
      <c r="K1680">
        <v>2</v>
      </c>
      <c r="L1680">
        <v>1</v>
      </c>
      <c r="M1680">
        <v>11.446</v>
      </c>
      <c r="N1680">
        <v>62.9040712912808</v>
      </c>
      <c r="O1680">
        <v>24.52</v>
      </c>
      <c r="P1680">
        <v>24.870999999999999</v>
      </c>
      <c r="Q1680">
        <v>28.009</v>
      </c>
      <c r="R1680">
        <v>1.569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 s="69">
        <f>(C1681-VLOOKUP(H1681,Riders!$A$2:$C$213,2,FALSE))/365</f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 s="69">
        <f>(C1682-VLOOKUP(H1682,Riders!$A$2:$C$213,2,FALSE))/365</f>
        <v>24.545205479452054</v>
      </c>
      <c r="K1682">
        <v>2</v>
      </c>
      <c r="L1682">
        <v>1</v>
      </c>
      <c r="M1682">
        <v>11.173999999999999</v>
      </c>
      <c r="N1682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 s="69">
        <f>(C1683-VLOOKUP(H1683,Riders!$A$2:$C$213,2,FALSE))/365</f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 s="69">
        <f>(C1684-VLOOKUP(H1684,Riders!$A$2:$C$213,2,FALSE))/365</f>
        <v>24.545205479452054</v>
      </c>
      <c r="K1684">
        <v>2</v>
      </c>
      <c r="L1684">
        <v>1</v>
      </c>
      <c r="M1684">
        <v>12.12</v>
      </c>
      <c r="N1684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 s="69">
        <f>(C1685-VLOOKUP(H1685,Riders!$A$2:$C$213,2,FALSE))/365</f>
        <v>26.016438356164382</v>
      </c>
      <c r="K1685">
        <v>4</v>
      </c>
      <c r="L1685">
        <v>2</v>
      </c>
      <c r="M1685">
        <v>12.370999999999899</v>
      </c>
      <c r="N1685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 s="69">
        <f>(C1686-VLOOKUP(H1686,Riders!$A$2:$C$213,2,FALSE))/365</f>
        <v>20.243835616438357</v>
      </c>
      <c r="K1686">
        <v>1</v>
      </c>
      <c r="L1686">
        <v>1</v>
      </c>
      <c r="M1686">
        <v>11.319000000000001</v>
      </c>
      <c r="N1686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 s="69">
        <f>(C1687-VLOOKUP(H1687,Riders!$A$2:$C$213,2,FALSE))/365</f>
        <v>25.509589041095889</v>
      </c>
      <c r="K1687">
        <v>3</v>
      </c>
      <c r="L1687">
        <v>2</v>
      </c>
      <c r="M1687">
        <v>11.504</v>
      </c>
      <c r="N1687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 s="69">
        <f>(C1688-VLOOKUP(H1688,Riders!$A$2:$C$213,2,FALSE))/365</f>
        <v>24.545205479452054</v>
      </c>
      <c r="K1688">
        <v>2</v>
      </c>
      <c r="L1688">
        <v>1</v>
      </c>
      <c r="M1688">
        <v>11.763999999999999</v>
      </c>
      <c r="N1688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 s="69">
        <f>(C1689-VLOOKUP(H1689,Riders!$A$2:$C$213,2,FALSE))/365</f>
        <v>26.016438356164382</v>
      </c>
      <c r="K1689">
        <v>4</v>
      </c>
      <c r="L1689">
        <v>2</v>
      </c>
      <c r="M1689">
        <v>11.783999999999899</v>
      </c>
      <c r="N168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 s="69">
        <f>(C1690-VLOOKUP(H1690,Riders!$A$2:$C$213,2,FALSE))/365</f>
        <v>20.243835616438357</v>
      </c>
      <c r="K1690">
        <v>1</v>
      </c>
      <c r="L1690">
        <v>1</v>
      </c>
      <c r="M1690">
        <v>11.429</v>
      </c>
      <c r="N1690">
        <v>62.997637588590401</v>
      </c>
      <c r="O1690">
        <v>29.814</v>
      </c>
      <c r="P1690">
        <v>30.971</v>
      </c>
      <c r="Q1690">
        <v>35.119</v>
      </c>
      <c r="R1690">
        <v>2.0739999999999998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 s="69">
        <f>(C1691-VLOOKUP(H1691,Riders!$A$2:$C$213,2,FALSE))/365</f>
        <v>25.509589041095889</v>
      </c>
      <c r="K1691">
        <v>3</v>
      </c>
      <c r="L1691">
        <v>2</v>
      </c>
      <c r="M1691">
        <v>11.445</v>
      </c>
      <c r="N1691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 s="69">
        <f>(C1692-VLOOKUP(H1692,Riders!$A$2:$C$213,2,FALSE))/365</f>
        <v>20.243835616438357</v>
      </c>
      <c r="K1692">
        <v>1</v>
      </c>
      <c r="L1692">
        <v>1</v>
      </c>
      <c r="M1692">
        <v>11.5</v>
      </c>
      <c r="N1692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 s="69">
        <f>(C1693-VLOOKUP(H1693,Riders!$A$2:$C$213,2,FALSE))/365</f>
        <v>24.545205479452054</v>
      </c>
      <c r="K1693">
        <v>2</v>
      </c>
      <c r="L1693">
        <v>2</v>
      </c>
      <c r="M1693">
        <v>11.503</v>
      </c>
      <c r="N1693">
        <v>62.592367208554201</v>
      </c>
      <c r="O1693">
        <v>25.684000000000001</v>
      </c>
      <c r="P1693">
        <v>25.596</v>
      </c>
      <c r="Q1693">
        <v>28.564</v>
      </c>
      <c r="R1693">
        <v>1.484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 s="69">
        <f>(C1694-VLOOKUP(H1694,Riders!$A$2:$C$213,2,FALSE))/365</f>
        <v>25.509589041095889</v>
      </c>
      <c r="K1694">
        <v>3</v>
      </c>
      <c r="L1694">
        <v>1</v>
      </c>
      <c r="M1694">
        <v>11.416</v>
      </c>
      <c r="N1694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 s="69">
        <f>(C1695-VLOOKUP(H1695,Riders!$A$2:$C$213,2,FALSE))/365</f>
        <v>26.016438356164382</v>
      </c>
      <c r="K1695">
        <v>4</v>
      </c>
      <c r="L1695">
        <v>2</v>
      </c>
      <c r="M1695">
        <v>11.602</v>
      </c>
      <c r="N1695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 s="69">
        <f>(C1696-VLOOKUP(H1696,Riders!$A$2:$C$213,2,FALSE))/365</f>
        <v>20.243835616438357</v>
      </c>
      <c r="K1696">
        <v>1</v>
      </c>
      <c r="L1696">
        <v>1</v>
      </c>
      <c r="M1696">
        <v>11.44</v>
      </c>
      <c r="N1696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 s="69">
        <f>(C1697-VLOOKUP(H1697,Riders!$A$2:$C$213,2,FALSE))/365</f>
        <v>24.545205479452054</v>
      </c>
      <c r="K1697">
        <v>2</v>
      </c>
      <c r="L1697">
        <v>2</v>
      </c>
      <c r="M1697">
        <v>11.583</v>
      </c>
      <c r="N1697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 s="69">
        <f>(C1698-VLOOKUP(H1698,Riders!$A$2:$C$213,2,FALSE))/365</f>
        <v>25.509589041095889</v>
      </c>
      <c r="K1698">
        <v>3</v>
      </c>
      <c r="L1698">
        <v>1</v>
      </c>
      <c r="M1698">
        <v>11.503</v>
      </c>
      <c r="N1698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 s="69">
        <f>(C1699-VLOOKUP(H1699,Riders!$A$2:$C$213,2,FALSE))/365</f>
        <v>26.016438356164382</v>
      </c>
      <c r="K1699">
        <v>4</v>
      </c>
      <c r="L1699">
        <v>2</v>
      </c>
      <c r="M1699">
        <v>11.561999999999999</v>
      </c>
      <c r="N169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 s="69">
        <f>(C1700-VLOOKUP(H1700,Riders!$A$2:$C$213,2,FALSE))/365</f>
        <v>19.246575342465754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 s="69">
        <f>(C1701-VLOOKUP(H1701,Riders!$A$2:$C$213,2,FALSE))/365</f>
        <v>20.235616438356164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 s="69">
        <f>(C1702-VLOOKUP(H1702,Riders!$A$2:$C$213,2,FALSE))/365</f>
        <v>30.424657534246574</v>
      </c>
      <c r="K1702">
        <v>3</v>
      </c>
      <c r="L1702">
        <v>1</v>
      </c>
      <c r="M1702">
        <v>11.561999999999999</v>
      </c>
      <c r="N1702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 s="69">
        <f>(C1703-VLOOKUP(H1703,Riders!$A$2:$C$213,2,FALSE))/365</f>
        <v>22.638356164383563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 s="69">
        <f>(C1704-VLOOKUP(H1704,Riders!$A$2:$C$213,2,FALSE))/365</f>
        <v>25.041095890410958</v>
      </c>
      <c r="K1704">
        <v>7</v>
      </c>
      <c r="L1704">
        <v>1</v>
      </c>
      <c r="M1704">
        <v>11.413</v>
      </c>
      <c r="N1704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 s="69">
        <f>(C1705-VLOOKUP(H1705,Riders!$A$2:$C$213,2,FALSE))/365</f>
        <v>22.328767123287673</v>
      </c>
      <c r="K1705">
        <v>26</v>
      </c>
      <c r="L1705">
        <v>2</v>
      </c>
      <c r="M1705">
        <v>11.553000000000001</v>
      </c>
      <c r="N1705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 s="69">
        <f>(C1706-VLOOKUP(H1706,Riders!$A$2:$C$213,2,FALSE))/365</f>
        <v>26.117808219178084</v>
      </c>
      <c r="K1706">
        <v>10</v>
      </c>
      <c r="L1706">
        <v>1</v>
      </c>
      <c r="M1706">
        <v>11.282999999999999</v>
      </c>
      <c r="N1706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 s="69">
        <f>(C1707-VLOOKUP(H1707,Riders!$A$2:$C$213,2,FALSE))/365</f>
        <v>34.767123287671232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 s="69">
        <f>(C1708-VLOOKUP(H1708,Riders!$A$2:$C$213,2,FALSE))/365</f>
        <v>26.545205479452054</v>
      </c>
      <c r="K1708">
        <v>4</v>
      </c>
      <c r="L1708">
        <v>1</v>
      </c>
      <c r="M1708">
        <v>11.414999999999999</v>
      </c>
      <c r="N1708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 s="69">
        <f>(C1709-VLOOKUP(H1709,Riders!$A$2:$C$213,2,FALSE))/365</f>
        <v>23.230136986301371</v>
      </c>
      <c r="K1709">
        <v>24</v>
      </c>
      <c r="L1709">
        <v>2</v>
      </c>
      <c r="M1709">
        <v>11.417999999999999</v>
      </c>
      <c r="N170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 s="69">
        <f>(C1710-VLOOKUP(H1710,Riders!$A$2:$C$213,2,FALSE))/365</f>
        <v>24.153424657534245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 s="69">
        <f>(C1711-VLOOKUP(H1711,Riders!$A$2:$C$213,2,FALSE))/365</f>
        <v>25.268493150684932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 s="69">
        <f>(C1712-VLOOKUP(H1712,Riders!$A$2:$C$213,2,FALSE))/365</f>
        <v>22.849315068493151</v>
      </c>
      <c r="K1712">
        <v>12</v>
      </c>
      <c r="L1712">
        <v>1</v>
      </c>
      <c r="M1712">
        <v>11.532999999999999</v>
      </c>
      <c r="N1712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 s="69">
        <f>(C1713-VLOOKUP(H1713,Riders!$A$2:$C$213,2,FALSE))/365</f>
        <v>23.876712328767123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 s="69">
        <f>(C1714-VLOOKUP(H1714,Riders!$A$2:$C$213,2,FALSE))/365</f>
        <v>30.243835616438357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 s="69">
        <f>(C1715-VLOOKUP(H1715,Riders!$A$2:$C$213,2,FALSE))/365</f>
        <v>30.019178082191782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 s="69">
        <f>(C1716-VLOOKUP(H1716,Riders!$A$2:$C$213,2,FALSE))/365</f>
        <v>26.12054794520548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 s="69">
        <f>(C1717-VLOOKUP(H1717,Riders!$A$2:$C$213,2,FALSE))/365</f>
        <v>20.18904109589041</v>
      </c>
      <c r="K1717">
        <v>20</v>
      </c>
      <c r="L1717">
        <v>2</v>
      </c>
      <c r="M1717">
        <v>11.872</v>
      </c>
      <c r="N1717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 s="69">
        <f>(C1718-VLOOKUP(H1718,Riders!$A$2:$C$213,2,FALSE))/365</f>
        <v>31.728767123287671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 s="69">
        <f>(C1719-VLOOKUP(H1719,Riders!$A$2:$C$213,2,FALSE))/365</f>
        <v>33.975342465753428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 s="69">
        <f>(C1720-VLOOKUP(H1720,Riders!$A$2:$C$213,2,FALSE))/365</f>
        <v>27.134246575342466</v>
      </c>
      <c r="K1720">
        <v>15</v>
      </c>
      <c r="L1720">
        <v>1</v>
      </c>
      <c r="M1720">
        <v>11.36</v>
      </c>
      <c r="N1720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J1721" s="69" t="e">
        <f>(C1721-VLOOKUP(H1721,Riders!$A$2:$C$213,2,FALSE))/365</f>
        <v>#N/A</v>
      </c>
      <c r="K1721">
        <v>18</v>
      </c>
      <c r="L1721">
        <v>2</v>
      </c>
      <c r="M1721">
        <v>11.446</v>
      </c>
      <c r="N1721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 s="69">
        <f>(C1722-VLOOKUP(H1722,Riders!$A$2:$C$213,2,FALSE))/365</f>
        <v>25.830136986301369</v>
      </c>
      <c r="K1722">
        <v>16</v>
      </c>
      <c r="L1722">
        <v>1</v>
      </c>
      <c r="M1722">
        <v>11.494999999999999</v>
      </c>
      <c r="N1722">
        <v>62.635928664636801</v>
      </c>
      <c r="O1722">
        <v>20.488</v>
      </c>
      <c r="P1722">
        <v>20.64</v>
      </c>
      <c r="Q1722">
        <v>24.556000000000001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 s="69">
        <f>(C1723-VLOOKUP(H1723,Riders!$A$2:$C$213,2,FALSE))/365</f>
        <v>19.624657534246577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 s="69">
        <f>(C1724-VLOOKUP(H1724,Riders!$A$2:$C$213,2,FALSE))/365</f>
        <v>24.917808219178081</v>
      </c>
      <c r="K1724">
        <v>5</v>
      </c>
      <c r="L1724">
        <v>1</v>
      </c>
      <c r="M1724">
        <v>11.089</v>
      </c>
      <c r="N1724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 s="69">
        <f>(C1725-VLOOKUP(H1725,Riders!$A$2:$C$213,2,FALSE))/365</f>
        <v>25.830136986301369</v>
      </c>
      <c r="K1725">
        <v>16</v>
      </c>
      <c r="L1725">
        <v>2</v>
      </c>
      <c r="M1725">
        <v>11.218</v>
      </c>
      <c r="N1725">
        <v>64.182563736851407</v>
      </c>
      <c r="O1725">
        <v>20.64</v>
      </c>
      <c r="P1725">
        <v>20.419</v>
      </c>
      <c r="Q1725">
        <v>24.239000000000001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 s="69">
        <f>(C1726-VLOOKUP(H1726,Riders!$A$2:$C$213,2,FALSE))/365</f>
        <v>27.712328767123289</v>
      </c>
      <c r="K1726">
        <v>2</v>
      </c>
      <c r="L1726">
        <v>1</v>
      </c>
      <c r="M1726">
        <v>11.364000000000001</v>
      </c>
      <c r="N1726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 s="69">
        <f>(C1727-VLOOKUP(H1727,Riders!$A$2:$C$213,2,FALSE))/365</f>
        <v>27.134246575342466</v>
      </c>
      <c r="K1727">
        <v>15</v>
      </c>
      <c r="L1727">
        <v>2</v>
      </c>
      <c r="M1727">
        <v>11.521000000000001</v>
      </c>
      <c r="N1727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 s="69">
        <f>(C1728-VLOOKUP(H1728,Riders!$A$2:$C$213,2,FALSE))/365</f>
        <v>22.147945205479452</v>
      </c>
      <c r="K1728">
        <v>6</v>
      </c>
      <c r="L1728">
        <v>1</v>
      </c>
      <c r="M1728">
        <v>11.244999999999999</v>
      </c>
      <c r="N1728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 s="69">
        <f>(C1729-VLOOKUP(H1729,Riders!$A$2:$C$213,2,FALSE))/365</f>
        <v>31.728767123287671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 s="69">
        <f>(C1730-VLOOKUP(H1730,Riders!$A$2:$C$213,2,FALSE))/365</f>
        <v>29.421917808219177</v>
      </c>
      <c r="K1730">
        <v>1</v>
      </c>
      <c r="L1730">
        <v>1</v>
      </c>
      <c r="M1730">
        <v>11.356</v>
      </c>
      <c r="N1730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 s="69">
        <f>(C1731-VLOOKUP(H1731,Riders!$A$2:$C$213,2,FALSE))/365</f>
        <v>26.12054794520548</v>
      </c>
      <c r="K1731">
        <v>13</v>
      </c>
      <c r="L1731">
        <v>2</v>
      </c>
      <c r="M1731">
        <v>11.4119999999999</v>
      </c>
      <c r="N1731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 s="69">
        <f>(C1732-VLOOKUP(H1732,Riders!$A$2:$C$213,2,FALSE))/365</f>
        <v>30.243835616438357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 s="69">
        <f>(C1733-VLOOKUP(H1733,Riders!$A$2:$C$213,2,FALSE))/365</f>
        <v>19.246575342465754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 s="69">
        <f>(C1734-VLOOKUP(H1734,Riders!$A$2:$C$213,2,FALSE))/365</f>
        <v>30.424657534246574</v>
      </c>
      <c r="K1734">
        <v>3</v>
      </c>
      <c r="L1734">
        <v>1</v>
      </c>
      <c r="M1734">
        <v>11.125999999999999</v>
      </c>
      <c r="N1734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 s="69">
        <f>(C1735-VLOOKUP(H1735,Riders!$A$2:$C$213,2,FALSE))/365</f>
        <v>22.849315068493151</v>
      </c>
      <c r="K1735">
        <v>12</v>
      </c>
      <c r="L1735">
        <v>2</v>
      </c>
      <c r="M1735">
        <v>11.152999999999899</v>
      </c>
      <c r="N1735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 s="69">
        <f>(C1736-VLOOKUP(H1736,Riders!$A$2:$C$213,2,FALSE))/365</f>
        <v>25.041095890410958</v>
      </c>
      <c r="K1736">
        <v>7</v>
      </c>
      <c r="L1736">
        <v>1</v>
      </c>
      <c r="M1736">
        <v>11.058999999999999</v>
      </c>
      <c r="N1736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 s="69">
        <f>(C1737-VLOOKUP(H1737,Riders!$A$2:$C$213,2,FALSE))/365</f>
        <v>24.153424657534245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 s="69">
        <f>(C1738-VLOOKUP(H1738,Riders!$A$2:$C$213,2,FALSE))/365</f>
        <v>26.545205479452054</v>
      </c>
      <c r="K1738">
        <v>4</v>
      </c>
      <c r="L1738">
        <v>1</v>
      </c>
      <c r="M1738">
        <v>11.388999999999999</v>
      </c>
      <c r="N1738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 s="69">
        <f>(C1739-VLOOKUP(H1739,Riders!$A$2:$C$213,2,FALSE))/365</f>
        <v>26.117808219178084</v>
      </c>
      <c r="K1739">
        <v>10</v>
      </c>
      <c r="L1739">
        <v>2</v>
      </c>
      <c r="M1739">
        <v>11.476999999999901</v>
      </c>
      <c r="N173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 s="69">
        <f>(C1740-VLOOKUP(H1740,Riders!$A$2:$C$213,2,FALSE))/365</f>
        <v>26.545205479452054</v>
      </c>
      <c r="K1740">
        <v>4</v>
      </c>
      <c r="L1740">
        <v>1</v>
      </c>
      <c r="M1740">
        <v>11.542</v>
      </c>
      <c r="N1740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 s="69">
        <f>(C1741-VLOOKUP(H1741,Riders!$A$2:$C$213,2,FALSE))/365</f>
        <v>24.917808219178081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 s="69">
        <f>(C1742-VLOOKUP(H1742,Riders!$A$2:$C$213,2,FALSE))/365</f>
        <v>27.712328767123289</v>
      </c>
      <c r="K1742">
        <v>2</v>
      </c>
      <c r="L1742">
        <v>2</v>
      </c>
      <c r="M1742">
        <v>11.262</v>
      </c>
      <c r="N1742">
        <v>63.9318060735215</v>
      </c>
      <c r="O1742">
        <v>28.901</v>
      </c>
      <c r="P1742">
        <v>28.65</v>
      </c>
      <c r="Q1742">
        <v>30.856000000000002</v>
      </c>
      <c r="R1742">
        <v>1.103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 s="69">
        <f>(C1743-VLOOKUP(H1743,Riders!$A$2:$C$213,2,FALSE))/365</f>
        <v>25.041095890410958</v>
      </c>
      <c r="K1743">
        <v>7</v>
      </c>
      <c r="L1743">
        <v>1</v>
      </c>
      <c r="M1743">
        <v>11.089</v>
      </c>
      <c r="N1743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 s="69">
        <f>(C1744-VLOOKUP(H1744,Riders!$A$2:$C$213,2,FALSE))/365</f>
        <v>30.424657534246574</v>
      </c>
      <c r="K1744">
        <v>3</v>
      </c>
      <c r="L1744">
        <v>1</v>
      </c>
      <c r="M1744">
        <v>10.879</v>
      </c>
      <c r="N1744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 s="69">
        <f>(C1745-VLOOKUP(H1745,Riders!$A$2:$C$213,2,FALSE))/365</f>
        <v>22.147945205479452</v>
      </c>
      <c r="K1745">
        <v>6</v>
      </c>
      <c r="L1745">
        <v>2</v>
      </c>
      <c r="M1745">
        <v>10.965</v>
      </c>
      <c r="N1745">
        <v>65.663474692202399</v>
      </c>
      <c r="O1745">
        <v>25.061</v>
      </c>
      <c r="P1745">
        <v>24.256</v>
      </c>
      <c r="Q1745">
        <v>28.33</v>
      </c>
      <c r="R1745">
        <v>2.0369999999999999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 s="69">
        <f>(C1746-VLOOKUP(H1746,Riders!$A$2:$C$213,2,FALSE))/365</f>
        <v>29.421917808219177</v>
      </c>
      <c r="K1746">
        <v>1</v>
      </c>
      <c r="L1746">
        <v>1</v>
      </c>
      <c r="M1746">
        <v>11.342000000000001</v>
      </c>
      <c r="N1746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 s="69">
        <f>(C1747-VLOOKUP(H1747,Riders!$A$2:$C$213,2,FALSE))/365</f>
        <v>30.243835616438357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 s="69">
        <f>(C1748-VLOOKUP(H1748,Riders!$A$2:$C$213,2,FALSE))/365</f>
        <v>26.545205479452054</v>
      </c>
      <c r="K1748">
        <v>4</v>
      </c>
      <c r="L1748">
        <v>1</v>
      </c>
      <c r="M1748">
        <v>11.593999999999999</v>
      </c>
      <c r="N1748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 s="69">
        <f>(C1749-VLOOKUP(H1749,Riders!$A$2:$C$213,2,FALSE))/365</f>
        <v>24.917808219178081</v>
      </c>
      <c r="K1749">
        <v>5</v>
      </c>
      <c r="L1749">
        <v>2</v>
      </c>
      <c r="M1749">
        <v>11.699</v>
      </c>
      <c r="N17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 s="69">
        <f>(C1750-VLOOKUP(H1750,Riders!$A$2:$C$213,2,FALSE))/365</f>
        <v>27.712328767123289</v>
      </c>
      <c r="K1750">
        <v>2</v>
      </c>
      <c r="L1750">
        <v>1</v>
      </c>
      <c r="M1750">
        <v>11.31</v>
      </c>
      <c r="N1750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 s="69">
        <f>(C1751-VLOOKUP(H1751,Riders!$A$2:$C$213,2,FALSE))/365</f>
        <v>25.041095890410958</v>
      </c>
      <c r="K1751">
        <v>7</v>
      </c>
      <c r="L1751">
        <v>2</v>
      </c>
      <c r="M1751">
        <v>11.319000000000001</v>
      </c>
      <c r="N1751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 s="69">
        <f>(C1752-VLOOKUP(H1752,Riders!$A$2:$C$213,2,FALSE))/365</f>
        <v>30.424657534246574</v>
      </c>
      <c r="K1752">
        <v>3</v>
      </c>
      <c r="L1752">
        <v>1</v>
      </c>
      <c r="M1752">
        <v>11.484999999999999</v>
      </c>
      <c r="N1752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 s="69">
        <f>(C1753-VLOOKUP(H1753,Riders!$A$2:$C$213,2,FALSE))/365</f>
        <v>22.147945205479452</v>
      </c>
      <c r="K1753">
        <v>6</v>
      </c>
      <c r="L1753">
        <v>2</v>
      </c>
      <c r="M1753">
        <v>11.526999999999999</v>
      </c>
      <c r="N1753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 s="69">
        <f>(C1754-VLOOKUP(H1754,Riders!$A$2:$C$213,2,FALSE))/365</f>
        <v>29.421917808219177</v>
      </c>
      <c r="K1754">
        <v>1</v>
      </c>
      <c r="L1754">
        <v>1</v>
      </c>
      <c r="M1754">
        <v>11.19</v>
      </c>
      <c r="N1754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 s="69">
        <f>(C1755-VLOOKUP(H1755,Riders!$A$2:$C$213,2,FALSE))/365</f>
        <v>30.243835616438357</v>
      </c>
      <c r="K1755">
        <v>8</v>
      </c>
      <c r="L1755">
        <v>2</v>
      </c>
      <c r="M1755">
        <v>11.232999999999899</v>
      </c>
      <c r="N1755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 s="69">
        <f>(C1756-VLOOKUP(H1756,Riders!$A$2:$C$213,2,FALSE))/365</f>
        <v>27.712328767123289</v>
      </c>
      <c r="K1756">
        <v>2</v>
      </c>
      <c r="L1756">
        <v>1</v>
      </c>
      <c r="M1756">
        <v>11.727</v>
      </c>
      <c r="N1756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 s="69">
        <f>(C1757-VLOOKUP(H1757,Riders!$A$2:$C$213,2,FALSE))/365</f>
        <v>25.041095890410958</v>
      </c>
      <c r="K1757">
        <v>7</v>
      </c>
      <c r="L1757">
        <v>2</v>
      </c>
      <c r="M1757">
        <v>11.788</v>
      </c>
      <c r="N1757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 s="69">
        <f>(C1758-VLOOKUP(H1758,Riders!$A$2:$C$213,2,FALSE))/365</f>
        <v>29.421917808219177</v>
      </c>
      <c r="K1758">
        <v>1</v>
      </c>
      <c r="L1758">
        <v>1</v>
      </c>
      <c r="M1758">
        <v>11.42</v>
      </c>
      <c r="N1758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 s="69">
        <f>(C1759-VLOOKUP(H1759,Riders!$A$2:$C$213,2,FALSE))/365</f>
        <v>26.545205479452054</v>
      </c>
      <c r="K1759">
        <v>4</v>
      </c>
      <c r="L1759">
        <v>2</v>
      </c>
      <c r="M1759">
        <v>11.429</v>
      </c>
      <c r="N175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 s="69">
        <f>(C1760-VLOOKUP(H1760,Riders!$A$2:$C$213,2,FALSE))/365</f>
        <v>27.712328767123289</v>
      </c>
      <c r="K1760">
        <v>2</v>
      </c>
      <c r="L1760">
        <v>1</v>
      </c>
      <c r="M1760">
        <v>11.178000000000001</v>
      </c>
      <c r="N1760">
        <v>64.412238325281805</v>
      </c>
      <c r="O1760">
        <v>28.855</v>
      </c>
      <c r="P1760">
        <v>28.956</v>
      </c>
      <c r="Q1760">
        <v>31.134</v>
      </c>
      <c r="R1760">
        <v>1.089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 s="69">
        <f>(C1761-VLOOKUP(H1761,Riders!$A$2:$C$213,2,FALSE))/365</f>
        <v>30.424657534246574</v>
      </c>
      <c r="K1761">
        <v>3</v>
      </c>
      <c r="L1761">
        <v>2</v>
      </c>
      <c r="M1761">
        <v>11.185</v>
      </c>
      <c r="N1761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 s="69">
        <f>(C1762-VLOOKUP(H1762,Riders!$A$2:$C$213,2,FALSE))/365</f>
        <v>29.421917808219177</v>
      </c>
      <c r="K1762">
        <v>1</v>
      </c>
      <c r="L1762">
        <v>1</v>
      </c>
      <c r="M1762">
        <v>11.208</v>
      </c>
      <c r="N1762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 s="69">
        <f>(C1763-VLOOKUP(H1763,Riders!$A$2:$C$213,2,FALSE))/365</f>
        <v>26.545205479452054</v>
      </c>
      <c r="K1763">
        <v>4</v>
      </c>
      <c r="L1763">
        <v>2</v>
      </c>
      <c r="M1763">
        <v>11.554</v>
      </c>
      <c r="N1763">
        <v>62.3160810109053</v>
      </c>
      <c r="O1763">
        <v>21.715</v>
      </c>
      <c r="P1763">
        <v>21.669</v>
      </c>
      <c r="Q1763">
        <v>25.247</v>
      </c>
      <c r="R1763">
        <v>1.7889999999999999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 s="69">
        <f>(C1764-VLOOKUP(H1764,Riders!$A$2:$C$213,2,FALSE))/365</f>
        <v>27.712328767123289</v>
      </c>
      <c r="K1764">
        <v>2</v>
      </c>
      <c r="L1764">
        <v>1</v>
      </c>
      <c r="M1764">
        <v>11.359</v>
      </c>
      <c r="N1764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 s="69">
        <f>(C1765-VLOOKUP(H1765,Riders!$A$2:$C$213,2,FALSE))/365</f>
        <v>30.424657534246574</v>
      </c>
      <c r="K1765">
        <v>3</v>
      </c>
      <c r="L1765">
        <v>2</v>
      </c>
      <c r="M1765">
        <v>12.106</v>
      </c>
      <c r="N1765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 s="69">
        <f>(C1766-VLOOKUP(H1766,Riders!$A$2:$C$213,2,FALSE))/365</f>
        <v>29.421917808219177</v>
      </c>
      <c r="K1766">
        <v>1</v>
      </c>
      <c r="L1766">
        <v>1</v>
      </c>
      <c r="M1766">
        <v>11.36</v>
      </c>
      <c r="N1766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 s="69">
        <f>(C1767-VLOOKUP(H1767,Riders!$A$2:$C$213,2,FALSE))/365</f>
        <v>27.712328767123289</v>
      </c>
      <c r="K1767">
        <v>2</v>
      </c>
      <c r="L1767">
        <v>2</v>
      </c>
      <c r="M1767">
        <v>11.383999999999901</v>
      </c>
      <c r="N1767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 s="69">
        <f>(C1768-VLOOKUP(H1768,Riders!$A$2:$C$213,2,FALSE))/365</f>
        <v>30.424657534246574</v>
      </c>
      <c r="K1768">
        <v>3</v>
      </c>
      <c r="L1768">
        <v>1</v>
      </c>
      <c r="M1768">
        <v>11.294</v>
      </c>
      <c r="N1768">
        <v>63.750664069417297</v>
      </c>
      <c r="O1768">
        <v>22.928999999999998</v>
      </c>
      <c r="P1768">
        <v>23.73</v>
      </c>
      <c r="Q1768">
        <v>26.948</v>
      </c>
      <c r="R1768">
        <v>1.609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 s="69">
        <f>(C1769-VLOOKUP(H1769,Riders!$A$2:$C$213,2,FALSE))/365</f>
        <v>26.545205479452054</v>
      </c>
      <c r="K1769">
        <v>4</v>
      </c>
      <c r="L1769">
        <v>2</v>
      </c>
      <c r="M1769">
        <v>11.311999999999999</v>
      </c>
      <c r="N176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 s="69">
        <f>(C1770-VLOOKUP(H1770,Riders!$A$2:$C$213,2,FALSE))/365</f>
        <v>26.545205479452054</v>
      </c>
      <c r="K1770">
        <v>4</v>
      </c>
      <c r="L1770">
        <v>2</v>
      </c>
      <c r="M1770">
        <v>11.311999999999999</v>
      </c>
      <c r="N1770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 s="69">
        <f>(C1771-VLOOKUP(H1771,Riders!$A$2:$C$213,2,FALSE))/365</f>
        <v>29.421917808219177</v>
      </c>
      <c r="K1771">
        <v>1</v>
      </c>
      <c r="L1771">
        <v>2</v>
      </c>
      <c r="M1771">
        <v>11.398999999999999</v>
      </c>
      <c r="N1771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 s="69">
        <f>(C1772-VLOOKUP(H1772,Riders!$A$2:$C$213,2,FALSE))/365</f>
        <v>27.712328767123289</v>
      </c>
      <c r="K1772">
        <v>2</v>
      </c>
      <c r="L1772">
        <v>1</v>
      </c>
      <c r="M1772">
        <v>11.384</v>
      </c>
      <c r="N1772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 s="69">
        <f>(C1773-VLOOKUP(H1773,Riders!$A$2:$C$213,2,FALSE))/365</f>
        <v>30.424657534246574</v>
      </c>
      <c r="K1773">
        <v>3</v>
      </c>
      <c r="L1773">
        <v>1</v>
      </c>
      <c r="M1773">
        <v>11.041</v>
      </c>
      <c r="N1773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 s="69">
        <f>(C1774-VLOOKUP(H1774,Riders!$A$2:$C$213,2,FALSE))/365</f>
        <v>26.545205479452054</v>
      </c>
      <c r="K1774">
        <v>4</v>
      </c>
      <c r="L1774">
        <v>2</v>
      </c>
      <c r="M1774">
        <v>12.416</v>
      </c>
      <c r="N1774">
        <v>57.989690721649403</v>
      </c>
      <c r="O1774">
        <v>22.192</v>
      </c>
      <c r="P1774">
        <v>22.195</v>
      </c>
      <c r="Q1774">
        <v>25.419</v>
      </c>
      <c r="R1774">
        <v>1.6120000000000001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 s="69">
        <f>(C1775-VLOOKUP(H1775,Riders!$A$2:$C$213,2,FALSE))/365</f>
        <v>26.545205479452054</v>
      </c>
      <c r="K1775">
        <v>4</v>
      </c>
      <c r="L1775">
        <v>2</v>
      </c>
      <c r="M1775">
        <v>12.416</v>
      </c>
      <c r="N1775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 s="69">
        <f>(C1776-VLOOKUP(H1776,Riders!$A$2:$C$213,2,FALSE))/365</f>
        <v>29.421917808219177</v>
      </c>
      <c r="K1776">
        <v>1</v>
      </c>
      <c r="L1776">
        <v>1</v>
      </c>
      <c r="M1776">
        <v>11.452999999999999</v>
      </c>
      <c r="N1776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 s="69">
        <f>(C1777-VLOOKUP(H1777,Riders!$A$2:$C$213,2,FALSE))/365</f>
        <v>27.712328767123289</v>
      </c>
      <c r="K1777">
        <v>2</v>
      </c>
      <c r="L1777">
        <v>2</v>
      </c>
      <c r="M1777">
        <v>11.5369999999999</v>
      </c>
      <c r="N1777">
        <v>62.407905001300101</v>
      </c>
      <c r="O1777">
        <v>28.934999999999999</v>
      </c>
      <c r="P1777">
        <v>28.85</v>
      </c>
      <c r="Q1777">
        <v>30.962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 s="69">
        <f>(C1778-VLOOKUP(H1778,Riders!$A$2:$C$213,2,FALSE))/365</f>
        <v>25.898630136986302</v>
      </c>
      <c r="K1778">
        <v>4</v>
      </c>
      <c r="L1778">
        <v>1</v>
      </c>
      <c r="M1778">
        <v>11.04</v>
      </c>
      <c r="N1778">
        <v>65.2173913043478</v>
      </c>
      <c r="O1778">
        <v>35.582000000000001</v>
      </c>
      <c r="P1778">
        <v>35.579000000000001</v>
      </c>
      <c r="Q1778">
        <v>37.747</v>
      </c>
      <c r="R1778">
        <v>1.0840000000000001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J1779" s="69" t="e">
        <f>(C1779-VLOOKUP(H1779,Riders!$A$2:$C$213,2,FALSE))/365</f>
        <v>#N/A</v>
      </c>
      <c r="K1779">
        <v>28</v>
      </c>
      <c r="L1779">
        <v>2</v>
      </c>
      <c r="M1779">
        <v>11.744</v>
      </c>
      <c r="N1779">
        <v>61.3079019073569</v>
      </c>
      <c r="O1779">
        <v>4.3319999999999901</v>
      </c>
      <c r="P1779">
        <v>4.399</v>
      </c>
      <c r="Q1779">
        <v>16.277000000000001</v>
      </c>
      <c r="R1779">
        <v>5.9390000000000001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 s="69">
        <f>(C1780-VLOOKUP(H1780,Riders!$A$2:$C$213,2,FALSE))/365</f>
        <v>24.290410958904111</v>
      </c>
      <c r="K1780">
        <v>7</v>
      </c>
      <c r="L1780">
        <v>1</v>
      </c>
      <c r="M1780">
        <v>11.209</v>
      </c>
      <c r="N1780">
        <v>64.234097600142704</v>
      </c>
      <c r="O1780">
        <v>31.09</v>
      </c>
      <c r="P1780">
        <v>31.13</v>
      </c>
      <c r="Q1780">
        <v>33.188000000000002</v>
      </c>
      <c r="R1780">
        <v>1.0289999999999999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 s="69">
        <f>(C1781-VLOOKUP(H1781,Riders!$A$2:$C$213,2,FALSE))/365</f>
        <v>22.852054794520548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8.3149999999999995</v>
      </c>
      <c r="Q1781">
        <v>22.279</v>
      </c>
      <c r="R1781">
        <v>6.9820000000000002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 s="69">
        <f>(C1782-VLOOKUP(H1782,Riders!$A$2:$C$213,2,FALSE))/365</f>
        <v>25.572602739726026</v>
      </c>
      <c r="K1782">
        <v>9</v>
      </c>
      <c r="L1782">
        <v>1</v>
      </c>
      <c r="M1782">
        <v>11.167999999999999</v>
      </c>
      <c r="N1782">
        <v>64.469914040114602</v>
      </c>
      <c r="O1782">
        <v>22.341999999999999</v>
      </c>
      <c r="P1782">
        <v>23.228000000000002</v>
      </c>
      <c r="Q1782">
        <v>27.488</v>
      </c>
      <c r="R1782">
        <v>2.13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 s="69">
        <f>(C1783-VLOOKUP(H1783,Riders!$A$2:$C$213,2,FALSE))/365</f>
        <v>30.712328767123289</v>
      </c>
      <c r="K1783">
        <v>26</v>
      </c>
      <c r="L1783">
        <v>2</v>
      </c>
      <c r="M1783">
        <v>11.2419999999999</v>
      </c>
      <c r="N1783">
        <v>64.045543497598302</v>
      </c>
      <c r="O1783">
        <v>24.265999999999998</v>
      </c>
      <c r="P1783">
        <v>23.978999999999999</v>
      </c>
      <c r="Q1783">
        <v>27.010999999999999</v>
      </c>
      <c r="R1783">
        <v>1.516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 s="69">
        <f>(C1784-VLOOKUP(H1784,Riders!$A$2:$C$213,2,FALSE))/365</f>
        <v>25.205479452054796</v>
      </c>
      <c r="K1784">
        <v>8</v>
      </c>
      <c r="L1784">
        <v>1</v>
      </c>
      <c r="M1784">
        <v>11.201000000000001</v>
      </c>
      <c r="N1784">
        <v>64.279975002231893</v>
      </c>
      <c r="O1784">
        <v>25.585999999999999</v>
      </c>
      <c r="P1784">
        <v>25.628999999999898</v>
      </c>
      <c r="Q1784">
        <v>28.030999999999999</v>
      </c>
      <c r="R1784">
        <v>1.2010000000000001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 s="69">
        <f>(C1785-VLOOKUP(H1785,Riders!$A$2:$C$213,2,FALSE))/365</f>
        <v>23.136986301369863</v>
      </c>
      <c r="K1785">
        <v>25</v>
      </c>
      <c r="L1785">
        <v>2</v>
      </c>
      <c r="M1785">
        <v>11.712999999999999</v>
      </c>
      <c r="N1785">
        <v>61.470161359173503</v>
      </c>
      <c r="O1785">
        <v>9.31</v>
      </c>
      <c r="P1785">
        <v>9.2460000000000004</v>
      </c>
      <c r="Q1785">
        <v>17.364000000000001</v>
      </c>
      <c r="R1785">
        <v>4.0590000000000002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 s="69">
        <f>(C1786-VLOOKUP(H1786,Riders!$A$2:$C$213,2,FALSE))/365</f>
        <v>24.408219178082192</v>
      </c>
      <c r="K1786">
        <v>10</v>
      </c>
      <c r="L1786">
        <v>1</v>
      </c>
      <c r="M1786">
        <v>11.38</v>
      </c>
      <c r="N1786">
        <v>63.268892794376001</v>
      </c>
      <c r="O1786">
        <v>25.838999999999999</v>
      </c>
      <c r="P1786">
        <v>26.318999999999999</v>
      </c>
      <c r="Q1786">
        <v>30.597000000000001</v>
      </c>
      <c r="R1786">
        <v>2.1389999999999998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 s="69">
        <f>(C1787-VLOOKUP(H1787,Riders!$A$2:$C$213,2,FALSE))/365</f>
        <v>32.016438356164386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22.297999999999998</v>
      </c>
      <c r="Q1787">
        <v>25.632000000000001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 s="69">
        <f>(C1788-VLOOKUP(H1788,Riders!$A$2:$C$213,2,FALSE))/365</f>
        <v>23.610958904109587</v>
      </c>
      <c r="K1788">
        <v>3</v>
      </c>
      <c r="L1788">
        <v>1</v>
      </c>
      <c r="M1788">
        <v>11.215</v>
      </c>
      <c r="N1788">
        <v>64.199732501114497</v>
      </c>
      <c r="O1788">
        <v>26.33</v>
      </c>
      <c r="P1788">
        <v>26.498999999999999</v>
      </c>
      <c r="Q1788">
        <v>29.791</v>
      </c>
      <c r="R1788">
        <v>1.6459999999999999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 s="69">
        <f>(C1789-VLOOKUP(H1789,Riders!$A$2:$C$213,2,FALSE))/365</f>
        <v>27.421917808219177</v>
      </c>
      <c r="K1789">
        <v>23</v>
      </c>
      <c r="L1789">
        <v>2</v>
      </c>
      <c r="M1789">
        <v>11.4439999999999</v>
      </c>
      <c r="N1789">
        <v>62.915064662705298</v>
      </c>
      <c r="O1789">
        <v>13.209</v>
      </c>
      <c r="P1789">
        <v>12.8919999999999</v>
      </c>
      <c r="Q1789">
        <v>21.893999999999998</v>
      </c>
      <c r="R1789">
        <v>4.5010000000000003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 s="69">
        <f>(C1790-VLOOKUP(H1790,Riders!$A$2:$C$213,2,FALSE))/365</f>
        <v>29.709589041095889</v>
      </c>
      <c r="K1790">
        <v>11</v>
      </c>
      <c r="L1790">
        <v>1</v>
      </c>
      <c r="M1790">
        <v>11.25</v>
      </c>
      <c r="N1790">
        <v>64</v>
      </c>
      <c r="O1790">
        <v>32.960999999999999</v>
      </c>
      <c r="P1790">
        <v>32.976999999999997</v>
      </c>
      <c r="Q1790">
        <v>34.942999999999998</v>
      </c>
      <c r="R1790">
        <v>0.98299999999999998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 s="69">
        <f>(C1791-VLOOKUP(H1791,Riders!$A$2:$C$213,2,FALSE))/365</f>
        <v>26.405479452054795</v>
      </c>
      <c r="K1791">
        <v>22</v>
      </c>
      <c r="L1791">
        <v>2</v>
      </c>
      <c r="M1791">
        <v>11.439</v>
      </c>
      <c r="N1791">
        <v>62.942564909520001</v>
      </c>
      <c r="O1791">
        <v>20.986000000000001</v>
      </c>
      <c r="P1791">
        <v>20.956</v>
      </c>
      <c r="Q1791">
        <v>24.161999999999999</v>
      </c>
      <c r="R1791">
        <v>1.603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 s="69">
        <f>(C1792-VLOOKUP(H1792,Riders!$A$2:$C$213,2,FALSE))/365</f>
        <v>25.202739726027396</v>
      </c>
      <c r="K1792">
        <v>12</v>
      </c>
      <c r="L1792">
        <v>1</v>
      </c>
      <c r="M1792">
        <v>11.484</v>
      </c>
      <c r="N1792">
        <v>62.695924764890201</v>
      </c>
      <c r="O1792">
        <v>22.992000000000001</v>
      </c>
      <c r="P1792">
        <v>23.527999999999999</v>
      </c>
      <c r="Q1792">
        <v>28.097999999999999</v>
      </c>
      <c r="R1792">
        <v>2.2850000000000001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 s="69">
        <f>(C1793-VLOOKUP(H1793,Riders!$A$2:$C$213,2,FALSE))/365</f>
        <v>32.452054794520549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18.181000000000001</v>
      </c>
      <c r="Q1793">
        <v>22.795000000000002</v>
      </c>
      <c r="R1793">
        <v>2.3069999999999999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 s="69">
        <f>(C1794-VLOOKUP(H1794,Riders!$A$2:$C$213,2,FALSE))/365</f>
        <v>25.328767123287673</v>
      </c>
      <c r="K1794">
        <v>13</v>
      </c>
      <c r="L1794">
        <v>1</v>
      </c>
      <c r="M1794">
        <v>11.222</v>
      </c>
      <c r="N1794">
        <v>64.159686330422304</v>
      </c>
      <c r="O1794">
        <v>20.594000000000001</v>
      </c>
      <c r="P1794">
        <v>20.881</v>
      </c>
      <c r="Q1794">
        <v>26.135000000000002</v>
      </c>
      <c r="R1794">
        <v>2.6269999999999998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 s="69">
        <f>(C1795-VLOOKUP(H1795,Riders!$A$2:$C$213,2,FALSE))/365</f>
        <v>21.490410958904111</v>
      </c>
      <c r="K1795">
        <v>20</v>
      </c>
      <c r="L1795">
        <v>2</v>
      </c>
      <c r="M1795">
        <v>11.404</v>
      </c>
      <c r="N1795">
        <v>63.135741844966603</v>
      </c>
      <c r="O1795">
        <v>5.1189999999999998</v>
      </c>
      <c r="P1795">
        <v>5.0449999999999999</v>
      </c>
      <c r="Q1795">
        <v>14.792999999999999</v>
      </c>
      <c r="R1795">
        <v>4.8739999999999997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 s="69">
        <f>(C1796-VLOOKUP(H1796,Riders!$A$2:$C$213,2,FALSE))/365</f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28.85</v>
      </c>
      <c r="P1796">
        <v>28.881999999999898</v>
      </c>
      <c r="Q1796">
        <v>30.994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 s="69">
        <f>(C1797-VLOOKUP(H1797,Riders!$A$2:$C$213,2,FALSE))/365</f>
        <v>23.917808219178081</v>
      </c>
      <c r="K1797">
        <v>19</v>
      </c>
      <c r="L1797">
        <v>2</v>
      </c>
      <c r="M1797">
        <v>11.5049999999999</v>
      </c>
      <c r="N1797">
        <v>62.581486310299802</v>
      </c>
      <c r="O1797">
        <v>13.5929999999999</v>
      </c>
      <c r="P1797">
        <v>13.509</v>
      </c>
      <c r="Q1797">
        <v>20.850999999999999</v>
      </c>
      <c r="R1797">
        <v>3.6709999999999998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 s="69">
        <f>(C1798-VLOOKUP(H1798,Riders!$A$2:$C$213,2,FALSE))/365</f>
        <v>21.030136986301368</v>
      </c>
      <c r="K1798">
        <v>15</v>
      </c>
      <c r="L1798">
        <v>1</v>
      </c>
      <c r="M1798">
        <v>11.265000000000001</v>
      </c>
      <c r="N1798">
        <v>63.914780292942702</v>
      </c>
      <c r="O1798">
        <v>24.338999999999999</v>
      </c>
      <c r="P1798">
        <v>24.867999999999999</v>
      </c>
      <c r="Q1798">
        <v>29.617999999999999</v>
      </c>
      <c r="R1798">
        <v>2.375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 s="69">
        <f>(C1799-VLOOKUP(H1799,Riders!$A$2:$C$213,2,FALSE))/365</f>
        <v>27.805479452054794</v>
      </c>
      <c r="K1799">
        <v>18</v>
      </c>
      <c r="L1799">
        <v>2</v>
      </c>
      <c r="M1799">
        <v>11.395</v>
      </c>
      <c r="N1799">
        <v>63.185607722685297</v>
      </c>
      <c r="O1799">
        <v>18.774999999999999</v>
      </c>
      <c r="P1799">
        <v>18.512999999999899</v>
      </c>
      <c r="Q1799">
        <v>23.632999999999999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 s="69">
        <f>(C1800-VLOOKUP(H1800,Riders!$A$2:$C$213,2,FALSE))/365</f>
        <v>24.676712328767124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22.044999999999899</v>
      </c>
      <c r="Q1800">
        <v>26.178999999999998</v>
      </c>
      <c r="R1800">
        <v>2.0670000000000002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 s="69">
        <f>(C1801-VLOOKUP(H1801,Riders!$A$2:$C$213,2,FALSE))/365</f>
        <v>28.986301369863014</v>
      </c>
      <c r="K1801">
        <v>17</v>
      </c>
      <c r="L1801">
        <v>2</v>
      </c>
      <c r="M1801">
        <v>11.279</v>
      </c>
      <c r="N1801">
        <v>63.835446404823102</v>
      </c>
      <c r="O1801">
        <v>22.415999999999901</v>
      </c>
      <c r="P1801">
        <v>22.128999999999898</v>
      </c>
      <c r="Q1801">
        <v>25.268999999999998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 s="69">
        <f>(C1802-VLOOKUP(H1802,Riders!$A$2:$C$213,2,FALSE))/365</f>
        <v>20.632876712328766</v>
      </c>
      <c r="K1802">
        <v>1</v>
      </c>
      <c r="L1802">
        <v>1</v>
      </c>
      <c r="M1802">
        <v>11.061</v>
      </c>
      <c r="N1802">
        <v>65.093572009764003</v>
      </c>
      <c r="O1802">
        <v>31.5549999999999</v>
      </c>
      <c r="P1802">
        <v>31.716000000000001</v>
      </c>
      <c r="Q1802">
        <v>35.654000000000003</v>
      </c>
      <c r="R1802">
        <v>1.9690000000000001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 s="69">
        <f>(C1803-VLOOKUP(H1803,Riders!$A$2:$C$213,2,FALSE))/365</f>
        <v>24.676712328767124</v>
      </c>
      <c r="K1803">
        <v>16</v>
      </c>
      <c r="L1803">
        <v>2</v>
      </c>
      <c r="M1803">
        <v>11.239000000000001</v>
      </c>
      <c r="N1803">
        <v>64.062639024824193</v>
      </c>
      <c r="O1803">
        <v>22.044999999999899</v>
      </c>
      <c r="P1803">
        <v>21.978000000000002</v>
      </c>
      <c r="Q1803">
        <v>26.058</v>
      </c>
      <c r="R1803">
        <v>2.04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 s="69">
        <f>(C1804-VLOOKUP(H1804,Riders!$A$2:$C$213,2,FALSE))/365</f>
        <v>24.934246575342467</v>
      </c>
      <c r="K1804">
        <v>5</v>
      </c>
      <c r="L1804">
        <v>1</v>
      </c>
      <c r="M1804">
        <v>11.034000000000001</v>
      </c>
      <c r="N1804">
        <v>65.252854812397999</v>
      </c>
      <c r="O1804">
        <v>25.515000000000001</v>
      </c>
      <c r="P1804">
        <v>25.893000000000001</v>
      </c>
      <c r="Q1804">
        <v>28.786999999999999</v>
      </c>
      <c r="R1804">
        <v>1.4470000000000001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 s="69">
        <f>(C1805-VLOOKUP(H1805,Riders!$A$2:$C$213,2,FALSE))/365</f>
        <v>21.030136986301368</v>
      </c>
      <c r="K1805">
        <v>15</v>
      </c>
      <c r="L1805">
        <v>2</v>
      </c>
      <c r="M1805">
        <v>11.319000000000001</v>
      </c>
      <c r="N1805">
        <v>63.609859528226799</v>
      </c>
      <c r="O1805">
        <v>24.867999999999999</v>
      </c>
      <c r="P1805">
        <v>24.231000000000002</v>
      </c>
      <c r="Q1805">
        <v>28.759</v>
      </c>
      <c r="R1805">
        <v>2.2639999999999998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 s="69">
        <f>(C1806-VLOOKUP(H1806,Riders!$A$2:$C$213,2,FALSE))/365</f>
        <v>23.591780821917808</v>
      </c>
      <c r="K1806">
        <v>2</v>
      </c>
      <c r="L1806">
        <v>1</v>
      </c>
      <c r="M1806">
        <v>11.009</v>
      </c>
      <c r="N1806">
        <v>65.401035516395595</v>
      </c>
      <c r="O1806">
        <v>30.062000000000001</v>
      </c>
      <c r="P1806">
        <v>30.244</v>
      </c>
      <c r="Q1806">
        <v>32.54</v>
      </c>
      <c r="R1806">
        <v>1.1479999999999999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 s="69">
        <f>(C1807-VLOOKUP(H1807,Riders!$A$2:$C$213,2,FALSE))/365</f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28.881999999999898</v>
      </c>
      <c r="P1807">
        <v>28.760999999999999</v>
      </c>
      <c r="Q1807">
        <v>30.859000000000002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 s="69">
        <f>(C1808-VLOOKUP(H1808,Riders!$A$2:$C$213,2,FALSE))/365</f>
        <v>18.323287671232876</v>
      </c>
      <c r="K1808">
        <v>6</v>
      </c>
      <c r="L1808">
        <v>1</v>
      </c>
      <c r="M1808">
        <v>10.97</v>
      </c>
      <c r="N1808">
        <v>65.633546034639906</v>
      </c>
      <c r="O1808">
        <v>15.152999999999899</v>
      </c>
      <c r="P1808">
        <v>17.742999999999999</v>
      </c>
      <c r="Q1808">
        <v>23.945</v>
      </c>
      <c r="R1808">
        <v>3.101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 s="69">
        <f>(C1809-VLOOKUP(H1809,Riders!$A$2:$C$213,2,FALSE))/365</f>
        <v>25.328767123287673</v>
      </c>
      <c r="K1809">
        <v>13</v>
      </c>
      <c r="L1809">
        <v>2</v>
      </c>
      <c r="M1809">
        <v>10.996</v>
      </c>
      <c r="N1809">
        <v>65.4783557657329</v>
      </c>
      <c r="O1809">
        <v>20.881</v>
      </c>
      <c r="P1809">
        <v>19.937999999999999</v>
      </c>
      <c r="Q1809">
        <v>24.928000000000001</v>
      </c>
      <c r="R1809">
        <v>2.4950000000000001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 s="69">
        <f>(C1810-VLOOKUP(H1810,Riders!$A$2:$C$213,2,FALSE))/365</f>
        <v>25.898630136986302</v>
      </c>
      <c r="K1810">
        <v>4</v>
      </c>
      <c r="L1810">
        <v>1</v>
      </c>
      <c r="M1810">
        <v>11.002000000000001</v>
      </c>
      <c r="N1810">
        <v>65.442646791492393</v>
      </c>
      <c r="O1810">
        <v>35.579000000000001</v>
      </c>
      <c r="P1810">
        <v>35.612000000000002</v>
      </c>
      <c r="Q1810">
        <v>37.777999999999999</v>
      </c>
      <c r="R1810">
        <v>1.083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 s="69">
        <f>(C1811-VLOOKUP(H1811,Riders!$A$2:$C$213,2,FALSE))/365</f>
        <v>25.202739726027396</v>
      </c>
      <c r="K1811">
        <v>12</v>
      </c>
      <c r="L1811">
        <v>2</v>
      </c>
      <c r="M1811">
        <v>11.356999999999999</v>
      </c>
      <c r="N1811">
        <v>63.397023861935303</v>
      </c>
      <c r="O1811">
        <v>23.527999999999999</v>
      </c>
      <c r="P1811">
        <v>23.465</v>
      </c>
      <c r="Q1811">
        <v>27.963000000000001</v>
      </c>
      <c r="R1811">
        <v>2.2490000000000001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 s="69">
        <f>(C1812-VLOOKUP(H1812,Riders!$A$2:$C$213,2,FALSE))/365</f>
        <v>24.290410958904111</v>
      </c>
      <c r="K1812">
        <v>7</v>
      </c>
      <c r="L1812">
        <v>1</v>
      </c>
      <c r="M1812">
        <v>10.99</v>
      </c>
      <c r="N1812">
        <v>65.514103730664203</v>
      </c>
      <c r="O1812">
        <v>31.13</v>
      </c>
      <c r="P1812">
        <v>31.332999999999998</v>
      </c>
      <c r="Q1812">
        <v>33.377000000000002</v>
      </c>
      <c r="R1812">
        <v>1.022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 s="69">
        <f>(C1813-VLOOKUP(H1813,Riders!$A$2:$C$213,2,FALSE))/365</f>
        <v>29.709589041095889</v>
      </c>
      <c r="K1813">
        <v>11</v>
      </c>
      <c r="L1813">
        <v>2</v>
      </c>
      <c r="M1813">
        <v>10.997</v>
      </c>
      <c r="N1813">
        <v>65.472401564062906</v>
      </c>
      <c r="O1813">
        <v>32.976999999999997</v>
      </c>
      <c r="P1813">
        <v>32.816000000000003</v>
      </c>
      <c r="Q1813">
        <v>34.770000000000003</v>
      </c>
      <c r="R1813">
        <v>0.97699999999999998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 s="69">
        <f>(C1814-VLOOKUP(H1814,Riders!$A$2:$C$213,2,FALSE))/365</f>
        <v>23.610958904109587</v>
      </c>
      <c r="K1814">
        <v>3</v>
      </c>
      <c r="L1814">
        <v>1</v>
      </c>
      <c r="M1814">
        <v>11.042</v>
      </c>
      <c r="N1814">
        <v>65.205578699510895</v>
      </c>
      <c r="O1814">
        <v>26.498999999999999</v>
      </c>
      <c r="P1814">
        <v>26.83</v>
      </c>
      <c r="Q1814">
        <v>30.064</v>
      </c>
      <c r="R1814">
        <v>1.617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 s="69">
        <f>(C1815-VLOOKUP(H1815,Riders!$A$2:$C$213,2,FALSE))/365</f>
        <v>25.572602739726026</v>
      </c>
      <c r="K1815">
        <v>9</v>
      </c>
      <c r="L1815">
        <v>2</v>
      </c>
      <c r="M1815">
        <v>11.26</v>
      </c>
      <c r="N1815">
        <v>63.943161634102999</v>
      </c>
      <c r="O1815">
        <v>23.228000000000002</v>
      </c>
      <c r="P1815">
        <v>22.902999999999999</v>
      </c>
      <c r="Q1815">
        <v>27.030999999999999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 s="69">
        <f>(C1816-VLOOKUP(H1816,Riders!$A$2:$C$213,2,FALSE))/365</f>
        <v>25.205479452054796</v>
      </c>
      <c r="K1816">
        <v>8</v>
      </c>
      <c r="L1816">
        <v>1</v>
      </c>
      <c r="M1816">
        <v>11.183999999999999</v>
      </c>
      <c r="N1816">
        <v>64.377682403433397</v>
      </c>
      <c r="O1816">
        <v>25.628999999999898</v>
      </c>
      <c r="P1816">
        <v>25.916999999999899</v>
      </c>
      <c r="Q1816">
        <v>28.292999999999999</v>
      </c>
      <c r="R1816">
        <v>1.1879999999999999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 s="69">
        <f>(C1817-VLOOKUP(H1817,Riders!$A$2:$C$213,2,FALSE))/365</f>
        <v>24.408219178082192</v>
      </c>
      <c r="K1817">
        <v>10</v>
      </c>
      <c r="L1817">
        <v>2</v>
      </c>
      <c r="M1817">
        <v>11.200999999999899</v>
      </c>
      <c r="N1817">
        <v>64.279975002231893</v>
      </c>
      <c r="O1817">
        <v>26.318999999999999</v>
      </c>
      <c r="P1817">
        <v>25.668999999999901</v>
      </c>
      <c r="Q1817">
        <v>29.768999999999998</v>
      </c>
      <c r="R1817">
        <v>2.0499999999999998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 s="69">
        <f>(C1818-VLOOKUP(H1818,Riders!$A$2:$C$213,2,FALSE))/365</f>
        <v>20.632876712328766</v>
      </c>
      <c r="K1818">
        <v>1</v>
      </c>
      <c r="L1818">
        <v>1</v>
      </c>
      <c r="M1818">
        <v>10.885999999999999</v>
      </c>
      <c r="N1818">
        <v>66.1399963255557</v>
      </c>
      <c r="O1818">
        <v>31.716000000000001</v>
      </c>
      <c r="P1818">
        <v>31.992999999999999</v>
      </c>
      <c r="Q1818">
        <v>35.844999999999999</v>
      </c>
      <c r="R1818">
        <v>1.9259999999999999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 s="69">
        <f>(C1819-VLOOKUP(H1819,Riders!$A$2:$C$213,2,FALSE))/365</f>
        <v>25.205479452054796</v>
      </c>
      <c r="K1819">
        <v>8</v>
      </c>
      <c r="L1819">
        <v>2</v>
      </c>
      <c r="M1819">
        <v>11.059999999999899</v>
      </c>
      <c r="N1819">
        <v>65.099457504520799</v>
      </c>
      <c r="O1819">
        <v>25.916999999999899</v>
      </c>
      <c r="P1819">
        <v>25.989000000000001</v>
      </c>
      <c r="Q1819">
        <v>28.321000000000002</v>
      </c>
      <c r="R1819">
        <v>1.1659999999999999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 s="69">
        <f>(C1820-VLOOKUP(H1820,Riders!$A$2:$C$213,2,FALSE))/365</f>
        <v>23.610958904109587</v>
      </c>
      <c r="K1820">
        <v>3</v>
      </c>
      <c r="L1820">
        <v>2</v>
      </c>
      <c r="M1820">
        <v>11.249000000000001</v>
      </c>
      <c r="N1820">
        <v>64.005689394612801</v>
      </c>
      <c r="O1820">
        <v>26.83</v>
      </c>
      <c r="P1820">
        <v>26.765999999999998</v>
      </c>
      <c r="Q1820">
        <v>29.882000000000001</v>
      </c>
      <c r="R1820">
        <v>1.5580000000000001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 s="69">
        <f>(C1821-VLOOKUP(H1821,Riders!$A$2:$C$213,2,FALSE))/365</f>
        <v>24.934246575342467</v>
      </c>
      <c r="K1821">
        <v>5</v>
      </c>
      <c r="L1821">
        <v>1</v>
      </c>
      <c r="M1821">
        <v>10.919</v>
      </c>
      <c r="N1821">
        <v>65.9401044051653</v>
      </c>
      <c r="O1821">
        <v>25.893000000000001</v>
      </c>
      <c r="P1821">
        <v>26.436</v>
      </c>
      <c r="Q1821">
        <v>29.234000000000002</v>
      </c>
      <c r="R1821">
        <v>1.399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 s="69">
        <f>(C1822-VLOOKUP(H1822,Riders!$A$2:$C$213,2,FALSE))/365</f>
        <v>23.591780821917808</v>
      </c>
      <c r="K1822">
        <v>2</v>
      </c>
      <c r="L1822">
        <v>1</v>
      </c>
      <c r="M1822">
        <v>10.917</v>
      </c>
      <c r="N1822">
        <v>65.952184666117006</v>
      </c>
      <c r="O1822">
        <v>30.244</v>
      </c>
      <c r="P1822">
        <v>30.32</v>
      </c>
      <c r="Q1822">
        <v>32.57</v>
      </c>
      <c r="R1822">
        <v>1.125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 s="69">
        <f>(C1823-VLOOKUP(H1823,Riders!$A$2:$C$213,2,FALSE))/365</f>
        <v>24.290410958904111</v>
      </c>
      <c r="K1823">
        <v>7</v>
      </c>
      <c r="L1823">
        <v>2</v>
      </c>
      <c r="M1823">
        <v>11.154</v>
      </c>
      <c r="N1823">
        <v>64.550833781603004</v>
      </c>
      <c r="O1823">
        <v>31.332999999999998</v>
      </c>
      <c r="P1823">
        <v>31.106999999999999</v>
      </c>
      <c r="Q1823">
        <v>33.128999999999998</v>
      </c>
      <c r="R1823">
        <v>1.0109999999999999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 s="69">
        <f>(C1824-VLOOKUP(H1824,Riders!$A$2:$C$213,2,FALSE))/365</f>
        <v>25.898630136986302</v>
      </c>
      <c r="K1824">
        <v>4</v>
      </c>
      <c r="L1824">
        <v>1</v>
      </c>
      <c r="M1824">
        <v>10.965999999999999</v>
      </c>
      <c r="N1824">
        <v>65.657486777311604</v>
      </c>
      <c r="O1824">
        <v>35.612000000000002</v>
      </c>
      <c r="P1824">
        <v>35.621000000000002</v>
      </c>
      <c r="Q1824">
        <v>37.789000000000001</v>
      </c>
      <c r="R1824">
        <v>1.0840000000000001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 s="69">
        <f>(C1825-VLOOKUP(H1825,Riders!$A$2:$C$213,2,FALSE))/365</f>
        <v>18.323287671232876</v>
      </c>
      <c r="K1825">
        <v>6</v>
      </c>
      <c r="L1825">
        <v>2</v>
      </c>
      <c r="M1825">
        <v>11.071</v>
      </c>
      <c r="N1825">
        <v>65.034775539698302</v>
      </c>
      <c r="O1825">
        <v>17.742999999999999</v>
      </c>
      <c r="P1825">
        <v>17.734000000000002</v>
      </c>
      <c r="Q1825">
        <v>23.856000000000002</v>
      </c>
      <c r="R1825">
        <v>3.0609999999999999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 s="69">
        <f>(C1826-VLOOKUP(H1826,Riders!$A$2:$C$213,2,FALSE))/365</f>
        <v>20.632876712328766</v>
      </c>
      <c r="K1826">
        <v>1</v>
      </c>
      <c r="L1826">
        <v>1</v>
      </c>
      <c r="M1826">
        <v>10.927</v>
      </c>
      <c r="N1826">
        <v>65.891827583051096</v>
      </c>
      <c r="O1826">
        <v>31.992999999999999</v>
      </c>
      <c r="P1826">
        <v>32.207000000000001</v>
      </c>
      <c r="Q1826">
        <v>35.999000000000002</v>
      </c>
      <c r="R1826">
        <v>1.8959999999999999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 s="69">
        <f>(C1827-VLOOKUP(H1827,Riders!$A$2:$C$213,2,FALSE))/365</f>
        <v>25.205479452054796</v>
      </c>
      <c r="K1827">
        <v>8</v>
      </c>
      <c r="L1827">
        <v>2</v>
      </c>
      <c r="M1827">
        <v>11.042</v>
      </c>
      <c r="N1827">
        <v>65.205578699510895</v>
      </c>
      <c r="O1827">
        <v>25.989000000000001</v>
      </c>
      <c r="P1827">
        <v>25.940999999999999</v>
      </c>
      <c r="Q1827">
        <v>28.265000000000001</v>
      </c>
      <c r="R1827">
        <v>1.1619999999999999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 s="69">
        <f>(C1828-VLOOKUP(H1828,Riders!$A$2:$C$213,2,FALSE))/365</f>
        <v>23.610958904109587</v>
      </c>
      <c r="K1828">
        <v>3</v>
      </c>
      <c r="L1828">
        <v>1</v>
      </c>
      <c r="M1828">
        <v>11.018000000000001</v>
      </c>
      <c r="N1828">
        <v>65.347612996914094</v>
      </c>
      <c r="O1828">
        <v>26.765999999999998</v>
      </c>
      <c r="P1828">
        <v>27.138000000000002</v>
      </c>
      <c r="Q1828">
        <v>30.196000000000002</v>
      </c>
      <c r="R1828">
        <v>1.5289999999999999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 s="69">
        <f>(C1829-VLOOKUP(H1829,Riders!$A$2:$C$213,2,FALSE))/365</f>
        <v>24.934246575342467</v>
      </c>
      <c r="K1829">
        <v>5</v>
      </c>
      <c r="L1829">
        <v>2</v>
      </c>
      <c r="M1829">
        <v>11.032</v>
      </c>
      <c r="N1829">
        <v>65.264684554024598</v>
      </c>
      <c r="O1829">
        <v>26.436</v>
      </c>
      <c r="P1829">
        <v>26.222000000000001</v>
      </c>
      <c r="Q1829">
        <v>28.98</v>
      </c>
      <c r="R1829">
        <v>1.379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 s="69">
        <f>(C1830-VLOOKUP(H1830,Riders!$A$2:$C$213,2,FALSE))/365</f>
        <v>23.591780821917808</v>
      </c>
      <c r="K1830">
        <v>2</v>
      </c>
      <c r="L1830">
        <v>1</v>
      </c>
      <c r="M1830">
        <v>10.817</v>
      </c>
      <c r="N1830">
        <v>66.561893316076507</v>
      </c>
      <c r="O1830">
        <v>30.32</v>
      </c>
      <c r="P1830">
        <v>30.535999999999898</v>
      </c>
      <c r="Q1830">
        <v>32.765999999999998</v>
      </c>
      <c r="R1830">
        <v>1.115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 s="69">
        <f>(C1831-VLOOKUP(H1831,Riders!$A$2:$C$213,2,FALSE))/365</f>
        <v>24.290410958904111</v>
      </c>
      <c r="K1831">
        <v>7</v>
      </c>
      <c r="L1831">
        <v>2</v>
      </c>
      <c r="M1831">
        <v>10.932</v>
      </c>
      <c r="N1831">
        <v>65.861690450054795</v>
      </c>
      <c r="O1831">
        <v>31.106999999999999</v>
      </c>
      <c r="P1831">
        <v>30.96</v>
      </c>
      <c r="Q1831">
        <v>32.97</v>
      </c>
      <c r="R1831">
        <v>1.0049999999999999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 s="69">
        <f>(C1832-VLOOKUP(H1832,Riders!$A$2:$C$213,2,FALSE))/365</f>
        <v>25.898630136986302</v>
      </c>
      <c r="K1832">
        <v>4</v>
      </c>
      <c r="L1832">
        <v>1</v>
      </c>
      <c r="M1832">
        <v>10.946</v>
      </c>
      <c r="N1832">
        <v>65.777452950849593</v>
      </c>
      <c r="O1832">
        <v>35.621000000000002</v>
      </c>
      <c r="P1832">
        <v>35.629999999999903</v>
      </c>
      <c r="Q1832">
        <v>37.799999999999997</v>
      </c>
      <c r="R1832">
        <v>1.085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 s="69">
        <f>(C1833-VLOOKUP(H1833,Riders!$A$2:$C$213,2,FALSE))/365</f>
        <v>18.323287671232876</v>
      </c>
      <c r="K1833">
        <v>6</v>
      </c>
      <c r="L1833">
        <v>2</v>
      </c>
      <c r="M1833">
        <v>11.076000000000001</v>
      </c>
      <c r="N1833">
        <v>65.005417118093106</v>
      </c>
      <c r="O1833">
        <v>17.734000000000002</v>
      </c>
      <c r="P1833">
        <v>17.725000000000001</v>
      </c>
      <c r="Q1833">
        <v>23.773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 s="69">
        <f>(C1834-VLOOKUP(H1834,Riders!$A$2:$C$213,2,FALSE))/365</f>
        <v>23.610958904109587</v>
      </c>
      <c r="K1834">
        <v>3</v>
      </c>
      <c r="L1834">
        <v>1</v>
      </c>
      <c r="M1834">
        <v>10.863</v>
      </c>
      <c r="N1834">
        <v>66.280033140016499</v>
      </c>
      <c r="O1834">
        <v>27.138000000000002</v>
      </c>
      <c r="P1834">
        <v>27.474</v>
      </c>
      <c r="Q1834">
        <v>30.478000000000002</v>
      </c>
      <c r="R1834">
        <v>1.502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 s="69">
        <f>(C1835-VLOOKUP(H1835,Riders!$A$2:$C$213,2,FALSE))/365</f>
        <v>24.934246575342467</v>
      </c>
      <c r="K1835">
        <v>5</v>
      </c>
      <c r="L1835">
        <v>2</v>
      </c>
      <c r="M1835">
        <v>11.398999999999999</v>
      </c>
      <c r="N1835">
        <v>63.1634353890692</v>
      </c>
      <c r="O1835">
        <v>26.222000000000001</v>
      </c>
      <c r="P1835">
        <v>26.030999999999999</v>
      </c>
      <c r="Q1835">
        <v>28.751000000000001</v>
      </c>
      <c r="R1835">
        <v>1.36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 s="69">
        <f>(C1836-VLOOKUP(H1836,Riders!$A$2:$C$213,2,FALSE))/365</f>
        <v>20.632876712328766</v>
      </c>
      <c r="K1836">
        <v>1</v>
      </c>
      <c r="L1836">
        <v>1</v>
      </c>
      <c r="M1836">
        <v>11.01</v>
      </c>
      <c r="N1836">
        <v>65.395095367847404</v>
      </c>
      <c r="O1836">
        <v>32.207000000000001</v>
      </c>
      <c r="P1836">
        <v>32.942999999999998</v>
      </c>
      <c r="Q1836">
        <v>36.613</v>
      </c>
      <c r="R1836">
        <v>1.835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 s="69">
        <f>(C1837-VLOOKUP(H1837,Riders!$A$2:$C$213,2,FALSE))/365</f>
        <v>25.898630136986302</v>
      </c>
      <c r="K1837">
        <v>4</v>
      </c>
      <c r="L1837">
        <v>2</v>
      </c>
      <c r="M1837">
        <v>11.167999999999999</v>
      </c>
      <c r="N1837">
        <v>64.469914040114602</v>
      </c>
      <c r="O1837">
        <v>35.629999999999903</v>
      </c>
      <c r="P1837">
        <v>35.445999999999998</v>
      </c>
      <c r="Q1837">
        <v>37.597999999999999</v>
      </c>
      <c r="R1837">
        <v>1.0760000000000001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 s="69">
        <f>(C1838-VLOOKUP(H1838,Riders!$A$2:$C$213,2,FALSE))/365</f>
        <v>23.591780821917808</v>
      </c>
      <c r="K1838">
        <v>2</v>
      </c>
      <c r="L1838">
        <v>1</v>
      </c>
      <c r="M1838">
        <v>10.997999999999999</v>
      </c>
      <c r="N1838">
        <v>65.466448445171807</v>
      </c>
      <c r="O1838">
        <v>30.535999999999898</v>
      </c>
      <c r="P1838">
        <v>30.683</v>
      </c>
      <c r="Q1838">
        <v>32.896999999999998</v>
      </c>
      <c r="R1838">
        <v>1.107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 s="69">
        <f>(C1839-VLOOKUP(H1839,Riders!$A$2:$C$213,2,FALSE))/365</f>
        <v>23.610958904109587</v>
      </c>
      <c r="K1839">
        <v>3</v>
      </c>
      <c r="L1839">
        <v>2</v>
      </c>
      <c r="M1839">
        <v>11.295999999999999</v>
      </c>
      <c r="N1839">
        <v>63.7393767705382</v>
      </c>
      <c r="O1839">
        <v>27.474</v>
      </c>
      <c r="P1839">
        <v>27.286000000000001</v>
      </c>
      <c r="Q1839">
        <v>30.242000000000001</v>
      </c>
      <c r="R1839">
        <v>1.478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 s="69">
        <f>(C1840-VLOOKUP(H1840,Riders!$A$2:$C$213,2,FALSE))/365</f>
        <v>20.632876712328766</v>
      </c>
      <c r="K1840">
        <v>1</v>
      </c>
      <c r="L1840">
        <v>1</v>
      </c>
      <c r="M1840">
        <v>10.856</v>
      </c>
      <c r="N1840">
        <v>66.322770817980796</v>
      </c>
      <c r="O1840">
        <v>32.942999999999998</v>
      </c>
      <c r="P1840">
        <v>33.579000000000001</v>
      </c>
      <c r="Q1840">
        <v>37.140999999999998</v>
      </c>
      <c r="R1840">
        <v>1.7809999999999999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 s="69">
        <f>(C1841-VLOOKUP(H1841,Riders!$A$2:$C$213,2,FALSE))/365</f>
        <v>25.898630136986302</v>
      </c>
      <c r="K1841">
        <v>4</v>
      </c>
      <c r="L1841">
        <v>2</v>
      </c>
      <c r="M1841">
        <v>10.961</v>
      </c>
      <c r="N1841">
        <v>65.687437277620603</v>
      </c>
      <c r="O1841">
        <v>35.445999999999998</v>
      </c>
      <c r="P1841">
        <v>35.279999999999902</v>
      </c>
      <c r="Q1841">
        <v>37.415999999999997</v>
      </c>
      <c r="R1841">
        <v>1.0680000000000001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 s="69">
        <f>(C1842-VLOOKUP(H1842,Riders!$A$2:$C$213,2,FALSE))/365</f>
        <v>23.591780821917808</v>
      </c>
      <c r="K1842">
        <v>2</v>
      </c>
      <c r="L1842">
        <v>1</v>
      </c>
      <c r="M1842">
        <v>10.811999999999999</v>
      </c>
      <c r="N1842">
        <v>66.592674805771296</v>
      </c>
      <c r="O1842">
        <v>30.683</v>
      </c>
      <c r="P1842">
        <v>30.818999999999999</v>
      </c>
      <c r="Q1842">
        <v>33.018999999999998</v>
      </c>
      <c r="R1842">
        <v>1.1000000000000001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 s="69">
        <f>(C1843-VLOOKUP(H1843,Riders!$A$2:$C$213,2,FALSE))/365</f>
        <v>23.610958904109587</v>
      </c>
      <c r="K1843">
        <v>3</v>
      </c>
      <c r="L1843">
        <v>2</v>
      </c>
      <c r="M1843">
        <v>11.004</v>
      </c>
      <c r="N1843">
        <v>65.430752453653199</v>
      </c>
      <c r="O1843">
        <v>27.286000000000001</v>
      </c>
      <c r="P1843">
        <v>27.113</v>
      </c>
      <c r="Q1843">
        <v>30.024999999999999</v>
      </c>
      <c r="R1843">
        <v>1.456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 s="69">
        <f>(C1844-VLOOKUP(H1844,Riders!$A$2:$C$213,2,FALSE))/365</f>
        <v>20.632876712328766</v>
      </c>
      <c r="K1844">
        <v>1</v>
      </c>
      <c r="L1844">
        <v>1</v>
      </c>
      <c r="M1844">
        <v>10.871</v>
      </c>
      <c r="N1844">
        <v>66.231257474013404</v>
      </c>
      <c r="O1844">
        <v>33.579000000000001</v>
      </c>
      <c r="P1844">
        <v>33.896999999999998</v>
      </c>
      <c r="Q1844">
        <v>37.389000000000003</v>
      </c>
      <c r="R1844">
        <v>1.746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 s="69">
        <f>(C1845-VLOOKUP(H1845,Riders!$A$2:$C$213,2,FALSE))/365</f>
        <v>23.591780821917808</v>
      </c>
      <c r="K1845">
        <v>2</v>
      </c>
      <c r="L1845">
        <v>2</v>
      </c>
      <c r="M1845">
        <v>10.888999999999999</v>
      </c>
      <c r="N1845">
        <v>66.121774267609496</v>
      </c>
      <c r="O1845">
        <v>30.818999999999999</v>
      </c>
      <c r="P1845">
        <v>30.736000000000001</v>
      </c>
      <c r="Q1845">
        <v>32.923999999999999</v>
      </c>
      <c r="R1845">
        <v>1.0940000000000001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 s="69">
        <f>(C1846-VLOOKUP(H1846,Riders!$A$2:$C$213,2,FALSE))/365</f>
        <v>23.610958904109587</v>
      </c>
      <c r="K1846">
        <v>3</v>
      </c>
      <c r="L1846">
        <v>1</v>
      </c>
      <c r="M1846">
        <v>10.933</v>
      </c>
      <c r="N1846">
        <v>65.855666331290493</v>
      </c>
      <c r="O1846">
        <v>27.113</v>
      </c>
      <c r="P1846">
        <v>27.792999999999999</v>
      </c>
      <c r="Q1846">
        <v>30.640999999999998</v>
      </c>
      <c r="R1846">
        <v>1.4239999999999999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 s="69">
        <f>(C1847-VLOOKUP(H1847,Riders!$A$2:$C$213,2,FALSE))/365</f>
        <v>25.898630136986302</v>
      </c>
      <c r="K1847">
        <v>4</v>
      </c>
      <c r="L1847">
        <v>2</v>
      </c>
      <c r="M1847">
        <v>11.032</v>
      </c>
      <c r="N1847">
        <v>65.264684554024598</v>
      </c>
      <c r="O1847">
        <v>35.279999999999902</v>
      </c>
      <c r="P1847">
        <v>34.966999999999999</v>
      </c>
      <c r="Q1847">
        <v>37.082999999999998</v>
      </c>
      <c r="R1847">
        <v>1.0580000000000001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 s="69">
        <f>(C1848-VLOOKUP(H1848,Riders!$A$2:$C$213,2,FALSE))/365</f>
        <v>20.632876712328766</v>
      </c>
      <c r="K1848">
        <v>1</v>
      </c>
      <c r="L1848">
        <v>1</v>
      </c>
      <c r="M1848">
        <v>10.898999999999999</v>
      </c>
      <c r="N1848">
        <v>66.061106523534207</v>
      </c>
      <c r="O1848">
        <v>33.896999999999998</v>
      </c>
      <c r="P1848">
        <v>34.186999999999998</v>
      </c>
      <c r="Q1848">
        <v>37.615000000000002</v>
      </c>
      <c r="R1848">
        <v>1.714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 s="69">
        <f>(C1849-VLOOKUP(H1849,Riders!$A$2:$C$213,2,FALSE))/365</f>
        <v>23.591780821917808</v>
      </c>
      <c r="K1849">
        <v>2</v>
      </c>
      <c r="L1849">
        <v>2</v>
      </c>
      <c r="M1849">
        <v>10.93</v>
      </c>
      <c r="N1849">
        <v>65.873741994510496</v>
      </c>
      <c r="O1849">
        <v>30.736000000000001</v>
      </c>
      <c r="P1849">
        <v>30.657</v>
      </c>
      <c r="Q1849">
        <v>32.835000000000001</v>
      </c>
      <c r="R1849">
        <v>1.089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 s="69">
        <f>(C1850-VLOOKUP(H1850,Riders!$A$2:$C$213,2,FALSE))/365</f>
        <v>23.610958904109587</v>
      </c>
      <c r="K1850">
        <v>3</v>
      </c>
      <c r="L1850">
        <v>1</v>
      </c>
      <c r="M1850">
        <v>10.988</v>
      </c>
      <c r="N1850">
        <v>65.526028394612297</v>
      </c>
      <c r="O1850">
        <v>27.792999999999999</v>
      </c>
      <c r="P1850">
        <v>28.4</v>
      </c>
      <c r="Q1850">
        <v>31.19</v>
      </c>
      <c r="R1850">
        <v>1.395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 s="69">
        <f>(C1851-VLOOKUP(H1851,Riders!$A$2:$C$213,2,FALSE))/365</f>
        <v>25.898630136986302</v>
      </c>
      <c r="K1851">
        <v>4</v>
      </c>
      <c r="L1851">
        <v>2</v>
      </c>
      <c r="M1851">
        <v>11.293999999999899</v>
      </c>
      <c r="N1851">
        <v>63.750664069417397</v>
      </c>
      <c r="O1851">
        <v>34.966999999999999</v>
      </c>
      <c r="P1851">
        <v>34.683</v>
      </c>
      <c r="Q1851">
        <v>36.779000000000003</v>
      </c>
      <c r="R1851">
        <v>1.048</v>
      </c>
    </row>
    <row r="1852" spans="1:18" x14ac:dyDescent="0.3">
      <c r="A1852" s="38" t="s">
        <v>657</v>
      </c>
      <c r="B1852" s="38">
        <v>2024</v>
      </c>
      <c r="C1852" s="9">
        <v>45303</v>
      </c>
      <c r="D1852" s="38" t="s">
        <v>3881</v>
      </c>
      <c r="E1852">
        <v>1</v>
      </c>
      <c r="F1852" s="62" t="s">
        <v>200</v>
      </c>
      <c r="G1852">
        <v>1</v>
      </c>
      <c r="H1852" t="s">
        <v>57</v>
      </c>
      <c r="I1852" t="s">
        <v>47</v>
      </c>
      <c r="J1852" s="69">
        <f>(C1852-VLOOKUP(H1852,Riders!$A$2:$C$213,2,FALSE))/365</f>
        <v>23.956164383561642</v>
      </c>
      <c r="K1852">
        <v>15</v>
      </c>
      <c r="L1852">
        <v>1</v>
      </c>
      <c r="M1852">
        <v>11.706</v>
      </c>
      <c r="N1852" s="77">
        <f t="shared" ref="N1852:N1881" si="0">IF(OR(M1852="",M1852="REL"),"",3.6*200/M1852)</f>
        <v>61.50691952844695</v>
      </c>
    </row>
    <row r="1853" spans="1:18" x14ac:dyDescent="0.3">
      <c r="A1853" s="38" t="s">
        <v>657</v>
      </c>
      <c r="B1853" s="38">
        <v>2024</v>
      </c>
      <c r="C1853" s="9">
        <v>45303</v>
      </c>
      <c r="D1853" s="38" t="s">
        <v>3881</v>
      </c>
      <c r="E1853">
        <v>1</v>
      </c>
      <c r="F1853" s="62" t="s">
        <v>200</v>
      </c>
      <c r="G1853">
        <v>1</v>
      </c>
      <c r="H1853" t="s">
        <v>860</v>
      </c>
      <c r="I1853" t="s">
        <v>49</v>
      </c>
      <c r="J1853" s="69">
        <f>(C1853-VLOOKUP(H1853,Riders!$A$2:$C$2103,2,FALSE))/365</f>
        <v>19.326027397260273</v>
      </c>
      <c r="K1853">
        <v>18</v>
      </c>
      <c r="L1853">
        <v>2</v>
      </c>
      <c r="M1853">
        <v>12.158999999999999</v>
      </c>
      <c r="N1853" s="77">
        <f t="shared" si="0"/>
        <v>59.215396002960773</v>
      </c>
    </row>
    <row r="1854" spans="1:18" x14ac:dyDescent="0.3">
      <c r="A1854" s="38" t="s">
        <v>657</v>
      </c>
      <c r="B1854" s="38">
        <v>2024</v>
      </c>
      <c r="C1854" s="9">
        <v>45303</v>
      </c>
      <c r="D1854" s="38" t="s">
        <v>3881</v>
      </c>
      <c r="E1854">
        <v>1</v>
      </c>
      <c r="F1854" s="62" t="s">
        <v>200</v>
      </c>
      <c r="G1854">
        <v>2</v>
      </c>
      <c r="H1854" t="s">
        <v>903</v>
      </c>
      <c r="I1854" t="s">
        <v>51</v>
      </c>
      <c r="J1854" s="69">
        <f>(C1854-VLOOKUP(H1854,Riders!$A$2:$C$213,2,FALSE))/365</f>
        <v>20.043835616438358</v>
      </c>
      <c r="K1854">
        <v>16</v>
      </c>
      <c r="L1854">
        <v>1</v>
      </c>
      <c r="M1854">
        <v>11.678000000000001</v>
      </c>
      <c r="N1854" s="77">
        <f t="shared" si="0"/>
        <v>61.654392875492377</v>
      </c>
    </row>
    <row r="1855" spans="1:18" x14ac:dyDescent="0.3">
      <c r="A1855" s="38" t="s">
        <v>657</v>
      </c>
      <c r="B1855" s="38">
        <v>2024</v>
      </c>
      <c r="C1855" s="9">
        <v>45303</v>
      </c>
      <c r="D1855" s="38" t="s">
        <v>3881</v>
      </c>
      <c r="E1855">
        <v>1</v>
      </c>
      <c r="F1855" s="62" t="s">
        <v>200</v>
      </c>
      <c r="G1855">
        <v>2</v>
      </c>
      <c r="H1855" t="s">
        <v>846</v>
      </c>
      <c r="I1855" t="s">
        <v>120</v>
      </c>
      <c r="J1855" s="69">
        <f>(C1855-VLOOKUP(H1855,Riders!$A$2:$C$213,2,FALSE))/365</f>
        <v>27.860273972602741</v>
      </c>
      <c r="K1855">
        <v>17</v>
      </c>
      <c r="L1855">
        <v>2</v>
      </c>
      <c r="M1855">
        <v>11.736000000000001</v>
      </c>
      <c r="N1855" s="77">
        <f t="shared" si="0"/>
        <v>61.349693251533736</v>
      </c>
    </row>
    <row r="1856" spans="1:18" x14ac:dyDescent="0.3">
      <c r="A1856" s="38" t="s">
        <v>657</v>
      </c>
      <c r="B1856" s="38">
        <v>2024</v>
      </c>
      <c r="C1856" s="9">
        <v>45303</v>
      </c>
      <c r="D1856" s="38" t="s">
        <v>3881</v>
      </c>
      <c r="E1856">
        <v>1</v>
      </c>
      <c r="F1856" s="62" t="s">
        <v>200</v>
      </c>
      <c r="G1856">
        <v>3</v>
      </c>
      <c r="H1856" t="s">
        <v>632</v>
      </c>
      <c r="I1856" t="s">
        <v>31</v>
      </c>
      <c r="J1856" s="69">
        <f>(C1856-VLOOKUP(H1856,Riders!$A$2:$C$213,2,FALSE))/365</f>
        <v>22.358904109589041</v>
      </c>
      <c r="K1856">
        <v>14</v>
      </c>
      <c r="L1856">
        <v>1</v>
      </c>
      <c r="M1856">
        <v>11.754</v>
      </c>
      <c r="N1856" s="77">
        <f t="shared" si="0"/>
        <v>61.255742725880552</v>
      </c>
    </row>
    <row r="1857" spans="1:14" x14ac:dyDescent="0.3">
      <c r="A1857" s="38" t="s">
        <v>657</v>
      </c>
      <c r="B1857" s="38">
        <v>2024</v>
      </c>
      <c r="C1857" s="9">
        <v>45303</v>
      </c>
      <c r="D1857" s="38" t="s">
        <v>3881</v>
      </c>
      <c r="E1857">
        <v>1</v>
      </c>
      <c r="F1857" s="62" t="s">
        <v>200</v>
      </c>
      <c r="G1857">
        <v>3</v>
      </c>
      <c r="H1857" t="s">
        <v>60</v>
      </c>
      <c r="I1857" t="s">
        <v>61</v>
      </c>
      <c r="J1857" s="69">
        <f>(C1857-VLOOKUP(H1857,Riders!$A$2:$C$213,2,FALSE))/365</f>
        <v>35.493150684931507</v>
      </c>
      <c r="K1857">
        <v>19</v>
      </c>
      <c r="L1857">
        <v>2</v>
      </c>
      <c r="M1857">
        <v>11.818999999999999</v>
      </c>
      <c r="N1857" s="77">
        <f t="shared" si="0"/>
        <v>60.9188594635756</v>
      </c>
    </row>
    <row r="1858" spans="1:14" x14ac:dyDescent="0.3">
      <c r="A1858" s="38" t="s">
        <v>657</v>
      </c>
      <c r="B1858" s="38">
        <v>2024</v>
      </c>
      <c r="C1858" s="9">
        <v>45303</v>
      </c>
      <c r="D1858" s="38" t="s">
        <v>3881</v>
      </c>
      <c r="E1858">
        <v>1</v>
      </c>
      <c r="F1858" s="62" t="s">
        <v>201</v>
      </c>
      <c r="G1858">
        <v>1</v>
      </c>
      <c r="H1858" t="s">
        <v>381</v>
      </c>
      <c r="I1858" t="s">
        <v>25</v>
      </c>
      <c r="J1858" s="69">
        <f>(C1858-VLOOKUP(H1858,Riders!$A$2:$C$213,2,FALSE))/365</f>
        <v>21.07123287671233</v>
      </c>
      <c r="K1858">
        <v>1</v>
      </c>
      <c r="L1858">
        <v>1</v>
      </c>
      <c r="M1858">
        <v>11.294</v>
      </c>
      <c r="N1858" s="77">
        <f t="shared" si="0"/>
        <v>63.75066406941739</v>
      </c>
    </row>
    <row r="1859" spans="1:14" x14ac:dyDescent="0.3">
      <c r="A1859" s="38" t="s">
        <v>657</v>
      </c>
      <c r="B1859" s="38">
        <v>2024</v>
      </c>
      <c r="C1859" s="9">
        <v>45303</v>
      </c>
      <c r="D1859" s="38" t="s">
        <v>3881</v>
      </c>
      <c r="E1859">
        <v>1</v>
      </c>
      <c r="F1859" s="62" t="s">
        <v>201</v>
      </c>
      <c r="G1859">
        <v>1</v>
      </c>
      <c r="H1859" t="s">
        <v>57</v>
      </c>
      <c r="I1859" t="s">
        <v>47</v>
      </c>
      <c r="J1859" s="69">
        <f>(C1859-VLOOKUP(H1859,Riders!$A$2:$C$213,2,FALSE))/365</f>
        <v>23.956164383561642</v>
      </c>
      <c r="K1859">
        <v>15</v>
      </c>
      <c r="L1859">
        <v>2</v>
      </c>
      <c r="M1859">
        <v>12.121</v>
      </c>
      <c r="N1859" s="77">
        <f t="shared" si="0"/>
        <v>59.401039518191567</v>
      </c>
    </row>
    <row r="1860" spans="1:14" x14ac:dyDescent="0.3">
      <c r="A1860" s="38" t="s">
        <v>657</v>
      </c>
      <c r="B1860" s="38">
        <v>2024</v>
      </c>
      <c r="C1860" s="9">
        <v>45303</v>
      </c>
      <c r="D1860" s="38" t="s">
        <v>3881</v>
      </c>
      <c r="E1860">
        <v>1</v>
      </c>
      <c r="F1860" s="62" t="s">
        <v>201</v>
      </c>
      <c r="G1860">
        <v>2</v>
      </c>
      <c r="H1860" t="s">
        <v>16</v>
      </c>
      <c r="I1860" t="s">
        <v>17</v>
      </c>
      <c r="J1860" s="69">
        <f>(C1860-VLOOKUP(H1860,Riders!$A$2:$C$213,2,FALSE))/365</f>
        <v>24.728767123287671</v>
      </c>
      <c r="K1860">
        <v>4</v>
      </c>
      <c r="L1860">
        <v>1</v>
      </c>
      <c r="M1860">
        <v>11.617000000000001</v>
      </c>
      <c r="N1860" s="77">
        <f t="shared" si="0"/>
        <v>61.97813549109064</v>
      </c>
    </row>
    <row r="1861" spans="1:14" x14ac:dyDescent="0.3">
      <c r="A1861" s="38" t="s">
        <v>657</v>
      </c>
      <c r="B1861" s="38">
        <v>2024</v>
      </c>
      <c r="C1861" s="9">
        <v>45303</v>
      </c>
      <c r="D1861" s="38" t="s">
        <v>3881</v>
      </c>
      <c r="E1861">
        <v>1</v>
      </c>
      <c r="F1861" s="62" t="s">
        <v>201</v>
      </c>
      <c r="G1861">
        <v>2</v>
      </c>
      <c r="H1861" t="s">
        <v>903</v>
      </c>
      <c r="I1861" t="s">
        <v>51</v>
      </c>
      <c r="J1861" s="69">
        <f>(C1861-VLOOKUP(H1861,Riders!$A$2:$C$213,2,FALSE))/365</f>
        <v>20.043835616438358</v>
      </c>
      <c r="K1861">
        <v>16</v>
      </c>
      <c r="L1861">
        <v>2</v>
      </c>
      <c r="M1861">
        <v>11.768000000000001</v>
      </c>
      <c r="N1861" s="77">
        <f t="shared" si="0"/>
        <v>61.182868796736912</v>
      </c>
    </row>
    <row r="1862" spans="1:14" x14ac:dyDescent="0.3">
      <c r="A1862" s="38" t="s">
        <v>657</v>
      </c>
      <c r="B1862" s="38">
        <v>2024</v>
      </c>
      <c r="C1862" s="9">
        <v>45303</v>
      </c>
      <c r="D1862" s="38" t="s">
        <v>3881</v>
      </c>
      <c r="E1862">
        <v>1</v>
      </c>
      <c r="F1862" s="62" t="s">
        <v>201</v>
      </c>
      <c r="G1862">
        <v>3</v>
      </c>
      <c r="H1862" t="s">
        <v>14</v>
      </c>
      <c r="I1862" t="s">
        <v>15</v>
      </c>
      <c r="J1862" s="69">
        <f>(C1862-VLOOKUP(H1862,Riders!$A$2:$C$213,2,FALSE))/365</f>
        <v>24.030136986301368</v>
      </c>
      <c r="K1862">
        <v>2</v>
      </c>
      <c r="L1862">
        <v>1</v>
      </c>
      <c r="M1862">
        <v>11.276999999999999</v>
      </c>
      <c r="N1862" s="77">
        <f t="shared" si="0"/>
        <v>63.846767757382288</v>
      </c>
    </row>
    <row r="1863" spans="1:14" x14ac:dyDescent="0.3">
      <c r="A1863" s="38" t="s">
        <v>657</v>
      </c>
      <c r="B1863" s="38">
        <v>2024</v>
      </c>
      <c r="C1863" s="9">
        <v>45303</v>
      </c>
      <c r="D1863" s="38" t="s">
        <v>3881</v>
      </c>
      <c r="E1863">
        <v>1</v>
      </c>
      <c r="F1863" s="62" t="s">
        <v>201</v>
      </c>
      <c r="G1863">
        <v>3</v>
      </c>
      <c r="H1863" t="s">
        <v>632</v>
      </c>
      <c r="I1863" t="s">
        <v>31</v>
      </c>
      <c r="J1863" s="69">
        <f>(C1863-VLOOKUP(H1863,Riders!$A$2:$C$213,2,FALSE))/365</f>
        <v>22.358904109589041</v>
      </c>
      <c r="K1863">
        <v>14</v>
      </c>
      <c r="L1863">
        <v>2</v>
      </c>
      <c r="M1863">
        <v>11.530999999999999</v>
      </c>
      <c r="N1863" s="77">
        <f t="shared" si="0"/>
        <v>62.440378111178568</v>
      </c>
    </row>
    <row r="1864" spans="1:14" x14ac:dyDescent="0.3">
      <c r="A1864" s="38" t="s">
        <v>657</v>
      </c>
      <c r="B1864" s="38">
        <v>2024</v>
      </c>
      <c r="C1864" s="9">
        <v>45303</v>
      </c>
      <c r="D1864" s="38" t="s">
        <v>3881</v>
      </c>
      <c r="E1864">
        <v>1</v>
      </c>
      <c r="F1864" s="62" t="s">
        <v>201</v>
      </c>
      <c r="G1864">
        <v>4</v>
      </c>
      <c r="H1864" t="s">
        <v>24</v>
      </c>
      <c r="I1864" t="s">
        <v>25</v>
      </c>
      <c r="J1864" s="69">
        <f>(C1864-VLOOKUP(H1864,Riders!$A$2:$C$213,2,FALSE))/365</f>
        <v>25.372602739726027</v>
      </c>
      <c r="K1864">
        <v>5</v>
      </c>
      <c r="L1864">
        <v>1</v>
      </c>
      <c r="M1864">
        <v>11.194000000000001</v>
      </c>
      <c r="N1864" s="77">
        <f t="shared" si="0"/>
        <v>64.320171520457379</v>
      </c>
    </row>
    <row r="1865" spans="1:14" x14ac:dyDescent="0.3">
      <c r="A1865" s="38" t="s">
        <v>657</v>
      </c>
      <c r="B1865" s="38">
        <v>2024</v>
      </c>
      <c r="C1865" s="9">
        <v>45303</v>
      </c>
      <c r="D1865" s="38" t="s">
        <v>3881</v>
      </c>
      <c r="E1865">
        <v>1</v>
      </c>
      <c r="F1865" s="62" t="s">
        <v>201</v>
      </c>
      <c r="G1865">
        <v>4</v>
      </c>
      <c r="H1865" t="s">
        <v>48</v>
      </c>
      <c r="I1865" t="s">
        <v>49</v>
      </c>
      <c r="J1865" s="69">
        <f>(C1865-VLOOKUP(H1865,Riders!$A$2:$C$2100,2,FALSE))/365</f>
        <v>22.956164383561642</v>
      </c>
      <c r="K1865">
        <v>13</v>
      </c>
      <c r="L1865">
        <v>2</v>
      </c>
      <c r="M1865">
        <v>11.719000000000001</v>
      </c>
      <c r="N1865" s="77">
        <f t="shared" si="0"/>
        <v>61.438689307961425</v>
      </c>
    </row>
    <row r="1866" spans="1:14" x14ac:dyDescent="0.3">
      <c r="A1866" s="38" t="s">
        <v>657</v>
      </c>
      <c r="B1866" s="38">
        <v>2024</v>
      </c>
      <c r="C1866" s="9">
        <v>45303</v>
      </c>
      <c r="D1866" s="38" t="s">
        <v>3881</v>
      </c>
      <c r="E1866">
        <v>1</v>
      </c>
      <c r="F1866" s="62" t="s">
        <v>201</v>
      </c>
      <c r="G1866">
        <v>5</v>
      </c>
      <c r="H1866" t="s">
        <v>23</v>
      </c>
      <c r="I1866" t="s">
        <v>15</v>
      </c>
      <c r="J1866" s="69">
        <f>(C1866-VLOOKUP(H1866,Riders!$A$2:$C$2100,2,FALSE))/365</f>
        <v>26.336986301369862</v>
      </c>
      <c r="K1866">
        <v>3</v>
      </c>
      <c r="L1866">
        <v>1</v>
      </c>
      <c r="M1866">
        <v>11.180999999999999</v>
      </c>
      <c r="N1866" s="77">
        <f t="shared" si="0"/>
        <v>64.394955728467949</v>
      </c>
    </row>
    <row r="1867" spans="1:14" x14ac:dyDescent="0.3">
      <c r="A1867" s="38" t="s">
        <v>657</v>
      </c>
      <c r="B1867" s="38">
        <v>2024</v>
      </c>
      <c r="C1867" s="9">
        <v>45303</v>
      </c>
      <c r="D1867" s="38" t="s">
        <v>3881</v>
      </c>
      <c r="E1867">
        <v>1</v>
      </c>
      <c r="F1867" s="62" t="s">
        <v>201</v>
      </c>
      <c r="G1867">
        <v>5</v>
      </c>
      <c r="H1867" t="s">
        <v>113</v>
      </c>
      <c r="I1867" t="s">
        <v>31</v>
      </c>
      <c r="J1867" s="69">
        <f>(C1867-VLOOKUP(H1867,Riders!$A$2:$C$2100,2,FALSE))/365</f>
        <v>20.665753424657535</v>
      </c>
      <c r="K1867">
        <v>12</v>
      </c>
      <c r="L1867">
        <v>2</v>
      </c>
      <c r="M1867">
        <v>11.318</v>
      </c>
      <c r="N1867" s="77">
        <f t="shared" si="0"/>
        <v>63.615479766743242</v>
      </c>
    </row>
    <row r="1868" spans="1:14" x14ac:dyDescent="0.3">
      <c r="A1868" s="38" t="s">
        <v>657</v>
      </c>
      <c r="B1868" s="38">
        <v>2024</v>
      </c>
      <c r="C1868" s="9">
        <v>45303</v>
      </c>
      <c r="D1868" s="38" t="s">
        <v>3881</v>
      </c>
      <c r="E1868">
        <v>1</v>
      </c>
      <c r="F1868" s="62" t="s">
        <v>201</v>
      </c>
      <c r="G1868">
        <v>6</v>
      </c>
      <c r="H1868" t="s">
        <v>3892</v>
      </c>
      <c r="I1868" t="s">
        <v>19</v>
      </c>
      <c r="J1868" s="69">
        <f>(C1868-VLOOKUP(H1868,Riders!$A$2:$C$2100,2,FALSE))/365</f>
        <v>25.641095890410959</v>
      </c>
      <c r="K1868">
        <v>6</v>
      </c>
      <c r="L1868">
        <v>1</v>
      </c>
      <c r="M1868">
        <v>11.497</v>
      </c>
      <c r="N1868" s="77">
        <f t="shared" si="0"/>
        <v>62.625032617204489</v>
      </c>
    </row>
    <row r="1869" spans="1:14" x14ac:dyDescent="0.3">
      <c r="A1869" s="38" t="s">
        <v>657</v>
      </c>
      <c r="B1869" s="38">
        <v>2024</v>
      </c>
      <c r="C1869" s="9">
        <v>45303</v>
      </c>
      <c r="D1869" s="38" t="s">
        <v>3881</v>
      </c>
      <c r="E1869">
        <v>1</v>
      </c>
      <c r="F1869" s="62" t="s">
        <v>201</v>
      </c>
      <c r="G1869">
        <v>6</v>
      </c>
      <c r="H1869" t="s">
        <v>52</v>
      </c>
      <c r="I1869" t="s">
        <v>53</v>
      </c>
      <c r="J1869" s="69">
        <f>(C1869-VLOOKUP(H1869,Riders!$A$2:$C$2100,2,FALSE))/365</f>
        <v>26.843835616438355</v>
      </c>
      <c r="K1869">
        <v>11</v>
      </c>
      <c r="L1869">
        <v>2</v>
      </c>
      <c r="M1869">
        <v>11.938000000000001</v>
      </c>
      <c r="N1869" s="77">
        <f t="shared" si="0"/>
        <v>60.311609984922093</v>
      </c>
    </row>
    <row r="1870" spans="1:14" x14ac:dyDescent="0.3">
      <c r="A1870" s="38" t="s">
        <v>657</v>
      </c>
      <c r="B1870" s="38">
        <v>2024</v>
      </c>
      <c r="C1870" s="9">
        <v>45303</v>
      </c>
      <c r="D1870" s="38" t="s">
        <v>3881</v>
      </c>
      <c r="E1870">
        <v>1</v>
      </c>
      <c r="F1870" s="62" t="s">
        <v>201</v>
      </c>
      <c r="G1870">
        <v>7</v>
      </c>
      <c r="H1870" t="s">
        <v>46</v>
      </c>
      <c r="I1870" t="s">
        <v>47</v>
      </c>
      <c r="J1870" s="69">
        <f>(C1870-VLOOKUP(H1870,Riders!$A$2:$C$2100,2,FALSE))/365</f>
        <v>23.575342465753426</v>
      </c>
      <c r="K1870">
        <v>7</v>
      </c>
      <c r="L1870">
        <v>1</v>
      </c>
      <c r="M1870">
        <v>11.314</v>
      </c>
      <c r="N1870" s="77">
        <f t="shared" si="0"/>
        <v>63.637970655824638</v>
      </c>
    </row>
    <row r="1871" spans="1:14" x14ac:dyDescent="0.3">
      <c r="A1871" s="38" t="s">
        <v>657</v>
      </c>
      <c r="B1871" s="38">
        <v>2024</v>
      </c>
      <c r="C1871" s="9">
        <v>45303</v>
      </c>
      <c r="D1871" s="38" t="s">
        <v>3881</v>
      </c>
      <c r="E1871">
        <v>1</v>
      </c>
      <c r="F1871" s="62" t="s">
        <v>201</v>
      </c>
      <c r="G1871">
        <v>7</v>
      </c>
      <c r="H1871" t="s">
        <v>50</v>
      </c>
      <c r="I1871" t="s">
        <v>51</v>
      </c>
      <c r="J1871" s="69">
        <f>(C1871-VLOOKUP(H1871,Riders!$A$2:$C$2100,2,FALSE))/365</f>
        <v>27.271232876712329</v>
      </c>
      <c r="K1871">
        <v>10</v>
      </c>
      <c r="L1871">
        <v>2</v>
      </c>
      <c r="M1871">
        <v>11.359</v>
      </c>
      <c r="N1871" s="77">
        <f t="shared" si="0"/>
        <v>63.385861431464036</v>
      </c>
    </row>
    <row r="1872" spans="1:14" x14ac:dyDescent="0.3">
      <c r="A1872" s="38" t="s">
        <v>657</v>
      </c>
      <c r="B1872" s="38">
        <v>2024</v>
      </c>
      <c r="C1872" s="9">
        <v>45303</v>
      </c>
      <c r="D1872" s="38" t="s">
        <v>3881</v>
      </c>
      <c r="E1872">
        <v>1</v>
      </c>
      <c r="F1872" s="62" t="s">
        <v>201</v>
      </c>
      <c r="G1872">
        <v>8</v>
      </c>
      <c r="H1872" t="s">
        <v>32</v>
      </c>
      <c r="I1872" t="s">
        <v>17</v>
      </c>
      <c r="J1872" s="69">
        <f>(C1872-VLOOKUP(H1872,Riders!$A$2:$C$2100,2,FALSE))/365</f>
        <v>21.468493150684932</v>
      </c>
      <c r="K1872">
        <v>8</v>
      </c>
      <c r="L1872">
        <v>1</v>
      </c>
      <c r="M1872">
        <v>11.398999999999999</v>
      </c>
      <c r="N1872" s="77">
        <f t="shared" si="0"/>
        <v>63.163435389069221</v>
      </c>
    </row>
    <row r="1873" spans="1:20" x14ac:dyDescent="0.3">
      <c r="A1873" s="38" t="s">
        <v>657</v>
      </c>
      <c r="B1873" s="38">
        <v>2024</v>
      </c>
      <c r="C1873" s="9">
        <v>45303</v>
      </c>
      <c r="D1873" s="38" t="s">
        <v>3881</v>
      </c>
      <c r="E1873">
        <v>1</v>
      </c>
      <c r="F1873" s="62" t="s">
        <v>201</v>
      </c>
      <c r="G1873">
        <v>8</v>
      </c>
      <c r="H1873" t="s">
        <v>95</v>
      </c>
      <c r="I1873" t="s">
        <v>19</v>
      </c>
      <c r="J1873" s="69">
        <f>(C1873-VLOOKUP(H1873,Riders!$A$2:$C$2100,2,FALSE))/365</f>
        <v>24.356164383561644</v>
      </c>
      <c r="K1873">
        <v>9</v>
      </c>
      <c r="L1873">
        <v>2</v>
      </c>
      <c r="M1873">
        <v>11.521999999999998</v>
      </c>
      <c r="N1873" s="77">
        <f t="shared" si="0"/>
        <v>62.489151189029691</v>
      </c>
    </row>
    <row r="1874" spans="1:20" x14ac:dyDescent="0.3">
      <c r="A1874" s="38" t="s">
        <v>657</v>
      </c>
      <c r="B1874" s="38">
        <v>2024</v>
      </c>
      <c r="C1874" s="9">
        <v>45303</v>
      </c>
      <c r="D1874" s="38" t="s">
        <v>3881</v>
      </c>
      <c r="E1874">
        <v>1</v>
      </c>
      <c r="F1874" s="62" t="s">
        <v>202</v>
      </c>
      <c r="G1874">
        <v>1</v>
      </c>
      <c r="H1874" t="s">
        <v>381</v>
      </c>
      <c r="I1874" t="s">
        <v>25</v>
      </c>
      <c r="J1874" s="69">
        <f>(C1874-VLOOKUP(H1874,Riders!$A$2:$C$2100,2,FALSE))/365</f>
        <v>21.07123287671233</v>
      </c>
      <c r="K1874">
        <v>1</v>
      </c>
      <c r="L1874">
        <v>1</v>
      </c>
      <c r="M1874">
        <v>11.303000000000001</v>
      </c>
      <c r="N1874" s="77">
        <f t="shared" si="0"/>
        <v>63.699902680704234</v>
      </c>
      <c r="Q1874" s="77"/>
    </row>
    <row r="1875" spans="1:20" x14ac:dyDescent="0.3">
      <c r="A1875" s="38" t="s">
        <v>657</v>
      </c>
      <c r="B1875" s="38">
        <v>2024</v>
      </c>
      <c r="C1875" s="9">
        <v>45303</v>
      </c>
      <c r="D1875" s="38" t="s">
        <v>3881</v>
      </c>
      <c r="E1875">
        <v>1</v>
      </c>
      <c r="F1875" s="62" t="s">
        <v>202</v>
      </c>
      <c r="G1875">
        <v>1</v>
      </c>
      <c r="H1875" t="s">
        <v>32</v>
      </c>
      <c r="I1875" t="s">
        <v>17</v>
      </c>
      <c r="J1875" s="69">
        <f>(C1875-VLOOKUP(H1875,Riders!$A$2:$C$2100,2,FALSE))/365</f>
        <v>21.468493150684932</v>
      </c>
      <c r="K1875">
        <v>8</v>
      </c>
      <c r="L1875">
        <v>2</v>
      </c>
      <c r="M1875">
        <v>11.858000000000001</v>
      </c>
      <c r="N1875" s="77">
        <f t="shared" si="0"/>
        <v>60.718502276943831</v>
      </c>
      <c r="Q1875" s="77"/>
    </row>
    <row r="1876" spans="1:20" x14ac:dyDescent="0.3">
      <c r="A1876" s="38" t="s">
        <v>657</v>
      </c>
      <c r="B1876" s="38">
        <v>2024</v>
      </c>
      <c r="C1876" s="9">
        <v>45303</v>
      </c>
      <c r="D1876" s="38" t="s">
        <v>3881</v>
      </c>
      <c r="E1876">
        <v>1</v>
      </c>
      <c r="F1876" s="62" t="s">
        <v>202</v>
      </c>
      <c r="G1876">
        <v>2</v>
      </c>
      <c r="H1876" t="s">
        <v>16</v>
      </c>
      <c r="I1876" t="s">
        <v>17</v>
      </c>
      <c r="J1876" s="69">
        <f>(C1876-VLOOKUP(H1876,Riders!$A$2:$C$2100,2,FALSE))/365</f>
        <v>24.728767123287671</v>
      </c>
      <c r="K1876">
        <v>4</v>
      </c>
      <c r="L1876">
        <v>1</v>
      </c>
      <c r="M1876">
        <v>11.317</v>
      </c>
      <c r="N1876" s="77">
        <f t="shared" si="0"/>
        <v>63.621100998497838</v>
      </c>
      <c r="Q1876" s="77"/>
    </row>
    <row r="1877" spans="1:20" x14ac:dyDescent="0.3">
      <c r="A1877" s="38" t="s">
        <v>657</v>
      </c>
      <c r="B1877" s="38">
        <v>2024</v>
      </c>
      <c r="C1877" s="9">
        <v>45303</v>
      </c>
      <c r="D1877" s="38" t="s">
        <v>3881</v>
      </c>
      <c r="E1877">
        <v>1</v>
      </c>
      <c r="F1877" s="62" t="s">
        <v>202</v>
      </c>
      <c r="G1877">
        <v>2</v>
      </c>
      <c r="H1877" t="s">
        <v>46</v>
      </c>
      <c r="I1877" t="s">
        <v>47</v>
      </c>
      <c r="J1877" s="69">
        <f>(C1877-VLOOKUP(H1877,Riders!$A$2:$C$2100,2,FALSE))/365</f>
        <v>23.575342465753426</v>
      </c>
      <c r="K1877">
        <v>7</v>
      </c>
      <c r="L1877">
        <v>2</v>
      </c>
      <c r="M1877">
        <v>11.474</v>
      </c>
      <c r="N1877" s="77">
        <f t="shared" si="0"/>
        <v>62.750566498169775</v>
      </c>
      <c r="Q1877" s="77"/>
    </row>
    <row r="1878" spans="1:20" x14ac:dyDescent="0.3">
      <c r="A1878" s="38" t="s">
        <v>657</v>
      </c>
      <c r="B1878" s="38">
        <v>2024</v>
      </c>
      <c r="C1878" s="9">
        <v>45303</v>
      </c>
      <c r="D1878" s="38" t="s">
        <v>3881</v>
      </c>
      <c r="E1878">
        <v>1</v>
      </c>
      <c r="F1878" s="62" t="s">
        <v>202</v>
      </c>
      <c r="G1878">
        <v>3</v>
      </c>
      <c r="H1878" t="s">
        <v>14</v>
      </c>
      <c r="I1878" t="s">
        <v>15</v>
      </c>
      <c r="J1878" s="69">
        <f>(C1878-VLOOKUP(H1878,Riders!$A$2:$C$2100,2,FALSE))/365</f>
        <v>24.030136986301368</v>
      </c>
      <c r="K1878">
        <v>2</v>
      </c>
      <c r="L1878">
        <v>1</v>
      </c>
      <c r="M1878">
        <v>11.292999999999999</v>
      </c>
      <c r="N1878" s="77">
        <f t="shared" si="0"/>
        <v>63.756309218099709</v>
      </c>
      <c r="Q1878" s="77"/>
    </row>
    <row r="1879" spans="1:20" x14ac:dyDescent="0.3">
      <c r="A1879" s="38" t="s">
        <v>657</v>
      </c>
      <c r="B1879" s="38">
        <v>2024</v>
      </c>
      <c r="C1879" s="9">
        <v>45303</v>
      </c>
      <c r="D1879" s="38" t="s">
        <v>3881</v>
      </c>
      <c r="E1879">
        <v>1</v>
      </c>
      <c r="F1879" s="62" t="s">
        <v>202</v>
      </c>
      <c r="G1879">
        <v>3</v>
      </c>
      <c r="H1879" t="s">
        <v>3892</v>
      </c>
      <c r="I1879" t="s">
        <v>19</v>
      </c>
      <c r="J1879" s="69">
        <f>(C1879-VLOOKUP(H1879,Riders!$A$2:$C$2100,2,FALSE))/365</f>
        <v>25.641095890410959</v>
      </c>
      <c r="K1879">
        <v>6</v>
      </c>
      <c r="L1879">
        <v>2</v>
      </c>
      <c r="M1879">
        <v>11.37</v>
      </c>
      <c r="N1879" s="77">
        <f t="shared" si="0"/>
        <v>63.324538258575203</v>
      </c>
      <c r="Q1879" s="77"/>
    </row>
    <row r="1880" spans="1:20" x14ac:dyDescent="0.3">
      <c r="A1880" s="38" t="s">
        <v>657</v>
      </c>
      <c r="B1880" s="38">
        <v>2024</v>
      </c>
      <c r="C1880" s="9">
        <v>45303</v>
      </c>
      <c r="D1880" s="38" t="s">
        <v>3881</v>
      </c>
      <c r="E1880">
        <v>1</v>
      </c>
      <c r="F1880" s="62" t="s">
        <v>202</v>
      </c>
      <c r="G1880">
        <v>4</v>
      </c>
      <c r="H1880" t="s">
        <v>23</v>
      </c>
      <c r="I1880" t="s">
        <v>15</v>
      </c>
      <c r="J1880" s="69">
        <f>(C1880-VLOOKUP(H1880,Riders!$A$2:$C$2100,2,FALSE))/365</f>
        <v>26.336986301369862</v>
      </c>
      <c r="K1880">
        <v>3</v>
      </c>
      <c r="L1880">
        <v>2</v>
      </c>
      <c r="M1880">
        <v>11.077999999999999</v>
      </c>
      <c r="N1880" s="77">
        <f t="shared" si="0"/>
        <v>64.993681169886258</v>
      </c>
      <c r="Q1880" s="77"/>
      <c r="T1880" s="77"/>
    </row>
    <row r="1881" spans="1:20" x14ac:dyDescent="0.3">
      <c r="A1881" s="38" t="s">
        <v>657</v>
      </c>
      <c r="B1881" s="38">
        <v>2024</v>
      </c>
      <c r="C1881" s="9">
        <v>45303</v>
      </c>
      <c r="D1881" s="38" t="s">
        <v>3881</v>
      </c>
      <c r="E1881">
        <v>1</v>
      </c>
      <c r="F1881" s="62" t="s">
        <v>202</v>
      </c>
      <c r="G1881">
        <v>4</v>
      </c>
      <c r="H1881" t="s">
        <v>24</v>
      </c>
      <c r="I1881" t="s">
        <v>25</v>
      </c>
      <c r="J1881" s="69">
        <f>(C1881-VLOOKUP(H1881,Riders!$A$2:$C$2100,2,FALSE))/365</f>
        <v>25.372602739726027</v>
      </c>
      <c r="K1881">
        <v>5</v>
      </c>
      <c r="L1881">
        <v>1</v>
      </c>
      <c r="M1881">
        <v>11.071999999999999</v>
      </c>
      <c r="N1881" s="77">
        <f t="shared" si="0"/>
        <v>65.028901734104053</v>
      </c>
      <c r="Q1881" s="77"/>
      <c r="T1881" s="77"/>
    </row>
    <row r="1882" spans="1:20" x14ac:dyDescent="0.3">
      <c r="A1882" s="38" t="s">
        <v>657</v>
      </c>
      <c r="B1882" s="38">
        <v>2024</v>
      </c>
      <c r="C1882" s="9">
        <v>45303</v>
      </c>
      <c r="D1882" s="38" t="s">
        <v>3881</v>
      </c>
      <c r="E1882">
        <v>2</v>
      </c>
      <c r="F1882" s="62" t="s">
        <v>202</v>
      </c>
      <c r="G1882">
        <v>1</v>
      </c>
      <c r="H1882" t="s">
        <v>381</v>
      </c>
      <c r="I1882" t="s">
        <v>25</v>
      </c>
      <c r="J1882" s="69">
        <f>(C1882-VLOOKUP(H1882,Riders!$A$2:$C$2100,2,FALSE))/365</f>
        <v>21.07123287671233</v>
      </c>
      <c r="K1882">
        <v>1</v>
      </c>
      <c r="L1882">
        <v>1</v>
      </c>
      <c r="M1882">
        <v>11.303000000000001</v>
      </c>
      <c r="N1882" s="77">
        <f t="shared" ref="N1882:N1889" si="1">IF(OR(M1882="",M1882="REL"),"",3.6*200/M1882)</f>
        <v>63.699902680704234</v>
      </c>
      <c r="Q1882" s="77"/>
    </row>
    <row r="1883" spans="1:20" x14ac:dyDescent="0.3">
      <c r="A1883" s="38" t="s">
        <v>657</v>
      </c>
      <c r="B1883" s="38">
        <v>2024</v>
      </c>
      <c r="C1883" s="9">
        <v>45303</v>
      </c>
      <c r="D1883" s="38" t="s">
        <v>3881</v>
      </c>
      <c r="E1883">
        <v>2</v>
      </c>
      <c r="F1883" s="62" t="s">
        <v>202</v>
      </c>
      <c r="G1883">
        <v>1</v>
      </c>
      <c r="H1883" t="s">
        <v>32</v>
      </c>
      <c r="I1883" t="s">
        <v>17</v>
      </c>
      <c r="J1883" s="69">
        <f>(C1883-VLOOKUP(H1883,Riders!$A$2:$C$2100,2,FALSE))/365</f>
        <v>21.468493150684932</v>
      </c>
      <c r="K1883">
        <v>8</v>
      </c>
      <c r="L1883">
        <v>2</v>
      </c>
      <c r="M1883">
        <v>11.858000000000001</v>
      </c>
      <c r="N1883" s="77">
        <f t="shared" si="1"/>
        <v>60.718502276943831</v>
      </c>
      <c r="Q1883" s="77"/>
    </row>
    <row r="1884" spans="1:20" x14ac:dyDescent="0.3">
      <c r="A1884" s="38" t="s">
        <v>657</v>
      </c>
      <c r="B1884" s="38">
        <v>2024</v>
      </c>
      <c r="C1884" s="9">
        <v>45303</v>
      </c>
      <c r="D1884" s="38" t="s">
        <v>3881</v>
      </c>
      <c r="E1884">
        <v>2</v>
      </c>
      <c r="F1884" s="62" t="s">
        <v>202</v>
      </c>
      <c r="G1884">
        <v>2</v>
      </c>
      <c r="H1884" t="s">
        <v>16</v>
      </c>
      <c r="I1884" t="s">
        <v>17</v>
      </c>
      <c r="J1884" s="69">
        <f>(C1884-VLOOKUP(H1884,Riders!$A$2:$C$2100,2,FALSE))/365</f>
        <v>24.728767123287671</v>
      </c>
      <c r="K1884">
        <v>4</v>
      </c>
      <c r="L1884">
        <v>1</v>
      </c>
      <c r="M1884">
        <v>11.317</v>
      </c>
      <c r="N1884" s="77">
        <f t="shared" si="1"/>
        <v>63.621100998497838</v>
      </c>
      <c r="Q1884" s="77"/>
    </row>
    <row r="1885" spans="1:20" x14ac:dyDescent="0.3">
      <c r="A1885" s="38" t="s">
        <v>657</v>
      </c>
      <c r="B1885" s="38">
        <v>2024</v>
      </c>
      <c r="C1885" s="9">
        <v>45303</v>
      </c>
      <c r="D1885" s="38" t="s">
        <v>3881</v>
      </c>
      <c r="E1885">
        <v>2</v>
      </c>
      <c r="F1885" s="62" t="s">
        <v>202</v>
      </c>
      <c r="G1885">
        <v>2</v>
      </c>
      <c r="H1885" t="s">
        <v>46</v>
      </c>
      <c r="I1885" t="s">
        <v>47</v>
      </c>
      <c r="J1885" s="69">
        <f>(C1885-VLOOKUP(H1885,Riders!$A$2:$C$2100,2,FALSE))/365</f>
        <v>23.575342465753426</v>
      </c>
      <c r="K1885">
        <v>7</v>
      </c>
      <c r="L1885">
        <v>2</v>
      </c>
      <c r="M1885">
        <v>11.474</v>
      </c>
      <c r="N1885" s="77">
        <f t="shared" si="1"/>
        <v>62.750566498169775</v>
      </c>
      <c r="Q1885" s="77"/>
    </row>
    <row r="1886" spans="1:20" x14ac:dyDescent="0.3">
      <c r="A1886" s="38" t="s">
        <v>657</v>
      </c>
      <c r="B1886" s="38">
        <v>2024</v>
      </c>
      <c r="C1886" s="9">
        <v>45303</v>
      </c>
      <c r="D1886" s="38" t="s">
        <v>3881</v>
      </c>
      <c r="E1886">
        <v>2</v>
      </c>
      <c r="F1886" s="62" t="s">
        <v>202</v>
      </c>
      <c r="G1886">
        <v>3</v>
      </c>
      <c r="H1886" t="s">
        <v>14</v>
      </c>
      <c r="I1886" t="s">
        <v>15</v>
      </c>
      <c r="J1886" s="69">
        <f>(C1886-VLOOKUP(H1886,Riders!$A$2:$C$2100,2,FALSE))/365</f>
        <v>24.030136986301368</v>
      </c>
      <c r="K1886">
        <v>2</v>
      </c>
      <c r="L1886">
        <v>1</v>
      </c>
      <c r="M1886">
        <v>11.292999999999999</v>
      </c>
      <c r="N1886" s="77">
        <f t="shared" si="1"/>
        <v>63.756309218099709</v>
      </c>
      <c r="Q1886" s="77"/>
    </row>
    <row r="1887" spans="1:20" x14ac:dyDescent="0.3">
      <c r="A1887" s="38" t="s">
        <v>657</v>
      </c>
      <c r="B1887" s="38">
        <v>2024</v>
      </c>
      <c r="C1887" s="9">
        <v>45303</v>
      </c>
      <c r="D1887" s="38" t="s">
        <v>3881</v>
      </c>
      <c r="E1887">
        <v>2</v>
      </c>
      <c r="F1887" s="62" t="s">
        <v>202</v>
      </c>
      <c r="G1887">
        <v>3</v>
      </c>
      <c r="H1887" t="s">
        <v>3892</v>
      </c>
      <c r="I1887" t="s">
        <v>19</v>
      </c>
      <c r="J1887" s="69">
        <f>(C1887-VLOOKUP(H1887,Riders!$A$2:$C$2100,2,FALSE))/365</f>
        <v>25.641095890410959</v>
      </c>
      <c r="K1887">
        <v>6</v>
      </c>
      <c r="L1887">
        <v>2</v>
      </c>
      <c r="M1887">
        <v>11.37</v>
      </c>
      <c r="N1887" s="77">
        <f t="shared" si="1"/>
        <v>63.324538258575203</v>
      </c>
      <c r="Q1887" s="77"/>
    </row>
    <row r="1888" spans="1:20" x14ac:dyDescent="0.3">
      <c r="A1888" s="38" t="s">
        <v>657</v>
      </c>
      <c r="B1888" s="38">
        <v>2024</v>
      </c>
      <c r="C1888" s="9">
        <v>45303</v>
      </c>
      <c r="D1888" s="38" t="s">
        <v>3881</v>
      </c>
      <c r="E1888">
        <v>2</v>
      </c>
      <c r="F1888" s="62" t="s">
        <v>202</v>
      </c>
      <c r="G1888">
        <v>4</v>
      </c>
      <c r="H1888" t="s">
        <v>23</v>
      </c>
      <c r="I1888" t="s">
        <v>15</v>
      </c>
      <c r="J1888" s="69">
        <f>(C1888-VLOOKUP(H1888,Riders!$A$2:$C$2100,2,FALSE))/365</f>
        <v>26.336986301369862</v>
      </c>
      <c r="K1888">
        <v>3</v>
      </c>
      <c r="L1888">
        <v>2</v>
      </c>
      <c r="M1888">
        <v>11.077999999999999</v>
      </c>
      <c r="N1888" s="77">
        <f t="shared" si="1"/>
        <v>64.993681169886258</v>
      </c>
      <c r="Q1888" s="77"/>
    </row>
    <row r="1889" spans="1:17" x14ac:dyDescent="0.3">
      <c r="A1889" s="38" t="s">
        <v>657</v>
      </c>
      <c r="B1889" s="38">
        <v>2024</v>
      </c>
      <c r="C1889" s="9">
        <v>45303</v>
      </c>
      <c r="D1889" s="38" t="s">
        <v>3881</v>
      </c>
      <c r="E1889">
        <v>2</v>
      </c>
      <c r="F1889" s="62" t="s">
        <v>202</v>
      </c>
      <c r="G1889">
        <v>4</v>
      </c>
      <c r="H1889" t="s">
        <v>24</v>
      </c>
      <c r="I1889" t="s">
        <v>25</v>
      </c>
      <c r="J1889" s="69">
        <f>(C1889-VLOOKUP(H1889,Riders!$A$2:$C$2100,2,FALSE))/365</f>
        <v>25.372602739726027</v>
      </c>
      <c r="K1889">
        <v>5</v>
      </c>
      <c r="L1889">
        <v>1</v>
      </c>
      <c r="M1889">
        <v>11.071999999999999</v>
      </c>
      <c r="N1889" s="77">
        <f t="shared" si="1"/>
        <v>65.028901734104053</v>
      </c>
      <c r="Q1889" s="77"/>
    </row>
    <row r="1890" spans="1:17" x14ac:dyDescent="0.3">
      <c r="A1890" s="38" t="s">
        <v>657</v>
      </c>
      <c r="B1890" s="38">
        <v>2024</v>
      </c>
      <c r="C1890" s="9">
        <v>45303</v>
      </c>
      <c r="D1890" s="38" t="s">
        <v>3881</v>
      </c>
      <c r="E1890">
        <v>3</v>
      </c>
      <c r="F1890" s="62" t="s">
        <v>202</v>
      </c>
      <c r="G1890">
        <v>4</v>
      </c>
      <c r="H1890" t="s">
        <v>23</v>
      </c>
      <c r="I1890" t="s">
        <v>15</v>
      </c>
      <c r="J1890" s="69">
        <f>(C1890-VLOOKUP(H1890,Riders!$A$2:$C$2100,2,FALSE))/365</f>
        <v>26.336986301369862</v>
      </c>
      <c r="K1890">
        <v>3</v>
      </c>
      <c r="L1890">
        <v>1</v>
      </c>
      <c r="M1890">
        <v>11.125999999999999</v>
      </c>
      <c r="N1890" s="77">
        <f t="shared" ref="N1890:N1891" si="2">IF(OR(M1890="",M1890="REL"),"",3.6*200/M1890)</f>
        <v>64.713284199173117</v>
      </c>
      <c r="Q1890" s="77"/>
    </row>
    <row r="1891" spans="1:17" x14ac:dyDescent="0.3">
      <c r="A1891" s="38" t="s">
        <v>657</v>
      </c>
      <c r="B1891" s="38">
        <v>2024</v>
      </c>
      <c r="C1891" s="9">
        <v>45303</v>
      </c>
      <c r="D1891" s="38" t="s">
        <v>3881</v>
      </c>
      <c r="E1891">
        <v>3</v>
      </c>
      <c r="F1891" s="62" t="s">
        <v>202</v>
      </c>
      <c r="G1891">
        <v>4</v>
      </c>
      <c r="H1891" t="s">
        <v>24</v>
      </c>
      <c r="I1891" t="s">
        <v>25</v>
      </c>
      <c r="J1891" s="69">
        <f>(C1891-VLOOKUP(H1891,Riders!$A$2:$C$2100,2,FALSE))/365</f>
        <v>25.372602739726027</v>
      </c>
      <c r="K1891">
        <v>5</v>
      </c>
      <c r="L1891">
        <v>2</v>
      </c>
      <c r="M1891">
        <v>11.167</v>
      </c>
      <c r="N1891" s="77">
        <f t="shared" si="2"/>
        <v>64.475687292916632</v>
      </c>
      <c r="Q1891" s="77"/>
    </row>
    <row r="1892" spans="1:17" x14ac:dyDescent="0.3">
      <c r="A1892" s="38" t="s">
        <v>657</v>
      </c>
      <c r="B1892" s="38">
        <v>2024</v>
      </c>
      <c r="C1892" s="9">
        <v>45303</v>
      </c>
      <c r="D1892" s="38" t="s">
        <v>3881</v>
      </c>
      <c r="E1892">
        <v>1</v>
      </c>
      <c r="F1892" s="62" t="s">
        <v>203</v>
      </c>
      <c r="G1892">
        <v>1</v>
      </c>
      <c r="H1892" t="s">
        <v>381</v>
      </c>
      <c r="I1892" t="s">
        <v>25</v>
      </c>
      <c r="J1892" s="69">
        <f>(C1892-VLOOKUP(H1892,Riders!$A$2:$C$2100,2,FALSE))/365</f>
        <v>21.07123287671233</v>
      </c>
      <c r="K1892">
        <v>1</v>
      </c>
      <c r="L1892">
        <v>1</v>
      </c>
      <c r="M1892">
        <v>11.268000000000001</v>
      </c>
      <c r="N1892" s="77">
        <f t="shared" ref="N1892:N1907" si="3">IF(OR(M1892="",M1892="REL"),"",3.6*200/M1892)</f>
        <v>63.897763578274756</v>
      </c>
      <c r="Q1892" s="77"/>
    </row>
    <row r="1893" spans="1:17" x14ac:dyDescent="0.3">
      <c r="A1893" s="38" t="s">
        <v>657</v>
      </c>
      <c r="B1893" s="38">
        <v>2024</v>
      </c>
      <c r="C1893" s="9">
        <v>45303</v>
      </c>
      <c r="D1893" s="38" t="s">
        <v>3881</v>
      </c>
      <c r="E1893">
        <v>1</v>
      </c>
      <c r="F1893" s="62" t="s">
        <v>203</v>
      </c>
      <c r="G1893">
        <v>1</v>
      </c>
      <c r="H1893" t="s">
        <v>23</v>
      </c>
      <c r="I1893" t="s">
        <v>15</v>
      </c>
      <c r="J1893" s="69">
        <f>(C1893-VLOOKUP(H1893,Riders!$A$2:$C$2100,2,FALSE))/365</f>
        <v>26.336986301369862</v>
      </c>
      <c r="K1893">
        <v>3</v>
      </c>
      <c r="L1893">
        <v>2</v>
      </c>
      <c r="M1893">
        <v>11.312000000000001</v>
      </c>
      <c r="N1893" s="77">
        <f t="shared" si="3"/>
        <v>63.64922206506364</v>
      </c>
      <c r="Q1893" s="77"/>
    </row>
    <row r="1894" spans="1:17" x14ac:dyDescent="0.3">
      <c r="A1894" s="38" t="s">
        <v>657</v>
      </c>
      <c r="B1894" s="38">
        <v>2024</v>
      </c>
      <c r="C1894" s="9">
        <v>45303</v>
      </c>
      <c r="D1894" s="38" t="s">
        <v>3881</v>
      </c>
      <c r="E1894">
        <v>1</v>
      </c>
      <c r="F1894" s="62" t="s">
        <v>203</v>
      </c>
      <c r="G1894">
        <v>2</v>
      </c>
      <c r="H1894" t="s">
        <v>14</v>
      </c>
      <c r="I1894" t="s">
        <v>15</v>
      </c>
      <c r="J1894" s="69">
        <f>(C1894-VLOOKUP(H1894,Riders!$A$2:$C$2100,2,FALSE))/365</f>
        <v>24.030136986301368</v>
      </c>
      <c r="K1894">
        <v>2</v>
      </c>
      <c r="L1894">
        <v>1</v>
      </c>
      <c r="M1894">
        <v>11.092000000000001</v>
      </c>
      <c r="N1894" s="77">
        <f t="shared" si="3"/>
        <v>64.911648034619546</v>
      </c>
      <c r="Q1894" s="77"/>
    </row>
    <row r="1895" spans="1:17" x14ac:dyDescent="0.3">
      <c r="A1895" s="38" t="s">
        <v>657</v>
      </c>
      <c r="B1895" s="38">
        <v>2024</v>
      </c>
      <c r="C1895" s="9">
        <v>45303</v>
      </c>
      <c r="D1895" s="38" t="s">
        <v>3881</v>
      </c>
      <c r="E1895">
        <v>1</v>
      </c>
      <c r="F1895" s="62" t="s">
        <v>203</v>
      </c>
      <c r="G1895">
        <v>2</v>
      </c>
      <c r="H1895" t="s">
        <v>16</v>
      </c>
      <c r="I1895" t="s">
        <v>17</v>
      </c>
      <c r="J1895" s="69">
        <f>(C1895-VLOOKUP(H1895,Riders!$A$2:$C$2100,2,FALSE))/365</f>
        <v>24.728767123287671</v>
      </c>
      <c r="K1895">
        <v>4</v>
      </c>
      <c r="L1895">
        <v>2</v>
      </c>
      <c r="M1895">
        <v>11.164</v>
      </c>
      <c r="N1895" s="77">
        <f t="shared" si="3"/>
        <v>64.493013256897171</v>
      </c>
      <c r="Q1895" s="77"/>
    </row>
    <row r="1896" spans="1:17" x14ac:dyDescent="0.3">
      <c r="A1896" s="38" t="s">
        <v>657</v>
      </c>
      <c r="B1896" s="38">
        <v>2024</v>
      </c>
      <c r="C1896" s="9">
        <v>45303</v>
      </c>
      <c r="D1896" s="38" t="s">
        <v>3881</v>
      </c>
      <c r="E1896">
        <v>2</v>
      </c>
      <c r="F1896" s="62" t="s">
        <v>203</v>
      </c>
      <c r="G1896">
        <v>1</v>
      </c>
      <c r="H1896" t="s">
        <v>381</v>
      </c>
      <c r="I1896" t="s">
        <v>25</v>
      </c>
      <c r="J1896" s="69">
        <f>(C1896-VLOOKUP(H1896,Riders!$A$2:$C$2100,2,FALSE))/365</f>
        <v>21.07123287671233</v>
      </c>
      <c r="K1896">
        <v>1</v>
      </c>
      <c r="L1896">
        <v>1</v>
      </c>
      <c r="M1896">
        <v>11.071999999999999</v>
      </c>
      <c r="N1896" s="77">
        <f t="shared" si="3"/>
        <v>65.028901734104053</v>
      </c>
    </row>
    <row r="1897" spans="1:17" x14ac:dyDescent="0.3">
      <c r="A1897" s="38" t="s">
        <v>657</v>
      </c>
      <c r="B1897" s="38">
        <v>2024</v>
      </c>
      <c r="C1897" s="9">
        <v>45303</v>
      </c>
      <c r="D1897" s="38" t="s">
        <v>3881</v>
      </c>
      <c r="E1897">
        <v>2</v>
      </c>
      <c r="F1897" s="62" t="s">
        <v>203</v>
      </c>
      <c r="G1897">
        <v>1</v>
      </c>
      <c r="H1897" t="s">
        <v>23</v>
      </c>
      <c r="I1897" t="s">
        <v>15</v>
      </c>
      <c r="J1897" s="69">
        <f>(C1897-VLOOKUP(H1897,Riders!$A$2:$C$2100,2,FALSE))/365</f>
        <v>26.336986301369862</v>
      </c>
      <c r="K1897">
        <v>3</v>
      </c>
      <c r="L1897">
        <v>2</v>
      </c>
      <c r="M1897">
        <v>11.113999999999999</v>
      </c>
      <c r="N1897" s="77">
        <f t="shared" si="3"/>
        <v>64.783156379341378</v>
      </c>
    </row>
    <row r="1898" spans="1:17" x14ac:dyDescent="0.3">
      <c r="A1898" s="38" t="s">
        <v>657</v>
      </c>
      <c r="B1898" s="38">
        <v>2024</v>
      </c>
      <c r="C1898" s="9">
        <v>45303</v>
      </c>
      <c r="D1898" s="38" t="s">
        <v>3881</v>
      </c>
      <c r="E1898">
        <v>2</v>
      </c>
      <c r="F1898" s="62" t="s">
        <v>203</v>
      </c>
      <c r="G1898">
        <v>2</v>
      </c>
      <c r="H1898" t="s">
        <v>14</v>
      </c>
      <c r="I1898" t="s">
        <v>15</v>
      </c>
      <c r="J1898" s="69">
        <f>(C1898-VLOOKUP(H1898,Riders!$A$2:$C$2100,2,FALSE))/365</f>
        <v>24.030136986301368</v>
      </c>
      <c r="K1898">
        <v>2</v>
      </c>
      <c r="L1898">
        <v>1</v>
      </c>
      <c r="M1898">
        <v>11.013999999999999</v>
      </c>
      <c r="N1898" s="77">
        <f t="shared" si="3"/>
        <v>65.371345560196119</v>
      </c>
    </row>
    <row r="1899" spans="1:17" x14ac:dyDescent="0.3">
      <c r="A1899" s="38" t="s">
        <v>657</v>
      </c>
      <c r="B1899" s="38">
        <v>2024</v>
      </c>
      <c r="C1899" s="9">
        <v>45303</v>
      </c>
      <c r="D1899" s="38" t="s">
        <v>3881</v>
      </c>
      <c r="E1899">
        <v>2</v>
      </c>
      <c r="F1899" s="62" t="s">
        <v>203</v>
      </c>
      <c r="G1899">
        <v>2</v>
      </c>
      <c r="H1899" t="s">
        <v>16</v>
      </c>
      <c r="I1899" t="s">
        <v>17</v>
      </c>
      <c r="J1899" s="69">
        <f>(C1899-VLOOKUP(H1899,Riders!$A$2:$C$2100,2,FALSE))/365</f>
        <v>24.728767123287671</v>
      </c>
      <c r="K1899">
        <v>4</v>
      </c>
      <c r="L1899">
        <v>2</v>
      </c>
      <c r="M1899">
        <v>11.126999999999999</v>
      </c>
      <c r="N1899" s="77">
        <f t="shared" si="3"/>
        <v>64.70746832030197</v>
      </c>
    </row>
    <row r="1900" spans="1:17" x14ac:dyDescent="0.3">
      <c r="A1900" s="38" t="s">
        <v>657</v>
      </c>
      <c r="B1900" s="38">
        <v>2024</v>
      </c>
      <c r="C1900" s="9">
        <v>45303</v>
      </c>
      <c r="D1900" s="38" t="s">
        <v>3881</v>
      </c>
      <c r="E1900">
        <v>1</v>
      </c>
      <c r="F1900" s="62" t="s">
        <v>204</v>
      </c>
      <c r="G1900" t="s">
        <v>205</v>
      </c>
      <c r="H1900" t="s">
        <v>381</v>
      </c>
      <c r="I1900" t="s">
        <v>25</v>
      </c>
      <c r="J1900" s="69">
        <f>(C1900-VLOOKUP(H1900,Riders!$A$2:$C$2100,2,FALSE))/365</f>
        <v>21.07123287671233</v>
      </c>
      <c r="K1900">
        <v>1</v>
      </c>
      <c r="L1900">
        <v>1</v>
      </c>
      <c r="M1900">
        <v>11.073</v>
      </c>
      <c r="N1900" s="77">
        <f t="shared" si="3"/>
        <v>65.023028989433755</v>
      </c>
      <c r="Q1900" s="77"/>
    </row>
    <row r="1901" spans="1:17" x14ac:dyDescent="0.3">
      <c r="A1901" s="38" t="s">
        <v>657</v>
      </c>
      <c r="B1901" s="38">
        <v>2024</v>
      </c>
      <c r="C1901" s="9">
        <v>45303</v>
      </c>
      <c r="D1901" s="38" t="s">
        <v>3881</v>
      </c>
      <c r="E1901">
        <v>1</v>
      </c>
      <c r="F1901" s="62" t="s">
        <v>204</v>
      </c>
      <c r="G1901" t="s">
        <v>205</v>
      </c>
      <c r="H1901" t="s">
        <v>14</v>
      </c>
      <c r="I1901" t="s">
        <v>15</v>
      </c>
      <c r="J1901" s="69">
        <f>(C1901-VLOOKUP(H1901,Riders!$A$2:$C$2100,2,FALSE))/365</f>
        <v>24.030136986301368</v>
      </c>
      <c r="K1901">
        <v>2</v>
      </c>
      <c r="L1901">
        <v>2</v>
      </c>
      <c r="M1901">
        <v>11.098000000000001</v>
      </c>
      <c r="N1901" s="77">
        <f t="shared" si="3"/>
        <v>64.876554334114246</v>
      </c>
      <c r="Q1901" s="77"/>
    </row>
    <row r="1902" spans="1:17" x14ac:dyDescent="0.3">
      <c r="A1902" s="38" t="s">
        <v>657</v>
      </c>
      <c r="B1902" s="38">
        <v>2024</v>
      </c>
      <c r="C1902" s="9">
        <v>45303</v>
      </c>
      <c r="D1902" s="38" t="s">
        <v>3881</v>
      </c>
      <c r="E1902">
        <v>1</v>
      </c>
      <c r="F1902" s="62" t="s">
        <v>204</v>
      </c>
      <c r="G1902" t="s">
        <v>206</v>
      </c>
      <c r="H1902" t="s">
        <v>23</v>
      </c>
      <c r="I1902" t="s">
        <v>15</v>
      </c>
      <c r="J1902" s="69">
        <f>(C1902-VLOOKUP(H1902,Riders!$A$2:$C$2100,2,FALSE))/365</f>
        <v>26.336986301369862</v>
      </c>
      <c r="K1902">
        <v>3</v>
      </c>
      <c r="L1902">
        <v>1</v>
      </c>
      <c r="M1902">
        <v>11.061</v>
      </c>
      <c r="N1902" s="77">
        <f t="shared" si="3"/>
        <v>65.093572009764031</v>
      </c>
      <c r="Q1902" s="77"/>
    </row>
    <row r="1903" spans="1:17" x14ac:dyDescent="0.3">
      <c r="A1903" s="38" t="s">
        <v>657</v>
      </c>
      <c r="B1903" s="38">
        <v>2024</v>
      </c>
      <c r="C1903" s="9">
        <v>45303</v>
      </c>
      <c r="D1903" s="38" t="s">
        <v>3881</v>
      </c>
      <c r="E1903">
        <v>1</v>
      </c>
      <c r="F1903" s="62" t="s">
        <v>204</v>
      </c>
      <c r="G1903" t="s">
        <v>206</v>
      </c>
      <c r="H1903" t="s">
        <v>16</v>
      </c>
      <c r="I1903" t="s">
        <v>17</v>
      </c>
      <c r="J1903" s="69">
        <f>(C1903-VLOOKUP(H1903,Riders!$A$2:$C$2100,2,FALSE))/365</f>
        <v>24.728767123287671</v>
      </c>
      <c r="K1903">
        <v>4</v>
      </c>
      <c r="L1903">
        <v>2</v>
      </c>
      <c r="M1903">
        <v>11.584</v>
      </c>
      <c r="N1903" s="77">
        <f t="shared" si="3"/>
        <v>62.15469613259669</v>
      </c>
      <c r="Q1903" s="77"/>
    </row>
    <row r="1904" spans="1:17" x14ac:dyDescent="0.3">
      <c r="A1904" s="38" t="s">
        <v>657</v>
      </c>
      <c r="B1904" s="38">
        <v>2024</v>
      </c>
      <c r="C1904" s="9">
        <v>45303</v>
      </c>
      <c r="D1904" s="38" t="s">
        <v>3881</v>
      </c>
      <c r="E1904">
        <v>2</v>
      </c>
      <c r="F1904" s="62" t="s">
        <v>204</v>
      </c>
      <c r="G1904" t="s">
        <v>205</v>
      </c>
      <c r="H1904" t="s">
        <v>381</v>
      </c>
      <c r="I1904" t="s">
        <v>25</v>
      </c>
      <c r="J1904" s="69">
        <f>(C1904-VLOOKUP(H1904,Riders!$A$2:$C$2100,2,FALSE))/365</f>
        <v>21.07123287671233</v>
      </c>
      <c r="K1904">
        <v>1</v>
      </c>
      <c r="L1904">
        <v>1</v>
      </c>
      <c r="M1904">
        <v>11.002000000000001</v>
      </c>
      <c r="N1904" s="77">
        <f t="shared" si="3"/>
        <v>65.44264679149245</v>
      </c>
    </row>
    <row r="1905" spans="1:14" x14ac:dyDescent="0.3">
      <c r="A1905" s="38" t="s">
        <v>657</v>
      </c>
      <c r="B1905" s="38">
        <v>2024</v>
      </c>
      <c r="C1905" s="9">
        <v>45303</v>
      </c>
      <c r="D1905" s="38" t="s">
        <v>3881</v>
      </c>
      <c r="E1905">
        <v>2</v>
      </c>
      <c r="F1905" s="62" t="s">
        <v>204</v>
      </c>
      <c r="G1905" t="s">
        <v>205</v>
      </c>
      <c r="H1905" t="s">
        <v>14</v>
      </c>
      <c r="I1905" t="s">
        <v>15</v>
      </c>
      <c r="J1905" s="69">
        <f>(C1905-VLOOKUP(H1905,Riders!$A$2:$C$2100,2,FALSE))/365</f>
        <v>24.030136986301368</v>
      </c>
      <c r="K1905">
        <v>2</v>
      </c>
      <c r="L1905">
        <v>2</v>
      </c>
      <c r="M1905">
        <v>11.083</v>
      </c>
      <c r="N1905" s="77">
        <f t="shared" si="3"/>
        <v>64.964359830370839</v>
      </c>
    </row>
    <row r="1906" spans="1:14" x14ac:dyDescent="0.3">
      <c r="A1906" s="38" t="s">
        <v>657</v>
      </c>
      <c r="B1906" s="38">
        <v>2024</v>
      </c>
      <c r="C1906" s="9">
        <v>45303</v>
      </c>
      <c r="D1906" s="38" t="s">
        <v>3881</v>
      </c>
      <c r="E1906">
        <v>2</v>
      </c>
      <c r="F1906" s="62" t="s">
        <v>204</v>
      </c>
      <c r="G1906" t="s">
        <v>206</v>
      </c>
      <c r="H1906" t="s">
        <v>23</v>
      </c>
      <c r="I1906" t="s">
        <v>15</v>
      </c>
      <c r="J1906" s="69">
        <f>(C1906-VLOOKUP(H1906,Riders!$A$2:$C$2100,2,FALSE))/365</f>
        <v>26.336986301369862</v>
      </c>
      <c r="K1906">
        <v>3</v>
      </c>
      <c r="L1906">
        <v>1</v>
      </c>
      <c r="M1906">
        <v>11.539</v>
      </c>
      <c r="N1906" s="77">
        <f t="shared" si="3"/>
        <v>62.397088135886996</v>
      </c>
    </row>
    <row r="1907" spans="1:14" x14ac:dyDescent="0.3">
      <c r="A1907" s="38" t="s">
        <v>657</v>
      </c>
      <c r="B1907" s="38">
        <v>2024</v>
      </c>
      <c r="C1907" s="9">
        <v>45303</v>
      </c>
      <c r="D1907" s="38" t="s">
        <v>3881</v>
      </c>
      <c r="E1907">
        <v>2</v>
      </c>
      <c r="F1907" s="62" t="s">
        <v>204</v>
      </c>
      <c r="G1907" t="s">
        <v>206</v>
      </c>
      <c r="H1907" t="s">
        <v>16</v>
      </c>
      <c r="I1907" t="s">
        <v>17</v>
      </c>
      <c r="J1907" s="69">
        <f>(C1907-VLOOKUP(H1907,Riders!$A$2:$C$2100,2,FALSE))/365</f>
        <v>24.728767123287671</v>
      </c>
      <c r="K1907">
        <v>4</v>
      </c>
      <c r="L1907">
        <v>2</v>
      </c>
      <c r="M1907">
        <v>11.600999999999999</v>
      </c>
      <c r="N1907" s="77">
        <f t="shared" si="3"/>
        <v>62.063615205585734</v>
      </c>
    </row>
  </sheetData>
  <autoFilter ref="A1:N1699" xr:uid="{BA4CDADF-A33D-4A19-95ED-FA4CA66EAC16}"/>
  <phoneticPr fontId="2" type="noConversion"/>
  <conditionalFormatting sqref="N2:N1699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I435 A436:F441 D442:F491 G436:I491 D510:F515 A442:B515 D492:I509 E560:F565 A566:B575 D566:F575 E576:F581 G510:I581 K352:K353 K288:L351 K270:K287 K150:L269 K130:K149 K74:L129 K58:K73 K2:L57 E582:I1699 K354:L1699">
    <cfRule type="expression" dxfId="566" priority="188">
      <formula>$E2="F"</formula>
    </cfRule>
    <cfRule type="expression" dxfId="565" priority="189">
      <formula>$E2="SF"</formula>
    </cfRule>
    <cfRule type="expression" dxfId="564" priority="190">
      <formula>$E2="QF"</formula>
    </cfRule>
    <cfRule type="expression" dxfId="563" priority="191">
      <formula>$E2="R16"</formula>
    </cfRule>
    <cfRule type="expression" dxfId="562" priority="192">
      <formula>$E2="R8"</formula>
    </cfRule>
  </conditionalFormatting>
  <conditionalFormatting sqref="C442:C515">
    <cfRule type="expression" dxfId="561" priority="182">
      <formula>$E442="F"</formula>
    </cfRule>
    <cfRule type="expression" dxfId="560" priority="183">
      <formula>$E442="Q"</formula>
    </cfRule>
  </conditionalFormatting>
  <conditionalFormatting sqref="A516:B517 D516:D517">
    <cfRule type="expression" dxfId="559" priority="180">
      <formula>#REF!="F"</formula>
    </cfRule>
    <cfRule type="expression" dxfId="558" priority="181">
      <formula>#REF!="Q"</formula>
    </cfRule>
  </conditionalFormatting>
  <conditionalFormatting sqref="A560:B565 D560:D565 A576:B1051 D576:D1051 D1108:D1175 D1178:D1193 D1268:D1339">
    <cfRule type="expression" dxfId="557" priority="178">
      <formula>#REF!="F"</formula>
    </cfRule>
    <cfRule type="expression" dxfId="556" priority="17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555" priority="166">
      <formula>#REF!="F"</formula>
    </cfRule>
    <cfRule type="expression" dxfId="554" priority="16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553" priority="164">
      <formula>#REF!="F"</formula>
    </cfRule>
    <cfRule type="expression" dxfId="552" priority="16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551" priority="160">
      <formula>#REF!="F"</formula>
    </cfRule>
    <cfRule type="expression" dxfId="550" priority="16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549" priority="158">
      <formula>#REF!="F"</formula>
    </cfRule>
    <cfRule type="expression" dxfId="548" priority="159">
      <formula>#REF!="Q"</formula>
    </cfRule>
  </conditionalFormatting>
  <conditionalFormatting sqref="D1176:D1177 D1194:D1267">
    <cfRule type="expression" dxfId="547" priority="136">
      <formula>#REF!="F"</formula>
    </cfRule>
    <cfRule type="expression" dxfId="546" priority="13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545" priority="134">
      <formula>#REF!="F"</formula>
    </cfRule>
    <cfRule type="expression" dxfId="544" priority="13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543" priority="132">
      <formula>#REF!="F"</formula>
    </cfRule>
    <cfRule type="expression" dxfId="542" priority="13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541" priority="128">
      <formula>#REF!="F"</formula>
    </cfRule>
    <cfRule type="expression" dxfId="540" priority="12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539" priority="126">
      <formula>#REF!="F"</formula>
    </cfRule>
    <cfRule type="expression" dxfId="538" priority="127">
      <formula>#REF!="Q"</formula>
    </cfRule>
  </conditionalFormatting>
  <conditionalFormatting sqref="M70:M7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537" priority="109">
      <formula>#REF!="F"</formula>
    </cfRule>
    <cfRule type="expression" dxfId="536" priority="110">
      <formula>#REF!="Q"</formula>
    </cfRule>
  </conditionalFormatting>
  <conditionalFormatting sqref="A1123:B1123 A1125:B1125 A1127:B1127 A1129:B1129">
    <cfRule type="expression" dxfId="535" priority="107">
      <formula>#REF!="F"</formula>
    </cfRule>
    <cfRule type="expression" dxfId="534" priority="108">
      <formula>#REF!="Q"</formula>
    </cfRule>
  </conditionalFormatting>
  <conditionalFormatting sqref="A1130:B1130">
    <cfRule type="expression" dxfId="533" priority="105">
      <formula>#REF!="F"</formula>
    </cfRule>
    <cfRule type="expression" dxfId="532" priority="106">
      <formula>#REF!="Q"</formula>
    </cfRule>
  </conditionalFormatting>
  <conditionalFormatting sqref="A1131:B1131">
    <cfRule type="expression" dxfId="531" priority="103">
      <formula>#REF!="F"</formula>
    </cfRule>
    <cfRule type="expression" dxfId="530" priority="104">
      <formula>#REF!="Q"</formula>
    </cfRule>
  </conditionalFormatting>
  <conditionalFormatting sqref="A1144:B1144 A1146:B1146 A1150:B1150 A1152:B1152">
    <cfRule type="expression" dxfId="529" priority="101">
      <formula>#REF!="F"</formula>
    </cfRule>
    <cfRule type="expression" dxfId="528" priority="102">
      <formula>#REF!="Q"</formula>
    </cfRule>
  </conditionalFormatting>
  <conditionalFormatting sqref="A1145:B1145 A1147:B1147 A1151:B1151 A1153:B1153">
    <cfRule type="expression" dxfId="527" priority="99">
      <formula>#REF!="F"</formula>
    </cfRule>
    <cfRule type="expression" dxfId="526" priority="100">
      <formula>#REF!="Q"</formula>
    </cfRule>
  </conditionalFormatting>
  <conditionalFormatting sqref="M74:M104 M54:M57 M106:M107 M110:M118">
    <cfRule type="colorScale" priority="2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525" priority="97">
      <formula>#REF!="F"</formula>
    </cfRule>
    <cfRule type="expression" dxfId="524" priority="98">
      <formula>#REF!="Q"</formula>
    </cfRule>
  </conditionalFormatting>
  <conditionalFormatting sqref="A1149:B1149">
    <cfRule type="expression" dxfId="523" priority="95">
      <formula>#REF!="F"</formula>
    </cfRule>
    <cfRule type="expression" dxfId="522" priority="96">
      <formula>#REF!="Q"</formula>
    </cfRule>
  </conditionalFormatting>
  <conditionalFormatting sqref="A1178:B1178 A1180:B1180 A1182:B1182 A1184:B1184 A1186:B1186 A1188:B1188 A1192:B1192">
    <cfRule type="expression" dxfId="521" priority="89">
      <formula>#REF!="F"</formula>
    </cfRule>
    <cfRule type="expression" dxfId="520" priority="90">
      <formula>#REF!="Q"</formula>
    </cfRule>
  </conditionalFormatting>
  <conditionalFormatting sqref="A1179:B1179 A1181:B1181 A1183:B1183 A1185:B1185 A1187:B1187 A1189:B1189 A1193:B1193">
    <cfRule type="expression" dxfId="519" priority="87">
      <formula>#REF!="F"</formula>
    </cfRule>
    <cfRule type="expression" dxfId="518" priority="88">
      <formula>#REF!="Q"</formula>
    </cfRule>
  </conditionalFormatting>
  <conditionalFormatting sqref="A1194:B1194">
    <cfRule type="expression" dxfId="517" priority="83">
      <formula>#REF!="F"</formula>
    </cfRule>
    <cfRule type="expression" dxfId="516" priority="84">
      <formula>#REF!="Q"</formula>
    </cfRule>
  </conditionalFormatting>
  <conditionalFormatting sqref="A1190:B1190">
    <cfRule type="expression" dxfId="515" priority="81">
      <formula>#REF!="F"</formula>
    </cfRule>
    <cfRule type="expression" dxfId="514" priority="82">
      <formula>#REF!="Q"</formula>
    </cfRule>
  </conditionalFormatting>
  <conditionalFormatting sqref="A1191:B1191">
    <cfRule type="expression" dxfId="513" priority="79">
      <formula>#REF!="F"</formula>
    </cfRule>
    <cfRule type="expression" dxfId="512" priority="80">
      <formula>#REF!="Q"</formula>
    </cfRule>
  </conditionalFormatting>
  <conditionalFormatting sqref="A1244:B1244 A1246:B1246 A1248:B1248 A1250:B1250 A1254:B1254 A1256:B1256 A1258:B1258 A1260:B1260">
    <cfRule type="expression" dxfId="511" priority="77">
      <formula>#REF!="F"</formula>
    </cfRule>
    <cfRule type="expression" dxfId="510" priority="78">
      <formula>#REF!="Q"</formula>
    </cfRule>
  </conditionalFormatting>
  <conditionalFormatting sqref="A1252:B1252">
    <cfRule type="expression" dxfId="509" priority="75">
      <formula>#REF!="F"</formula>
    </cfRule>
    <cfRule type="expression" dxfId="508" priority="76">
      <formula>#REF!="Q"</formula>
    </cfRule>
  </conditionalFormatting>
  <conditionalFormatting sqref="A1316:B1316 A1318:B1318 A1320:B1320 A1322:B1322 A1324:B1324 A1326:B1326 A1328:B1328 A1330:B1330">
    <cfRule type="expression" dxfId="507" priority="73">
      <formula>#REF!="F"</formula>
    </cfRule>
    <cfRule type="expression" dxfId="506" priority="74">
      <formula>#REF!="Q"</formula>
    </cfRule>
  </conditionalFormatting>
  <conditionalFormatting sqref="A1317:B1317 A1319:B1319 A1321:B1321 A1323:B1323 A1325:B1325 A1327:B1327 A1329:B1329 A1331:B1331">
    <cfRule type="expression" dxfId="505" priority="71">
      <formula>#REF!="F"</formula>
    </cfRule>
    <cfRule type="expression" dxfId="504" priority="72">
      <formula>#REF!="Q"</formula>
    </cfRule>
  </conditionalFormatting>
  <conditionalFormatting sqref="N1778:N182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8:L1825 H1779 L1836:L1839 L1844:L1847 L1852:L1881 F1778:F1907 J1852:J1907">
    <cfRule type="expression" dxfId="503" priority="2970">
      <formula>$F1778="F"</formula>
    </cfRule>
    <cfRule type="expression" dxfId="502" priority="2971">
      <formula>$F1778="SF"</formula>
    </cfRule>
    <cfRule type="expression" dxfId="501" priority="2972">
      <formula>$F1778="QF"</formula>
    </cfRule>
    <cfRule type="expression" dxfId="500" priority="2973">
      <formula>$F1778="R16"</formula>
    </cfRule>
    <cfRule type="expression" dxfId="499" priority="2974">
      <formula>$F1778="R8"</formula>
    </cfRule>
  </conditionalFormatting>
  <conditionalFormatting sqref="N1826:N183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851">
    <cfRule type="expression" dxfId="498" priority="32">
      <formula>$E2="F"</formula>
    </cfRule>
    <cfRule type="expression" dxfId="497" priority="33">
      <formula>$E2="SF"</formula>
    </cfRule>
    <cfRule type="expression" dxfId="496" priority="34">
      <formula>$E2="QF"</formula>
    </cfRule>
    <cfRule type="expression" dxfId="495" priority="35">
      <formula>$E2="R16"</formula>
    </cfRule>
    <cfRule type="expression" dxfId="494" priority="36">
      <formula>$E2="R8"</formula>
    </cfRule>
  </conditionalFormatting>
  <conditionalFormatting sqref="T1880:T188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80:T188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852:D1881 A1890:D1903">
    <cfRule type="expression" dxfId="493" priority="2990">
      <formula>$F1852="Q"</formula>
    </cfRule>
    <cfRule type="expression" dxfId="492" priority="2991">
      <formula>$F1852="G"</formula>
    </cfRule>
    <cfRule type="expression" dxfId="491" priority="2992">
      <formula>$F1852="B"</formula>
    </cfRule>
  </conditionalFormatting>
  <conditionalFormatting sqref="L1892:L1907">
    <cfRule type="expression" dxfId="490" priority="3008">
      <formula>$F1892="F"</formula>
    </cfRule>
    <cfRule type="expression" dxfId="489" priority="3009">
      <formula>$F1892="SF"</formula>
    </cfRule>
    <cfRule type="expression" dxfId="488" priority="3010">
      <formula>$F1892="QF"</formula>
    </cfRule>
    <cfRule type="expression" dxfId="487" priority="3011">
      <formula>$F1892="R16"</formula>
    </cfRule>
    <cfRule type="expression" dxfId="486" priority="3012">
      <formula>$F1892="R8"</formula>
    </cfRule>
  </conditionalFormatting>
  <conditionalFormatting sqref="N1882:N18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82:L1889">
    <cfRule type="expression" dxfId="485" priority="3018">
      <formula>$Q1882="F"</formula>
    </cfRule>
    <cfRule type="expression" dxfId="484" priority="3019">
      <formula>$Q1882="SF"</formula>
    </cfRule>
    <cfRule type="expression" dxfId="483" priority="3020">
      <formula>$Q1882="QF"</formula>
    </cfRule>
    <cfRule type="expression" dxfId="482" priority="3021">
      <formula>$Q1882="R16"</formula>
    </cfRule>
    <cfRule type="expression" dxfId="481" priority="3022">
      <formula>$Q1882="R8"</formula>
    </cfRule>
  </conditionalFormatting>
  <conditionalFormatting sqref="A1882:D1889">
    <cfRule type="expression" dxfId="480" priority="6">
      <formula>$F1882="Q"</formula>
    </cfRule>
    <cfRule type="expression" dxfId="479" priority="7">
      <formula>$F1882="G"</formula>
    </cfRule>
    <cfRule type="expression" dxfId="478" priority="8">
      <formula>$F1882="B"</formula>
    </cfRule>
  </conditionalFormatting>
  <conditionalFormatting sqref="N1890:N189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04:D1907">
    <cfRule type="expression" dxfId="477" priority="1">
      <formula>$F1904="Q"</formula>
    </cfRule>
    <cfRule type="expression" dxfId="476" priority="2">
      <formula>$F1904="G"</formula>
    </cfRule>
    <cfRule type="expression" dxfId="475" priority="3">
      <formula>$F1904="B"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52"/>
  <sheetViews>
    <sheetView zoomScale="85" zoomScaleNormal="85" workbookViewId="0">
      <pane ySplit="1" topLeftCell="A2" activePane="bottomLeft" state="frozen"/>
      <selection pane="bottomLeft" activeCell="J238" sqref="J238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7773437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22" width="6.77734375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46" t="s">
        <v>657</v>
      </c>
      <c r="B2" s="46">
        <v>2024</v>
      </c>
      <c r="C2" s="20">
        <v>45301</v>
      </c>
      <c r="D2" s="46" t="s">
        <v>3881</v>
      </c>
      <c r="E2" s="46" t="s">
        <v>379</v>
      </c>
      <c r="F2" s="46" t="s">
        <v>379</v>
      </c>
      <c r="G2" s="3" t="s">
        <v>15</v>
      </c>
      <c r="H2" s="3" t="s">
        <v>14</v>
      </c>
      <c r="I2" s="3" t="s">
        <v>22</v>
      </c>
      <c r="J2" s="3" t="s">
        <v>23</v>
      </c>
      <c r="K2" s="50">
        <f>(C2-VLOOKUP(H2,Riders!$A$2:$C$3501,2,FALSE))/365</f>
        <v>24.024657534246575</v>
      </c>
      <c r="L2" s="50">
        <f>(C2-VLOOKUP(I2,Riders!$A$2:$C$3501,2,FALSE))/365</f>
        <v>26.005479452054793</v>
      </c>
      <c r="M2" s="50">
        <f>(C2-VLOOKUP(J2,Riders!$A$2:$C$3501,2,FALSE))/365</f>
        <v>26.331506849315069</v>
      </c>
      <c r="N2" s="46">
        <v>1</v>
      </c>
      <c r="O2" s="3">
        <f t="shared" ref="O2:O65" si="0">SUM(P2:U2)</f>
        <v>46.316000000000003</v>
      </c>
      <c r="P2" s="3">
        <v>11.499000000000001</v>
      </c>
      <c r="Q2" s="3">
        <v>7.3579999999999988</v>
      </c>
      <c r="R2" s="3">
        <v>6.7460000000000022</v>
      </c>
      <c r="S2" s="3">
        <v>6.8019999999999996</v>
      </c>
      <c r="T2" s="3">
        <v>6.8680000000000021</v>
      </c>
      <c r="U2" s="3">
        <v>7.0429999999999993</v>
      </c>
      <c r="V2" s="3">
        <f t="shared" ref="V2:V65" si="1">3.6*750/O2</f>
        <v>58.295189567320143</v>
      </c>
    </row>
    <row r="3" spans="1:22" x14ac:dyDescent="0.3">
      <c r="A3" s="46" t="s">
        <v>657</v>
      </c>
      <c r="B3" s="46">
        <v>2024</v>
      </c>
      <c r="C3" s="20">
        <v>45301</v>
      </c>
      <c r="D3" s="46" t="s">
        <v>3881</v>
      </c>
      <c r="E3" s="46" t="s">
        <v>379</v>
      </c>
      <c r="F3" s="46" t="s">
        <v>379</v>
      </c>
      <c r="G3" s="3" t="s">
        <v>25</v>
      </c>
      <c r="H3" s="3" t="s">
        <v>24</v>
      </c>
      <c r="I3" s="3" t="s">
        <v>381</v>
      </c>
      <c r="J3" s="3" t="s">
        <v>391</v>
      </c>
      <c r="K3" s="50">
        <f>(C3-VLOOKUP(H3,Riders!$A$2:$C$3501,2,FALSE))/365</f>
        <v>25.367123287671234</v>
      </c>
      <c r="L3" s="50">
        <f>(C3-VLOOKUP(I3,Riders!$A$2:$C$3501,2,FALSE))/365</f>
        <v>21.065753424657533</v>
      </c>
      <c r="M3" s="50">
        <f>(C3-VLOOKUP(J3,Riders!$A$2:$C$3501,2,FALSE))/365</f>
        <v>24.873972602739727</v>
      </c>
      <c r="N3" s="46">
        <v>2</v>
      </c>
      <c r="O3" s="3">
        <f t="shared" si="0"/>
        <v>46.377000000000002</v>
      </c>
      <c r="P3" s="3">
        <v>11.523</v>
      </c>
      <c r="Q3" s="3">
        <v>7.4080000000000013</v>
      </c>
      <c r="R3" s="3">
        <v>6.8709999999999987</v>
      </c>
      <c r="S3" s="3">
        <v>6.9489999999999981</v>
      </c>
      <c r="T3" s="3">
        <v>6.7590000000000003</v>
      </c>
      <c r="U3" s="3">
        <v>6.8670000000000044</v>
      </c>
      <c r="V3" s="3">
        <f t="shared" si="1"/>
        <v>58.218513487288952</v>
      </c>
    </row>
    <row r="4" spans="1:22" x14ac:dyDescent="0.3">
      <c r="A4" s="46" t="s">
        <v>657</v>
      </c>
      <c r="B4" s="46">
        <v>2024</v>
      </c>
      <c r="C4" s="20">
        <v>45301</v>
      </c>
      <c r="D4" s="46" t="s">
        <v>3881</v>
      </c>
      <c r="E4" s="46" t="s">
        <v>379</v>
      </c>
      <c r="F4" s="46" t="s">
        <v>379</v>
      </c>
      <c r="G4" s="3" t="s">
        <v>19</v>
      </c>
      <c r="H4" s="3" t="s">
        <v>380</v>
      </c>
      <c r="I4" s="3" t="s">
        <v>384</v>
      </c>
      <c r="J4" s="3" t="s">
        <v>18</v>
      </c>
      <c r="K4" s="50">
        <f>(C4-VLOOKUP(H4,Riders!$A$2:$C$3501,2,FALSE))/365</f>
        <v>27.756164383561643</v>
      </c>
      <c r="L4" s="50">
        <f>(C4-VLOOKUP(I4,Riders!$A$2:$C$3501,2,FALSE))/365</f>
        <v>24.350684931506848</v>
      </c>
      <c r="M4" s="50">
        <f>(C4-VLOOKUP(J4,Riders!$A$2:$C$3501,2,FALSE))/365</f>
        <v>25.635616438356163</v>
      </c>
      <c r="N4" s="46">
        <v>3</v>
      </c>
      <c r="O4" s="3">
        <f t="shared" si="0"/>
        <v>47.173000000000002</v>
      </c>
      <c r="P4" s="3">
        <v>11.705</v>
      </c>
      <c r="Q4" s="3">
        <v>7.4990000000000006</v>
      </c>
      <c r="R4" s="3">
        <v>6.8559999999999981</v>
      </c>
      <c r="S4" s="3">
        <v>6.8889999999999993</v>
      </c>
      <c r="T4" s="3">
        <v>6.9770000000000039</v>
      </c>
      <c r="U4" s="3">
        <v>7.2469999999999999</v>
      </c>
      <c r="V4" s="3">
        <f t="shared" si="1"/>
        <v>57.236130837555379</v>
      </c>
    </row>
    <row r="5" spans="1:22" x14ac:dyDescent="0.3">
      <c r="A5" s="46" t="s">
        <v>657</v>
      </c>
      <c r="B5" s="46">
        <v>2024</v>
      </c>
      <c r="C5" s="20">
        <v>45301</v>
      </c>
      <c r="D5" s="46" t="s">
        <v>3881</v>
      </c>
      <c r="E5" s="46" t="s">
        <v>379</v>
      </c>
      <c r="F5" s="4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50">
        <f>(C5-VLOOKUP(H5,Riders!$A$2:$C$3501,2,FALSE))/365</f>
        <v>26.904109589041095</v>
      </c>
      <c r="L5" s="50">
        <f>(C5-VLOOKUP(I5,Riders!$A$2:$C$3501,2,FALSE))/365</f>
        <v>29.912328767123288</v>
      </c>
      <c r="M5" s="50">
        <f>(C5-VLOOKUP(J5,Riders!$A$2:$C$3501,2,FALSE))/365</f>
        <v>23.56986301369863</v>
      </c>
      <c r="N5" s="46">
        <v>4</v>
      </c>
      <c r="O5" s="3">
        <f t="shared" si="0"/>
        <v>47.481000000000002</v>
      </c>
      <c r="P5" s="3">
        <v>11.403</v>
      </c>
      <c r="Q5" s="3">
        <v>7.4649999999999981</v>
      </c>
      <c r="R5" s="3">
        <v>7.0010000000000012</v>
      </c>
      <c r="S5" s="3">
        <v>7.1120000000000019</v>
      </c>
      <c r="T5" s="3">
        <v>7.1689999999999969</v>
      </c>
      <c r="U5" s="3">
        <v>7.3310000000000031</v>
      </c>
      <c r="V5" s="3">
        <f t="shared" si="1"/>
        <v>56.864851203639347</v>
      </c>
    </row>
    <row r="6" spans="1:22" x14ac:dyDescent="0.3">
      <c r="A6" s="46" t="s">
        <v>657</v>
      </c>
      <c r="B6" s="46">
        <v>2024</v>
      </c>
      <c r="C6" s="20">
        <v>45301</v>
      </c>
      <c r="D6" s="46" t="s">
        <v>3881</v>
      </c>
      <c r="E6" s="46" t="s">
        <v>379</v>
      </c>
      <c r="F6" s="46" t="s">
        <v>379</v>
      </c>
      <c r="G6" s="3" t="s">
        <v>17</v>
      </c>
      <c r="H6" s="3" t="s">
        <v>16</v>
      </c>
      <c r="I6" s="3" t="s">
        <v>32</v>
      </c>
      <c r="J6" s="3" t="s">
        <v>80</v>
      </c>
      <c r="K6" s="50">
        <f>(C6-VLOOKUP(H6,Riders!$A$2:$C$3501,2,FALSE))/365</f>
        <v>24.723287671232878</v>
      </c>
      <c r="L6" s="50">
        <f>(C6-VLOOKUP(I6,Riders!$A$2:$C$3501,2,FALSE))/365</f>
        <v>21.463013698630139</v>
      </c>
      <c r="M6" s="50">
        <f>(C6-VLOOKUP(J6,Riders!$A$2:$C$3501,2,FALSE))/365</f>
        <v>21.923287671232877</v>
      </c>
      <c r="N6" s="46">
        <v>5</v>
      </c>
      <c r="O6" s="3">
        <f t="shared" si="0"/>
        <v>48.170999999999999</v>
      </c>
      <c r="P6" s="3">
        <v>11.917</v>
      </c>
      <c r="Q6" s="3">
        <v>7.4150000000000009</v>
      </c>
      <c r="R6" s="3">
        <v>7.4149999999999991</v>
      </c>
      <c r="S6" s="3">
        <v>7.3230000000000004</v>
      </c>
      <c r="T6" s="3">
        <v>7.0249999999999986</v>
      </c>
      <c r="U6" s="3">
        <v>7.0760000000000005</v>
      </c>
      <c r="V6" s="3">
        <f t="shared" si="1"/>
        <v>56.050320732390858</v>
      </c>
    </row>
    <row r="7" spans="1:22" x14ac:dyDescent="0.3">
      <c r="A7" s="46" t="s">
        <v>657</v>
      </c>
      <c r="B7" s="46">
        <v>2024</v>
      </c>
      <c r="C7" s="20">
        <v>45301</v>
      </c>
      <c r="D7" s="46" t="s">
        <v>3881</v>
      </c>
      <c r="E7" s="46" t="s">
        <v>379</v>
      </c>
      <c r="F7" s="46" t="s">
        <v>379</v>
      </c>
      <c r="G7" s="3" t="s">
        <v>51</v>
      </c>
      <c r="H7" s="3" t="s">
        <v>50</v>
      </c>
      <c r="I7" s="3" t="s">
        <v>849</v>
      </c>
      <c r="J7" s="3" t="s">
        <v>903</v>
      </c>
      <c r="K7" s="50">
        <f>(C7-VLOOKUP(H7,Riders!$A$2:$C$3501,2,FALSE))/365</f>
        <v>27.265753424657536</v>
      </c>
      <c r="L7" s="50">
        <f>(C7-VLOOKUP(I7,Riders!$A$2:$C$3501,2,FALSE))/365</f>
        <v>28.331506849315069</v>
      </c>
      <c r="M7" s="50">
        <f>(C7-VLOOKUP(J7,Riders!$A$2:$C$3501,2,FALSE))/365</f>
        <v>20.038356164383561</v>
      </c>
      <c r="N7" s="46">
        <v>6</v>
      </c>
      <c r="O7" s="3">
        <f t="shared" si="0"/>
        <v>49.113999999999997</v>
      </c>
      <c r="P7" s="3">
        <v>11.932</v>
      </c>
      <c r="Q7" s="3">
        <v>7.6010000000000009</v>
      </c>
      <c r="R7" s="3">
        <v>7.3099999999999987</v>
      </c>
      <c r="S7" s="3">
        <v>7.4030000000000022</v>
      </c>
      <c r="T7" s="3">
        <v>7.3629999999999995</v>
      </c>
      <c r="U7" s="3">
        <v>7.5049999999999955</v>
      </c>
      <c r="V7" s="3">
        <f t="shared" si="1"/>
        <v>54.974141792564239</v>
      </c>
    </row>
    <row r="8" spans="1:22" x14ac:dyDescent="0.3">
      <c r="A8" s="46" t="s">
        <v>657</v>
      </c>
      <c r="B8" s="46">
        <v>2024</v>
      </c>
      <c r="C8" s="20">
        <v>45301</v>
      </c>
      <c r="D8" s="46" t="s">
        <v>3881</v>
      </c>
      <c r="E8" s="46" t="s">
        <v>379</v>
      </c>
      <c r="F8" s="46" t="s">
        <v>379</v>
      </c>
      <c r="G8" s="3" t="s">
        <v>31</v>
      </c>
      <c r="H8" s="3" t="s">
        <v>113</v>
      </c>
      <c r="I8" s="3" t="s">
        <v>632</v>
      </c>
      <c r="J8" s="3" t="s">
        <v>30</v>
      </c>
      <c r="K8" s="50">
        <f>(C8-VLOOKUP(H8,Riders!$A$2:$C$3501,2,FALSE))/365</f>
        <v>20.660273972602738</v>
      </c>
      <c r="L8" s="50">
        <f>(C8-VLOOKUP(I8,Riders!$A$2:$C$3501,2,FALSE))/365</f>
        <v>22.353424657534248</v>
      </c>
      <c r="M8" s="50">
        <f>(C8-VLOOKUP(J8,Riders!$A$2:$C$3501,2,FALSE))/365</f>
        <v>27.736986301369864</v>
      </c>
      <c r="N8" s="46">
        <v>7</v>
      </c>
      <c r="O8" s="3">
        <f t="shared" si="0"/>
        <v>49.281999999999996</v>
      </c>
      <c r="P8" s="3">
        <v>12.042</v>
      </c>
      <c r="Q8" s="3">
        <v>7.552999999999999</v>
      </c>
      <c r="R8" s="3">
        <v>7.3049999999999997</v>
      </c>
      <c r="S8" s="3">
        <v>7.3960000000000008</v>
      </c>
      <c r="T8" s="3">
        <v>7.3699999999999974</v>
      </c>
      <c r="U8" s="3">
        <v>7.6159999999999997</v>
      </c>
      <c r="V8" s="3">
        <f t="shared" si="1"/>
        <v>54.786737551235753</v>
      </c>
    </row>
    <row r="9" spans="1:22" x14ac:dyDescent="0.3">
      <c r="A9" s="46" t="s">
        <v>657</v>
      </c>
      <c r="B9" s="46">
        <v>2024</v>
      </c>
      <c r="C9" s="20">
        <v>45301</v>
      </c>
      <c r="D9" s="46" t="s">
        <v>3881</v>
      </c>
      <c r="E9" s="46" t="s">
        <v>379</v>
      </c>
      <c r="F9" s="46" t="s">
        <v>379</v>
      </c>
      <c r="G9" s="3" t="s">
        <v>49</v>
      </c>
      <c r="H9" s="3" t="s">
        <v>832</v>
      </c>
      <c r="I9" s="3" t="s">
        <v>48</v>
      </c>
      <c r="J9" s="3" t="s">
        <v>860</v>
      </c>
      <c r="K9" s="50">
        <f>(C9-VLOOKUP(H9,Riders!$A$2:$C$3501,2,FALSE))/365</f>
        <v>19.852054794520548</v>
      </c>
      <c r="L9" s="50">
        <f>(C9-VLOOKUP(I9,Riders!$A$2:$C$3501,2,FALSE))/365</f>
        <v>22.950684931506849</v>
      </c>
      <c r="M9" s="50">
        <f>(C9-VLOOKUP(J9,Riders!$A$2:$C$3501,2,FALSE))/365</f>
        <v>19.32054794520548</v>
      </c>
      <c r="N9" s="46">
        <v>8</v>
      </c>
      <c r="O9" s="3">
        <f t="shared" si="0"/>
        <v>49.718000000000004</v>
      </c>
      <c r="P9" s="3">
        <v>12.026</v>
      </c>
      <c r="Q9" s="3">
        <v>7.777000000000001</v>
      </c>
      <c r="R9" s="3">
        <v>7.218</v>
      </c>
      <c r="S9" s="3">
        <v>7.4359999999999999</v>
      </c>
      <c r="T9" s="3">
        <v>7.5050000000000026</v>
      </c>
      <c r="U9" s="3">
        <v>7.7560000000000002</v>
      </c>
      <c r="V9" s="3">
        <f t="shared" si="1"/>
        <v>54.306287461281627</v>
      </c>
    </row>
    <row r="10" spans="1:22" x14ac:dyDescent="0.3">
      <c r="A10" s="46" t="s">
        <v>657</v>
      </c>
      <c r="B10" s="46">
        <v>2024</v>
      </c>
      <c r="C10" s="20">
        <v>45301</v>
      </c>
      <c r="D10" s="46" t="s">
        <v>3881</v>
      </c>
      <c r="E10" s="46" t="s">
        <v>454</v>
      </c>
      <c r="F10" s="46">
        <v>1</v>
      </c>
      <c r="G10" s="3" t="s">
        <v>47</v>
      </c>
      <c r="H10" s="3" t="s">
        <v>99</v>
      </c>
      <c r="I10" s="3" t="s">
        <v>100</v>
      </c>
      <c r="J10" s="3" t="s">
        <v>46</v>
      </c>
      <c r="K10" s="50">
        <f>(C10-VLOOKUP(H10,Riders!$A$2:$C$3501,2,FALSE))/365</f>
        <v>26.904109589041095</v>
      </c>
      <c r="L10" s="50">
        <f>(C10-VLOOKUP(I10,Riders!$A$2:$C$3501,2,FALSE))/365</f>
        <v>29.912328767123288</v>
      </c>
      <c r="M10" s="50">
        <f>(C10-VLOOKUP(J10,Riders!$A$2:$C$3501,2,FALSE))/365</f>
        <v>23.56986301369863</v>
      </c>
      <c r="N10" s="46">
        <v>1</v>
      </c>
      <c r="O10" s="3">
        <f t="shared" si="0"/>
        <v>47.389000000000003</v>
      </c>
      <c r="P10" s="3">
        <v>11.433</v>
      </c>
      <c r="Q10" s="3">
        <v>7.4319999999999986</v>
      </c>
      <c r="R10" s="3">
        <v>6.9430000000000014</v>
      </c>
      <c r="S10" s="3">
        <v>7.0850000000000009</v>
      </c>
      <c r="T10" s="3">
        <v>7.1210000000000022</v>
      </c>
      <c r="U10" s="3">
        <v>7.375</v>
      </c>
      <c r="V10" s="3">
        <f t="shared" si="1"/>
        <v>56.975247420287403</v>
      </c>
    </row>
    <row r="11" spans="1:22" x14ac:dyDescent="0.3">
      <c r="A11" s="46" t="s">
        <v>657</v>
      </c>
      <c r="B11" s="46">
        <v>2024</v>
      </c>
      <c r="C11" s="20">
        <v>45301</v>
      </c>
      <c r="D11" s="46" t="s">
        <v>3881</v>
      </c>
      <c r="E11" s="46" t="s">
        <v>454</v>
      </c>
      <c r="F11" s="46">
        <v>1</v>
      </c>
      <c r="G11" s="3" t="s">
        <v>17</v>
      </c>
      <c r="H11" s="3" t="s">
        <v>16</v>
      </c>
      <c r="I11" s="3" t="s">
        <v>32</v>
      </c>
      <c r="J11" s="3" t="s">
        <v>80</v>
      </c>
      <c r="K11" s="50">
        <f>(C11-VLOOKUP(H11,Riders!$A$2:$C$3501,2,FALSE))/365</f>
        <v>24.723287671232878</v>
      </c>
      <c r="L11" s="50">
        <f>(C11-VLOOKUP(I11,Riders!$A$2:$C$3501,2,FALSE))/365</f>
        <v>21.463013698630139</v>
      </c>
      <c r="M11" s="50">
        <f>(C11-VLOOKUP(J11,Riders!$A$2:$C$3501,2,FALSE))/365</f>
        <v>21.923287671232877</v>
      </c>
      <c r="N11" s="46">
        <v>2</v>
      </c>
      <c r="O11" s="3">
        <f t="shared" si="0"/>
        <v>48.27</v>
      </c>
      <c r="P11" s="3">
        <v>11.923999999999999</v>
      </c>
      <c r="Q11" s="3">
        <v>7.4130000000000003</v>
      </c>
      <c r="R11" s="3">
        <v>7.4050000000000011</v>
      </c>
      <c r="S11" s="3">
        <v>7.3460000000000001</v>
      </c>
      <c r="T11" s="3">
        <v>7.0679999999999978</v>
      </c>
      <c r="U11" s="3">
        <v>7.1140000000000043</v>
      </c>
      <c r="V11" s="3">
        <f t="shared" si="1"/>
        <v>55.935363579863264</v>
      </c>
    </row>
    <row r="12" spans="1:22" x14ac:dyDescent="0.3">
      <c r="A12" s="46" t="s">
        <v>657</v>
      </c>
      <c r="B12" s="46">
        <v>2024</v>
      </c>
      <c r="C12" s="20">
        <v>45301</v>
      </c>
      <c r="D12" s="46" t="s">
        <v>3881</v>
      </c>
      <c r="E12" s="46" t="s">
        <v>454</v>
      </c>
      <c r="F12" s="46">
        <v>2</v>
      </c>
      <c r="G12" s="3" t="s">
        <v>19</v>
      </c>
      <c r="H12" s="3" t="s">
        <v>380</v>
      </c>
      <c r="I12" s="3" t="s">
        <v>384</v>
      </c>
      <c r="J12" s="3" t="s">
        <v>18</v>
      </c>
      <c r="K12" s="50">
        <f>(C12-VLOOKUP(H12,Riders!$A$2:$C$3501,2,FALSE))/365</f>
        <v>27.756164383561643</v>
      </c>
      <c r="L12" s="50">
        <f>(C12-VLOOKUP(I12,Riders!$A$2:$C$3501,2,FALSE))/365</f>
        <v>24.350684931506848</v>
      </c>
      <c r="M12" s="50">
        <f>(C12-VLOOKUP(J12,Riders!$A$2:$C$3501,2,FALSE))/365</f>
        <v>25.635616438356163</v>
      </c>
      <c r="N12" s="46">
        <v>1</v>
      </c>
      <c r="O12" s="3">
        <f t="shared" si="0"/>
        <v>29.989000000000001</v>
      </c>
      <c r="P12" s="3">
        <v>11.705</v>
      </c>
      <c r="Q12" s="3">
        <v>4.1839999999999993</v>
      </c>
      <c r="R12" s="3"/>
      <c r="S12" s="3"/>
      <c r="T12" s="3">
        <v>6.9100000000000037</v>
      </c>
      <c r="U12" s="3">
        <v>7.1899999999999977</v>
      </c>
      <c r="V12" s="3">
        <f t="shared" si="1"/>
        <v>90.033012104438285</v>
      </c>
    </row>
    <row r="13" spans="1:22" x14ac:dyDescent="0.3">
      <c r="A13" s="46" t="s">
        <v>657</v>
      </c>
      <c r="B13" s="46">
        <v>2024</v>
      </c>
      <c r="C13" s="20">
        <v>45301</v>
      </c>
      <c r="D13" s="46" t="s">
        <v>3881</v>
      </c>
      <c r="E13" s="46" t="s">
        <v>454</v>
      </c>
      <c r="F13" s="46">
        <v>2</v>
      </c>
      <c r="G13" s="3" t="s">
        <v>51</v>
      </c>
      <c r="H13" s="3" t="s">
        <v>50</v>
      </c>
      <c r="I13" s="3" t="s">
        <v>849</v>
      </c>
      <c r="J13" s="3" t="s">
        <v>903</v>
      </c>
      <c r="K13" s="50">
        <f>(C13-VLOOKUP(H13,Riders!$A$2:$C$3501,2,FALSE))/365</f>
        <v>27.265753424657536</v>
      </c>
      <c r="L13" s="50">
        <f>(C13-VLOOKUP(I13,Riders!$A$2:$C$3501,2,FALSE))/365</f>
        <v>28.331506849315069</v>
      </c>
      <c r="M13" s="50">
        <f>(C13-VLOOKUP(J13,Riders!$A$2:$C$3501,2,FALSE))/365</f>
        <v>20.038356164383561</v>
      </c>
      <c r="N13" s="46">
        <v>2</v>
      </c>
      <c r="O13" s="3">
        <f t="shared" si="0"/>
        <v>38.872999999999998</v>
      </c>
      <c r="P13" s="3">
        <v>12.148</v>
      </c>
      <c r="Q13" s="3">
        <v>7.7050000000000018</v>
      </c>
      <c r="R13" s="3">
        <v>7.4699999999999989</v>
      </c>
      <c r="S13" s="3"/>
      <c r="T13" s="3"/>
      <c r="U13" s="3">
        <v>11.549999999999997</v>
      </c>
      <c r="V13" s="3">
        <f t="shared" si="1"/>
        <v>69.456949553674789</v>
      </c>
    </row>
    <row r="14" spans="1:22" x14ac:dyDescent="0.3">
      <c r="A14" s="46" t="s">
        <v>657</v>
      </c>
      <c r="B14" s="46">
        <v>2024</v>
      </c>
      <c r="C14" s="20">
        <v>45301</v>
      </c>
      <c r="D14" s="46" t="s">
        <v>3881</v>
      </c>
      <c r="E14" s="46" t="s">
        <v>454</v>
      </c>
      <c r="F14" s="46">
        <v>3</v>
      </c>
      <c r="G14" s="3" t="s">
        <v>25</v>
      </c>
      <c r="H14" s="3" t="s">
        <v>24</v>
      </c>
      <c r="I14" s="3" t="s">
        <v>381</v>
      </c>
      <c r="J14" s="3" t="s">
        <v>133</v>
      </c>
      <c r="K14" s="50">
        <f>(C14-VLOOKUP(H14,Riders!$A$2:$C$3501,2,FALSE))/365</f>
        <v>25.367123287671234</v>
      </c>
      <c r="L14" s="50">
        <f>(C14-VLOOKUP(I14,Riders!$A$2:$C$3501,2,FALSE))/365</f>
        <v>21.065753424657533</v>
      </c>
      <c r="M14" s="50">
        <f>(C14-VLOOKUP(J14,Riders!$A$2:$C$3501,2,FALSE))/365</f>
        <v>30.964383561643835</v>
      </c>
      <c r="N14" s="46">
        <v>1</v>
      </c>
      <c r="O14" s="3">
        <f t="shared" si="0"/>
        <v>46.432000000000002</v>
      </c>
      <c r="P14" s="3">
        <v>11.544</v>
      </c>
      <c r="Q14" s="3">
        <v>7.3619999999999983</v>
      </c>
      <c r="R14" s="3">
        <v>6.9009999999999998</v>
      </c>
      <c r="S14" s="3">
        <v>6.9210000000000029</v>
      </c>
      <c r="T14" s="3">
        <v>6.777000000000001</v>
      </c>
      <c r="U14" s="3">
        <v>6.9269999999999996</v>
      </c>
      <c r="V14" s="3">
        <f t="shared" si="1"/>
        <v>58.149552033080631</v>
      </c>
    </row>
    <row r="15" spans="1:22" x14ac:dyDescent="0.3">
      <c r="A15" s="46" t="s">
        <v>657</v>
      </c>
      <c r="B15" s="46">
        <v>2024</v>
      </c>
      <c r="C15" s="20">
        <v>45301</v>
      </c>
      <c r="D15" s="46" t="s">
        <v>3881</v>
      </c>
      <c r="E15" s="46" t="s">
        <v>454</v>
      </c>
      <c r="F15" s="46">
        <v>3</v>
      </c>
      <c r="G15" s="3" t="s">
        <v>31</v>
      </c>
      <c r="H15" s="3" t="s">
        <v>113</v>
      </c>
      <c r="I15" s="3" t="s">
        <v>632</v>
      </c>
      <c r="J15" s="3" t="s">
        <v>30</v>
      </c>
      <c r="K15" s="50">
        <f>(C15-VLOOKUP(H15,Riders!$A$2:$C$3501,2,FALSE))/365</f>
        <v>20.660273972602738</v>
      </c>
      <c r="L15" s="50">
        <f>(C15-VLOOKUP(I15,Riders!$A$2:$C$3501,2,FALSE))/365</f>
        <v>22.353424657534248</v>
      </c>
      <c r="M15" s="50">
        <f>(C15-VLOOKUP(J15,Riders!$A$2:$C$3501,2,FALSE))/365</f>
        <v>27.736986301369864</v>
      </c>
      <c r="N15" s="46">
        <v>2</v>
      </c>
      <c r="O15" s="3">
        <f t="shared" si="0"/>
        <v>49.408000000000001</v>
      </c>
      <c r="P15" s="3">
        <v>12.113</v>
      </c>
      <c r="Q15" s="3">
        <v>7.5719999999999992</v>
      </c>
      <c r="R15" s="3">
        <v>7.2040000000000006</v>
      </c>
      <c r="S15" s="3">
        <v>7.3030000000000008</v>
      </c>
      <c r="T15" s="3">
        <v>7.4949999999999974</v>
      </c>
      <c r="U15" s="3">
        <v>7.7210000000000036</v>
      </c>
      <c r="V15" s="3">
        <f t="shared" si="1"/>
        <v>54.6470207253886</v>
      </c>
    </row>
    <row r="16" spans="1:22" x14ac:dyDescent="0.3">
      <c r="A16" s="46" t="s">
        <v>657</v>
      </c>
      <c r="B16" s="46">
        <v>2024</v>
      </c>
      <c r="C16" s="20">
        <v>45301</v>
      </c>
      <c r="D16" s="46" t="s">
        <v>3881</v>
      </c>
      <c r="E16" s="46" t="s">
        <v>454</v>
      </c>
      <c r="F16" s="46">
        <v>4</v>
      </c>
      <c r="G16" s="3" t="s">
        <v>15</v>
      </c>
      <c r="H16" s="3" t="s">
        <v>14</v>
      </c>
      <c r="I16" s="3" t="s">
        <v>22</v>
      </c>
      <c r="J16" s="3" t="s">
        <v>23</v>
      </c>
      <c r="K16" s="50">
        <f>(C16-VLOOKUP(H16,Riders!$A$2:$C$3501,2,FALSE))/365</f>
        <v>24.024657534246575</v>
      </c>
      <c r="L16" s="50">
        <f>(C16-VLOOKUP(I16,Riders!$A$2:$C$3501,2,FALSE))/365</f>
        <v>26.005479452054793</v>
      </c>
      <c r="M16" s="50">
        <f>(C16-VLOOKUP(J16,Riders!$A$2:$C$3501,2,FALSE))/365</f>
        <v>26.331506849315069</v>
      </c>
      <c r="N16" s="46">
        <v>1</v>
      </c>
      <c r="O16" s="3">
        <f t="shared" si="0"/>
        <v>46.234000000000002</v>
      </c>
      <c r="P16" s="3">
        <v>11.519</v>
      </c>
      <c r="Q16" s="3">
        <v>7.3510000000000009</v>
      </c>
      <c r="R16" s="3">
        <v>6.7650000000000006</v>
      </c>
      <c r="S16" s="3">
        <v>6.7850000000000001</v>
      </c>
      <c r="T16" s="3">
        <v>6.8339999999999961</v>
      </c>
      <c r="U16" s="3">
        <v>6.980000000000004</v>
      </c>
      <c r="V16" s="3">
        <f t="shared" si="1"/>
        <v>58.398581130769564</v>
      </c>
    </row>
    <row r="17" spans="1:22" x14ac:dyDescent="0.3">
      <c r="A17" s="46" t="s">
        <v>657</v>
      </c>
      <c r="B17" s="46">
        <v>2024</v>
      </c>
      <c r="C17" s="20">
        <v>45301</v>
      </c>
      <c r="D17" s="46" t="s">
        <v>3881</v>
      </c>
      <c r="E17" s="46" t="s">
        <v>454</v>
      </c>
      <c r="F17" s="46">
        <v>4</v>
      </c>
      <c r="G17" s="3" t="s">
        <v>49</v>
      </c>
      <c r="H17" s="3" t="s">
        <v>832</v>
      </c>
      <c r="I17" s="3" t="s">
        <v>48</v>
      </c>
      <c r="J17" s="3" t="s">
        <v>860</v>
      </c>
      <c r="K17" s="50">
        <f>(C17-VLOOKUP(H17,Riders!$A$2:$C$3501,2,FALSE))/365</f>
        <v>19.852054794520548</v>
      </c>
      <c r="L17" s="50">
        <f>(C17-VLOOKUP(I17,Riders!$A$2:$C$3501,2,FALSE))/365</f>
        <v>22.950684931506849</v>
      </c>
      <c r="M17" s="50">
        <f>(C17-VLOOKUP(J17,Riders!$A$2:$C$3501,2,FALSE))/365</f>
        <v>19.32054794520548</v>
      </c>
      <c r="N17" s="46">
        <v>2</v>
      </c>
      <c r="O17" s="3">
        <f t="shared" si="0"/>
        <v>49.676000000000002</v>
      </c>
      <c r="P17" s="3">
        <v>11.897</v>
      </c>
      <c r="Q17" s="3">
        <v>7.8050000000000015</v>
      </c>
      <c r="R17" s="3">
        <v>7.3249999999999993</v>
      </c>
      <c r="S17" s="3">
        <v>7.4230000000000018</v>
      </c>
      <c r="T17" s="3">
        <v>7.5090000000000003</v>
      </c>
      <c r="U17" s="3">
        <v>7.7169999999999987</v>
      </c>
      <c r="V17" s="3">
        <f t="shared" si="1"/>
        <v>54.352202270714223</v>
      </c>
    </row>
    <row r="18" spans="1:22" x14ac:dyDescent="0.3">
      <c r="A18" s="46" t="s">
        <v>657</v>
      </c>
      <c r="B18" s="46">
        <v>2024</v>
      </c>
      <c r="C18" s="20">
        <v>45301</v>
      </c>
      <c r="D18" s="46" t="s">
        <v>3881</v>
      </c>
      <c r="E18" s="46" t="s">
        <v>204</v>
      </c>
      <c r="F18" s="46" t="s">
        <v>205</v>
      </c>
      <c r="G18" s="3" t="s">
        <v>15</v>
      </c>
      <c r="H18" s="3" t="s">
        <v>14</v>
      </c>
      <c r="I18" s="3" t="s">
        <v>22</v>
      </c>
      <c r="J18" s="3" t="s">
        <v>23</v>
      </c>
      <c r="K18" s="50">
        <f>(C18-VLOOKUP(H18,Riders!$A$2:$C$3501,2,FALSE))/365</f>
        <v>24.024657534246575</v>
      </c>
      <c r="L18" s="50">
        <f>(C18-VLOOKUP(I18,Riders!$A$2:$C$3501,2,FALSE))/365</f>
        <v>26.005479452054793</v>
      </c>
      <c r="M18" s="50">
        <f>(C18-VLOOKUP(J18,Riders!$A$2:$C$3501,2,FALSE))/365</f>
        <v>26.331506849315069</v>
      </c>
      <c r="N18" s="46">
        <v>1</v>
      </c>
      <c r="O18" s="3">
        <f t="shared" si="0"/>
        <v>45.899000000000001</v>
      </c>
      <c r="P18" s="3">
        <v>11.375</v>
      </c>
      <c r="Q18" s="3">
        <v>7.2749999999999986</v>
      </c>
      <c r="R18" s="3">
        <v>6.7390000000000008</v>
      </c>
      <c r="S18" s="3">
        <v>6.7159999999999975</v>
      </c>
      <c r="T18" s="3">
        <v>6.8340000000000032</v>
      </c>
      <c r="U18" s="3">
        <v>6.9600000000000009</v>
      </c>
      <c r="V18" s="3">
        <f t="shared" si="1"/>
        <v>58.824810998060961</v>
      </c>
    </row>
    <row r="19" spans="1:22" x14ac:dyDescent="0.3">
      <c r="A19" s="46" t="s">
        <v>657</v>
      </c>
      <c r="B19" s="46">
        <v>2024</v>
      </c>
      <c r="C19" s="20">
        <v>45301</v>
      </c>
      <c r="D19" s="46" t="s">
        <v>3881</v>
      </c>
      <c r="E19" s="46" t="s">
        <v>204</v>
      </c>
      <c r="F19" s="46" t="s">
        <v>205</v>
      </c>
      <c r="G19" s="3" t="s">
        <v>25</v>
      </c>
      <c r="H19" s="3" t="s">
        <v>24</v>
      </c>
      <c r="I19" s="3" t="s">
        <v>381</v>
      </c>
      <c r="J19" s="3" t="s">
        <v>133</v>
      </c>
      <c r="K19" s="50">
        <f>(C19-VLOOKUP(H19,Riders!$A$2:$C$3501,2,FALSE))/365</f>
        <v>25.367123287671234</v>
      </c>
      <c r="L19" s="50">
        <f>(C19-VLOOKUP(I19,Riders!$A$2:$C$3501,2,FALSE))/365</f>
        <v>21.065753424657533</v>
      </c>
      <c r="M19" s="50">
        <f>(C19-VLOOKUP(J19,Riders!$A$2:$C$3501,2,FALSE))/365</f>
        <v>30.964383561643835</v>
      </c>
      <c r="N19" s="46">
        <v>2</v>
      </c>
      <c r="O19" s="3">
        <f t="shared" si="0"/>
        <v>46.151000000000003</v>
      </c>
      <c r="P19" s="3">
        <v>11.416</v>
      </c>
      <c r="Q19" s="3">
        <v>7.3339999999999996</v>
      </c>
      <c r="R19" s="3">
        <v>6.8030000000000008</v>
      </c>
      <c r="S19" s="3">
        <v>6.9220000000000006</v>
      </c>
      <c r="T19" s="3">
        <v>6.7830000000000013</v>
      </c>
      <c r="U19" s="3">
        <v>6.8930000000000007</v>
      </c>
      <c r="V19" s="3">
        <f t="shared" si="1"/>
        <v>58.503607722476218</v>
      </c>
    </row>
    <row r="20" spans="1:22" x14ac:dyDescent="0.3">
      <c r="A20" s="46" t="s">
        <v>657</v>
      </c>
      <c r="B20" s="46">
        <v>2024</v>
      </c>
      <c r="C20" s="20">
        <v>45301</v>
      </c>
      <c r="D20" s="46" t="s">
        <v>3881</v>
      </c>
      <c r="E20" s="46" t="s">
        <v>204</v>
      </c>
      <c r="F20" s="46" t="s">
        <v>206</v>
      </c>
      <c r="G20" s="3" t="s">
        <v>19</v>
      </c>
      <c r="H20" s="3" t="s">
        <v>380</v>
      </c>
      <c r="I20" s="3" t="s">
        <v>384</v>
      </c>
      <c r="J20" s="3" t="s">
        <v>18</v>
      </c>
      <c r="K20" s="50">
        <f>(C20-VLOOKUP(H20,Riders!$A$2:$C$3501,2,FALSE))/365</f>
        <v>27.756164383561643</v>
      </c>
      <c r="L20" s="50">
        <f>(C20-VLOOKUP(I20,Riders!$A$2:$C$3501,2,FALSE))/365</f>
        <v>24.350684931506848</v>
      </c>
      <c r="M20" s="50">
        <f>(C20-VLOOKUP(J20,Riders!$A$2:$C$3501,2,FALSE))/365</f>
        <v>25.635616438356163</v>
      </c>
      <c r="N20" s="46">
        <v>3</v>
      </c>
      <c r="O20" s="3">
        <f t="shared" si="0"/>
        <v>46.753999999999998</v>
      </c>
      <c r="P20" s="3">
        <v>11.714</v>
      </c>
      <c r="Q20" s="3">
        <v>7.5329999999999995</v>
      </c>
      <c r="R20" s="3">
        <v>6.7540000000000013</v>
      </c>
      <c r="S20" s="3">
        <v>6.7540000000000013</v>
      </c>
      <c r="T20" s="3">
        <v>6.867999999999995</v>
      </c>
      <c r="U20" s="3">
        <v>7.1310000000000002</v>
      </c>
      <c r="V20" s="3">
        <f t="shared" si="1"/>
        <v>57.749069598323139</v>
      </c>
    </row>
    <row r="21" spans="1:22" x14ac:dyDescent="0.3">
      <c r="A21" s="46" t="s">
        <v>657</v>
      </c>
      <c r="B21" s="46">
        <v>2024</v>
      </c>
      <c r="C21" s="20">
        <v>45301</v>
      </c>
      <c r="D21" s="46" t="s">
        <v>3881</v>
      </c>
      <c r="E21" s="46" t="s">
        <v>204</v>
      </c>
      <c r="F21" s="46" t="s">
        <v>206</v>
      </c>
      <c r="G21" s="3" t="s">
        <v>47</v>
      </c>
      <c r="H21" s="3" t="s">
        <v>99</v>
      </c>
      <c r="I21" s="3" t="s">
        <v>100</v>
      </c>
      <c r="J21" s="3" t="s">
        <v>46</v>
      </c>
      <c r="K21" s="50">
        <f>(C21-VLOOKUP(H21,Riders!$A$2:$C$3501,2,FALSE))/365</f>
        <v>26.904109589041095</v>
      </c>
      <c r="L21" s="50">
        <f>(C21-VLOOKUP(I21,Riders!$A$2:$C$3501,2,FALSE))/365</f>
        <v>29.912328767123288</v>
      </c>
      <c r="M21" s="50">
        <f>(C21-VLOOKUP(J21,Riders!$A$2:$C$3501,2,FALSE))/365</f>
        <v>23.56986301369863</v>
      </c>
      <c r="N21" s="46">
        <v>4</v>
      </c>
      <c r="O21" s="3">
        <f t="shared" si="0"/>
        <v>47.189</v>
      </c>
      <c r="P21" s="3">
        <v>11.445</v>
      </c>
      <c r="Q21" s="3">
        <v>7.4149999999999991</v>
      </c>
      <c r="R21" s="3">
        <v>6.93</v>
      </c>
      <c r="S21" s="3">
        <v>7.0549999999999997</v>
      </c>
      <c r="T21" s="3">
        <v>7.07</v>
      </c>
      <c r="U21" s="3">
        <v>7.2740000000000009</v>
      </c>
      <c r="V21" s="3">
        <f t="shared" si="1"/>
        <v>57.216724236580561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6" t="s">
        <v>379</v>
      </c>
      <c r="F22" s="46" t="s">
        <v>379</v>
      </c>
      <c r="G22" s="3" t="s">
        <v>25</v>
      </c>
      <c r="H22" s="3" t="s">
        <v>101</v>
      </c>
      <c r="I22" s="3" t="s">
        <v>24</v>
      </c>
      <c r="J22" s="3" t="s">
        <v>381</v>
      </c>
      <c r="K22" s="50">
        <f>(C22-VLOOKUP(H22,Riders!$A$2:$C$3501,2,FALSE))/365</f>
        <v>23.841095890410958</v>
      </c>
      <c r="L22" s="50">
        <f>(C22-VLOOKUP(I22,Riders!$A$2:$C$3501,2,FALSE))/365</f>
        <v>24.92876712328767</v>
      </c>
      <c r="M22" s="50">
        <f>(C22-VLOOKUP(J22,Riders!$A$2:$C$3501,2,FALSE))/365</f>
        <v>20.627397260273973</v>
      </c>
      <c r="N22" s="46">
        <v>1</v>
      </c>
      <c r="O22" s="3">
        <f t="shared" si="0"/>
        <v>46.072000000000003</v>
      </c>
      <c r="P22" s="3">
        <v>11.749000000000001</v>
      </c>
      <c r="Q22" s="3">
        <v>7.4129999999999985</v>
      </c>
      <c r="R22" s="3">
        <v>6.7119999999999997</v>
      </c>
      <c r="S22" s="3">
        <v>6.6699999999999982</v>
      </c>
      <c r="T22" s="3">
        <v>6.7150000000000034</v>
      </c>
      <c r="U22" s="3">
        <v>6.8130000000000024</v>
      </c>
      <c r="V22" s="3">
        <f t="shared" si="1"/>
        <v>58.603924292411875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6" t="s">
        <v>379</v>
      </c>
      <c r="F23" s="46" t="s">
        <v>379</v>
      </c>
      <c r="G23" s="3" t="s">
        <v>15</v>
      </c>
      <c r="H23" s="3" t="s">
        <v>14</v>
      </c>
      <c r="I23" s="3" t="s">
        <v>22</v>
      </c>
      <c r="J23" s="3" t="s">
        <v>23</v>
      </c>
      <c r="K23" s="50">
        <f>(C23-VLOOKUP(H23,Riders!$A$2:$C$3501,2,FALSE))/365</f>
        <v>23.586301369863012</v>
      </c>
      <c r="L23" s="50">
        <f>(C23-VLOOKUP(I23,Riders!$A$2:$C$3501,2,FALSE))/365</f>
        <v>25.567123287671233</v>
      </c>
      <c r="M23" s="50">
        <f>(C23-VLOOKUP(J23,Riders!$A$2:$C$3501,2,FALSE))/365</f>
        <v>25.893150684931506</v>
      </c>
      <c r="N23" s="46">
        <v>2</v>
      </c>
      <c r="O23" s="3">
        <f t="shared" si="0"/>
        <v>46.466999999999999</v>
      </c>
      <c r="P23" s="3">
        <v>11.707000000000001</v>
      </c>
      <c r="Q23" s="3">
        <v>7.379999999999999</v>
      </c>
      <c r="R23" s="3">
        <v>6.7759999999999998</v>
      </c>
      <c r="S23" s="3">
        <v>6.7090000000000032</v>
      </c>
      <c r="T23" s="3">
        <v>6.8519999999999968</v>
      </c>
      <c r="U23" s="3">
        <v>7.0429999999999993</v>
      </c>
      <c r="V23" s="3">
        <f t="shared" si="1"/>
        <v>58.105752469494483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6" t="s">
        <v>379</v>
      </c>
      <c r="F24" s="46" t="s">
        <v>379</v>
      </c>
      <c r="G24" s="3" t="s">
        <v>38</v>
      </c>
      <c r="H24" s="3" t="s">
        <v>94</v>
      </c>
      <c r="I24" s="3" t="s">
        <v>75</v>
      </c>
      <c r="J24" s="3" t="s">
        <v>37</v>
      </c>
      <c r="K24" s="50">
        <f>(C24-VLOOKUP(H24,Riders!$A$2:$C$3501,2,FALSE))/365</f>
        <v>25.764383561643836</v>
      </c>
      <c r="L24" s="50">
        <f>(C24-VLOOKUP(I24,Riders!$A$2:$C$3501,2,FALSE))/365</f>
        <v>24.402739726027399</v>
      </c>
      <c r="M24" s="50">
        <f>(C24-VLOOKUP(J24,Riders!$A$2:$C$3501,2,FALSE))/365</f>
        <v>18.317808219178083</v>
      </c>
      <c r="N24" s="46">
        <v>3</v>
      </c>
      <c r="O24" s="3">
        <f t="shared" si="0"/>
        <v>46.679000000000002</v>
      </c>
      <c r="P24" s="3">
        <v>11.384</v>
      </c>
      <c r="Q24" s="3">
        <v>7.2729999999999997</v>
      </c>
      <c r="R24" s="3">
        <v>6.8320000000000007</v>
      </c>
      <c r="S24" s="3">
        <v>6.950999999999997</v>
      </c>
      <c r="T24" s="3">
        <v>7.0240000000000009</v>
      </c>
      <c r="U24" s="3">
        <v>7.2150000000000034</v>
      </c>
      <c r="V24" s="3">
        <f t="shared" si="1"/>
        <v>57.841856080892903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6" t="s">
        <v>379</v>
      </c>
      <c r="F25" s="46" t="s">
        <v>379</v>
      </c>
      <c r="G25" s="3" t="s">
        <v>19</v>
      </c>
      <c r="H25" s="3" t="s">
        <v>380</v>
      </c>
      <c r="I25" s="3" t="s">
        <v>384</v>
      </c>
      <c r="J25" s="3" t="s">
        <v>18</v>
      </c>
      <c r="K25" s="50">
        <f>(C25-VLOOKUP(H25,Riders!$A$2:$C$3501,2,FALSE))/365</f>
        <v>27.317808219178083</v>
      </c>
      <c r="L25" s="50">
        <f>(C25-VLOOKUP(I25,Riders!$A$2:$C$3501,2,FALSE))/365</f>
        <v>23.912328767123288</v>
      </c>
      <c r="M25" s="50">
        <f>(C25-VLOOKUP(J25,Riders!$A$2:$C$3501,2,FALSE))/365</f>
        <v>25.197260273972603</v>
      </c>
      <c r="N25" s="46">
        <v>4</v>
      </c>
      <c r="O25" s="3">
        <f t="shared" si="0"/>
        <v>47.048999999999999</v>
      </c>
      <c r="P25" s="3">
        <v>11.711</v>
      </c>
      <c r="Q25" s="3">
        <v>7.3819999999999997</v>
      </c>
      <c r="R25" s="3">
        <v>6.7970000000000006</v>
      </c>
      <c r="S25" s="3">
        <v>6.8810000000000002</v>
      </c>
      <c r="T25" s="3">
        <v>6.9810000000000016</v>
      </c>
      <c r="U25" s="3">
        <v>7.296999999999997</v>
      </c>
      <c r="V25" s="3">
        <f t="shared" si="1"/>
        <v>57.386979531977303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6" t="s">
        <v>379</v>
      </c>
      <c r="F26" s="46" t="s">
        <v>379</v>
      </c>
      <c r="G26" s="3" t="s">
        <v>29</v>
      </c>
      <c r="H26" s="3" t="s">
        <v>28</v>
      </c>
      <c r="I26" s="3" t="s">
        <v>661</v>
      </c>
      <c r="J26" s="3" t="s">
        <v>831</v>
      </c>
      <c r="K26" s="50">
        <f>(C26-VLOOKUP(H26,Riders!$A$2:$C$3501,2,FALSE))/365</f>
        <v>23.605479452054794</v>
      </c>
      <c r="L26" s="50">
        <f>(C26-VLOOKUP(I26,Riders!$A$2:$C$3501,2,FALSE))/365</f>
        <v>22.846575342465755</v>
      </c>
      <c r="M26" s="50">
        <f>(C26-VLOOKUP(J26,Riders!$A$2:$C$3501,2,FALSE))/365</f>
        <v>25.084931506849315</v>
      </c>
      <c r="N26" s="46">
        <v>5</v>
      </c>
      <c r="O26" s="3">
        <f t="shared" si="0"/>
        <v>47.158000000000001</v>
      </c>
      <c r="P26" s="3">
        <v>11.7</v>
      </c>
      <c r="Q26" s="3">
        <v>7.4320000000000022</v>
      </c>
      <c r="R26" s="3">
        <v>6.950999999999997</v>
      </c>
      <c r="S26" s="3">
        <v>7.0760000000000005</v>
      </c>
      <c r="T26" s="3">
        <v>6.8659999999999997</v>
      </c>
      <c r="U26" s="3">
        <v>7.1330000000000027</v>
      </c>
      <c r="V26" s="3">
        <f t="shared" si="1"/>
        <v>57.254336485856058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6" t="s">
        <v>379</v>
      </c>
      <c r="F27" s="46" t="s">
        <v>379</v>
      </c>
      <c r="G27" s="3" t="s">
        <v>44</v>
      </c>
      <c r="H27" s="3" t="s">
        <v>43</v>
      </c>
      <c r="I27" s="3" t="s">
        <v>138</v>
      </c>
      <c r="J27" s="3" t="s">
        <v>54</v>
      </c>
      <c r="K27" s="50">
        <f>(C27-VLOOKUP(H27,Riders!$A$2:$C$3501,2,FALSE))/365</f>
        <v>30.706849315068492</v>
      </c>
      <c r="L27" s="50">
        <f>(C27-VLOOKUP(I27,Riders!$A$2:$C$3501,2,FALSE))/365</f>
        <v>27.884931506849316</v>
      </c>
      <c r="M27" s="50">
        <f>(C27-VLOOKUP(J27,Riders!$A$2:$C$3501,2,FALSE))/365</f>
        <v>26.112328767123287</v>
      </c>
      <c r="N27" s="46">
        <v>6</v>
      </c>
      <c r="O27" s="3">
        <f t="shared" si="0"/>
        <v>47.328000000000003</v>
      </c>
      <c r="P27" s="3">
        <v>11.725</v>
      </c>
      <c r="Q27" s="3">
        <v>7.5299999999999994</v>
      </c>
      <c r="R27" s="3">
        <v>6.8800000000000026</v>
      </c>
      <c r="S27" s="3">
        <v>6.9319999999999986</v>
      </c>
      <c r="T27" s="3">
        <v>6.9930000000000021</v>
      </c>
      <c r="U27" s="3">
        <v>7.2680000000000007</v>
      </c>
      <c r="V27" s="3">
        <f t="shared" si="1"/>
        <v>57.048681541582148</v>
      </c>
    </row>
    <row r="28" spans="1:22" x14ac:dyDescent="0.3">
      <c r="A28" s="3" t="s">
        <v>102</v>
      </c>
      <c r="B28" s="3">
        <v>2023</v>
      </c>
      <c r="C28" s="20">
        <v>45141</v>
      </c>
      <c r="D28" s="3" t="s">
        <v>13</v>
      </c>
      <c r="E28" s="46" t="s">
        <v>379</v>
      </c>
      <c r="F28" s="46" t="s">
        <v>379</v>
      </c>
      <c r="G28" s="3" t="s">
        <v>27</v>
      </c>
      <c r="H28" s="3" t="s">
        <v>26</v>
      </c>
      <c r="I28" s="3" t="s">
        <v>33</v>
      </c>
      <c r="J28" s="3" t="s">
        <v>41</v>
      </c>
      <c r="K28" s="50">
        <f>(C28-VLOOKUP(H28,Riders!$A$2:$C$3501,2,FALSE))/365</f>
        <v>25.2</v>
      </c>
      <c r="L28" s="50">
        <f>(C28-VLOOKUP(I28,Riders!$A$2:$C$3501,2,FALSE))/365</f>
        <v>29.704109589041096</v>
      </c>
      <c r="M28" s="50">
        <f>(C28-VLOOKUP(J28,Riders!$A$2:$C$3501,2,FALSE))/365</f>
        <v>27.8</v>
      </c>
      <c r="N28" s="46">
        <v>7</v>
      </c>
      <c r="O28" s="3">
        <f t="shared" si="0"/>
        <v>47.347999999999999</v>
      </c>
      <c r="P28" s="3">
        <v>11.653</v>
      </c>
      <c r="Q28" s="3">
        <v>7.5149999999999988</v>
      </c>
      <c r="R28" s="3">
        <v>6.9039999999999999</v>
      </c>
      <c r="S28" s="3">
        <v>6.9940000000000033</v>
      </c>
      <c r="T28" s="3">
        <v>7.0730000000000004</v>
      </c>
      <c r="U28" s="3">
        <v>7.2089999999999961</v>
      </c>
      <c r="V28" s="3">
        <f t="shared" si="1"/>
        <v>57.024583931739464</v>
      </c>
    </row>
    <row r="29" spans="1:22" x14ac:dyDescent="0.3">
      <c r="A29" s="3" t="s">
        <v>102</v>
      </c>
      <c r="B29" s="3">
        <v>2023</v>
      </c>
      <c r="C29" s="20">
        <v>45141</v>
      </c>
      <c r="D29" s="3" t="s">
        <v>13</v>
      </c>
      <c r="E29" s="46" t="s">
        <v>379</v>
      </c>
      <c r="F29" s="4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50">
        <f>(C29-VLOOKUP(H29,Riders!$A$2:$C$3501,2,FALSE))/365</f>
        <v>26.465753424657535</v>
      </c>
      <c r="L29" s="50">
        <f>(C29-VLOOKUP(I29,Riders!$A$2:$C$3501,2,FALSE))/365</f>
        <v>29.473972602739725</v>
      </c>
      <c r="M29" s="50">
        <f>(C29-VLOOKUP(J29,Riders!$A$2:$C$3501,2,FALSE))/365</f>
        <v>23.13150684931507</v>
      </c>
      <c r="N29" s="46">
        <v>8</v>
      </c>
      <c r="O29" s="3">
        <f t="shared" si="0"/>
        <v>47.436</v>
      </c>
      <c r="P29" s="3">
        <v>11.465</v>
      </c>
      <c r="Q29" s="3">
        <v>7.468</v>
      </c>
      <c r="R29" s="3">
        <v>6.9690000000000012</v>
      </c>
      <c r="S29" s="3">
        <v>7.080999999999996</v>
      </c>
      <c r="T29" s="3">
        <v>7.1350000000000051</v>
      </c>
      <c r="U29" s="3">
        <v>7.3179999999999978</v>
      </c>
      <c r="V29" s="3">
        <f t="shared" si="1"/>
        <v>56.918795851252213</v>
      </c>
    </row>
    <row r="30" spans="1:22" x14ac:dyDescent="0.3">
      <c r="A30" s="3" t="s">
        <v>102</v>
      </c>
      <c r="B30" s="3">
        <v>2023</v>
      </c>
      <c r="C30" s="20">
        <v>45141</v>
      </c>
      <c r="D30" s="3" t="s">
        <v>13</v>
      </c>
      <c r="E30" s="46" t="s">
        <v>379</v>
      </c>
      <c r="F30" s="4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50">
        <f>(C30-VLOOKUP(H30,Riders!$A$2:$C$3501,2,FALSE))/365</f>
        <v>24.284931506849315</v>
      </c>
      <c r="L30" s="50">
        <f>(C30-VLOOKUP(I30,Riders!$A$2:$C$3501,2,FALSE))/365</f>
        <v>21.024657534246575</v>
      </c>
      <c r="M30" s="50">
        <f>(C30-VLOOKUP(J30,Riders!$A$2:$C$3501,2,FALSE))/365</f>
        <v>21.484931506849314</v>
      </c>
      <c r="N30" s="46">
        <v>9</v>
      </c>
      <c r="O30" s="3">
        <f t="shared" si="0"/>
        <v>47.628</v>
      </c>
      <c r="P30" s="3">
        <v>11.974</v>
      </c>
      <c r="Q30" s="3">
        <v>7.3840000000000003</v>
      </c>
      <c r="R30" s="3">
        <v>7.1359999999999992</v>
      </c>
      <c r="S30" s="3">
        <v>7.142000000000003</v>
      </c>
      <c r="T30" s="3">
        <v>6.9499999999999957</v>
      </c>
      <c r="U30" s="3">
        <v>7.0420000000000016</v>
      </c>
      <c r="V30" s="3">
        <f t="shared" si="1"/>
        <v>56.689342403628117</v>
      </c>
    </row>
    <row r="31" spans="1:22" x14ac:dyDescent="0.3">
      <c r="A31" s="3" t="s">
        <v>102</v>
      </c>
      <c r="B31" s="3">
        <v>2023</v>
      </c>
      <c r="C31" s="20">
        <v>45141</v>
      </c>
      <c r="D31" s="3" t="s">
        <v>13</v>
      </c>
      <c r="E31" s="46" t="s">
        <v>379</v>
      </c>
      <c r="F31" s="46" t="s">
        <v>379</v>
      </c>
      <c r="G31" s="3" t="s">
        <v>40</v>
      </c>
      <c r="H31" s="3" t="s">
        <v>3874</v>
      </c>
      <c r="I31" s="3" t="s">
        <v>42</v>
      </c>
      <c r="J31" s="3" t="s">
        <v>45</v>
      </c>
      <c r="K31" s="50">
        <f>(C31-VLOOKUP(H31,Riders!$A$2:$C$3501,2,FALSE))/365</f>
        <v>22.550684931506851</v>
      </c>
      <c r="L31" s="50">
        <f>(C31-VLOOKUP(I31,Riders!$A$2:$C$3501,2,FALSE))/365</f>
        <v>24.671232876712327</v>
      </c>
      <c r="M31" s="50">
        <f>(C31-VLOOKUP(J31,Riders!$A$2:$C$3501,2,FALSE))/365</f>
        <v>32.446575342465756</v>
      </c>
      <c r="N31" s="46">
        <v>10</v>
      </c>
      <c r="O31" s="3">
        <f t="shared" si="0"/>
        <v>48.148000000000003</v>
      </c>
      <c r="P31" s="3">
        <v>11.587</v>
      </c>
      <c r="Q31" s="3">
        <v>7.6679999999999993</v>
      </c>
      <c r="R31" s="3">
        <v>7.0080000000000027</v>
      </c>
      <c r="S31" s="3">
        <v>6.9869999999999983</v>
      </c>
      <c r="T31" s="3">
        <v>7.2839999999999989</v>
      </c>
      <c r="U31" s="3">
        <v>7.6140000000000043</v>
      </c>
      <c r="V31" s="3">
        <f t="shared" si="1"/>
        <v>56.077095621832676</v>
      </c>
    </row>
    <row r="32" spans="1:22" x14ac:dyDescent="0.3">
      <c r="A32" s="3" t="s">
        <v>102</v>
      </c>
      <c r="B32" s="3">
        <v>2023</v>
      </c>
      <c r="C32" s="20">
        <v>45141</v>
      </c>
      <c r="D32" s="3" t="s">
        <v>13</v>
      </c>
      <c r="E32" s="46" t="s">
        <v>379</v>
      </c>
      <c r="F32" s="4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50">
        <f>(C32-VLOOKUP(H32,Riders!$A$2:$C$3501,2,FALSE))/365</f>
        <v>29.956164383561642</v>
      </c>
      <c r="L32" s="50">
        <f>(C32-VLOOKUP(I32,Riders!$A$2:$C$3501,2,FALSE))/365</f>
        <v>20.761643835616439</v>
      </c>
      <c r="M32" s="50">
        <f>(C32-VLOOKUP(J32,Riders!$A$2:$C$3501,2,FALSE))/365</f>
        <v>32.010958904109586</v>
      </c>
      <c r="N32" s="46">
        <v>11</v>
      </c>
      <c r="O32" s="3">
        <f t="shared" si="0"/>
        <v>48.616999999999997</v>
      </c>
      <c r="P32" s="3">
        <v>11.782999999999999</v>
      </c>
      <c r="Q32" s="3">
        <v>7.6160000000000014</v>
      </c>
      <c r="R32" s="3">
        <v>7.1489999999999974</v>
      </c>
      <c r="S32" s="3">
        <v>7.3060000000000009</v>
      </c>
      <c r="T32" s="3">
        <v>7.2790000000000035</v>
      </c>
      <c r="U32" s="3">
        <v>7.4839999999999947</v>
      </c>
      <c r="V32" s="3">
        <f t="shared" si="1"/>
        <v>55.536129337474549</v>
      </c>
    </row>
    <row r="33" spans="1:22" x14ac:dyDescent="0.3">
      <c r="A33" s="3" t="s">
        <v>102</v>
      </c>
      <c r="B33" s="3">
        <v>2023</v>
      </c>
      <c r="C33" s="20">
        <v>45141</v>
      </c>
      <c r="D33" s="3" t="s">
        <v>13</v>
      </c>
      <c r="E33" s="46" t="s">
        <v>379</v>
      </c>
      <c r="F33" s="46" t="s">
        <v>379</v>
      </c>
      <c r="G33" s="3" t="s">
        <v>51</v>
      </c>
      <c r="H33" s="3" t="s">
        <v>50</v>
      </c>
      <c r="I33" s="3" t="s">
        <v>849</v>
      </c>
      <c r="J33" s="3" t="s">
        <v>903</v>
      </c>
      <c r="K33" s="50">
        <f>(C33-VLOOKUP(H33,Riders!$A$2:$C$3501,2,FALSE))/365</f>
        <v>26.827397260273973</v>
      </c>
      <c r="L33" s="50">
        <f>(C33-VLOOKUP(I33,Riders!$A$2:$C$3501,2,FALSE))/365</f>
        <v>27.893150684931506</v>
      </c>
      <c r="M33" s="50">
        <f>(C33-VLOOKUP(J33,Riders!$A$2:$C$3501,2,FALSE))/365</f>
        <v>19.600000000000001</v>
      </c>
      <c r="N33" s="46">
        <v>12</v>
      </c>
      <c r="O33" s="3">
        <f t="shared" si="0"/>
        <v>48.93</v>
      </c>
      <c r="P33" s="3">
        <v>11.775</v>
      </c>
      <c r="Q33" s="3">
        <v>7.5639999999999983</v>
      </c>
      <c r="R33" s="3">
        <v>7.2870000000000026</v>
      </c>
      <c r="S33" s="3">
        <v>7.4059999999999953</v>
      </c>
      <c r="T33" s="3">
        <v>7.409000000000006</v>
      </c>
      <c r="U33" s="3">
        <v>7.4889999999999972</v>
      </c>
      <c r="V33" s="3">
        <f t="shared" si="1"/>
        <v>55.180870631514409</v>
      </c>
    </row>
    <row r="34" spans="1:22" x14ac:dyDescent="0.3">
      <c r="A34" s="3" t="s">
        <v>102</v>
      </c>
      <c r="B34" s="3">
        <v>2023</v>
      </c>
      <c r="C34" s="20">
        <v>45141</v>
      </c>
      <c r="D34" s="3" t="s">
        <v>13</v>
      </c>
      <c r="E34" s="46" t="s">
        <v>379</v>
      </c>
      <c r="F34" s="46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0">
        <f>(C34-VLOOKUP(H34,Riders!$A$2:$C$3501,2,FALSE))/365</f>
        <v>20.049315068493151</v>
      </c>
      <c r="L34" s="50">
        <f>(C34-VLOOKUP(I34,Riders!$A$2:$C$3501,2,FALSE))/365</f>
        <v>19.906849315068492</v>
      </c>
      <c r="M34" s="50">
        <f>(C34-VLOOKUP(J34,Riders!$A$2:$C$3501,2,FALSE))/365</f>
        <v>25.550684931506851</v>
      </c>
      <c r="N34" s="46">
        <v>13</v>
      </c>
      <c r="O34" s="3">
        <f t="shared" si="0"/>
        <v>50.543999999999997</v>
      </c>
      <c r="P34" s="3">
        <v>12.532</v>
      </c>
      <c r="Q34" s="3">
        <v>7.7259999999999991</v>
      </c>
      <c r="R34" s="3">
        <v>7.3339999999999996</v>
      </c>
      <c r="S34" s="3">
        <v>7.230000000000004</v>
      </c>
      <c r="T34" s="3">
        <v>7.6759999999999948</v>
      </c>
      <c r="U34" s="3">
        <v>8.0459999999999994</v>
      </c>
      <c r="V34" s="3">
        <f t="shared" si="1"/>
        <v>53.418803418803421</v>
      </c>
    </row>
    <row r="35" spans="1:22" x14ac:dyDescent="0.3">
      <c r="A35" s="3" t="s">
        <v>102</v>
      </c>
      <c r="B35" s="3">
        <v>2023</v>
      </c>
      <c r="C35" s="20">
        <v>45141</v>
      </c>
      <c r="D35" s="3" t="s">
        <v>13</v>
      </c>
      <c r="E35" s="46" t="s">
        <v>379</v>
      </c>
      <c r="F35" s="46" t="s">
        <v>379</v>
      </c>
      <c r="G35" s="3" t="s">
        <v>70</v>
      </c>
      <c r="H35" s="3" t="s">
        <v>394</v>
      </c>
      <c r="I35" s="3" t="s">
        <v>69</v>
      </c>
      <c r="J35" s="3" t="s">
        <v>289</v>
      </c>
      <c r="K35" s="50">
        <f>(C35-VLOOKUP(H35,Riders!$A$2:$C$3501,2,FALSE))/365</f>
        <v>20.761643835616439</v>
      </c>
      <c r="L35" s="50">
        <f>(C35-VLOOKUP(I35,Riders!$A$2:$C$3501,2,FALSE))/365</f>
        <v>29.917808219178081</v>
      </c>
      <c r="M35" s="50">
        <f>(C35-VLOOKUP(J35,Riders!$A$2:$C$3501,2,FALSE))/365</f>
        <v>24.386301369863013</v>
      </c>
      <c r="N35" s="46">
        <v>14</v>
      </c>
      <c r="O35" s="3">
        <f t="shared" si="0"/>
        <v>56.368000000000002</v>
      </c>
      <c r="P35" s="3">
        <v>14.456</v>
      </c>
      <c r="Q35" s="3">
        <v>8.647000000000002</v>
      </c>
      <c r="R35" s="3">
        <v>8.2359999999999971</v>
      </c>
      <c r="S35" s="3">
        <v>8.1989999999999981</v>
      </c>
      <c r="T35" s="3">
        <v>8.3470000000000013</v>
      </c>
      <c r="U35" s="3">
        <v>8.4830000000000041</v>
      </c>
      <c r="V35" s="3">
        <f t="shared" si="1"/>
        <v>47.899517456713028</v>
      </c>
    </row>
    <row r="36" spans="1:22" x14ac:dyDescent="0.3">
      <c r="A36" s="3" t="s">
        <v>102</v>
      </c>
      <c r="B36" s="3">
        <v>2023</v>
      </c>
      <c r="C36" s="20">
        <v>45141</v>
      </c>
      <c r="D36" s="3" t="s">
        <v>13</v>
      </c>
      <c r="E36" s="46" t="s">
        <v>454</v>
      </c>
      <c r="F36" s="3">
        <v>1</v>
      </c>
      <c r="G36" s="3" t="s">
        <v>19</v>
      </c>
      <c r="H36" s="3" t="s">
        <v>77</v>
      </c>
      <c r="I36" s="3" t="s">
        <v>380</v>
      </c>
      <c r="J36" s="3" t="s">
        <v>18</v>
      </c>
      <c r="K36" s="50">
        <f>(C36-VLOOKUP(H36,Riders!$A$2:$C$3501,2,FALSE))/365</f>
        <v>32.232876712328768</v>
      </c>
      <c r="L36" s="50">
        <f>(C36-VLOOKUP(I36,Riders!$A$2:$C$3501,2,FALSE))/365</f>
        <v>27.317808219178083</v>
      </c>
      <c r="M36" s="50">
        <f>(C36-VLOOKUP(J36,Riders!$A$2:$C$3501,2,FALSE))/365</f>
        <v>25.197260273972603</v>
      </c>
      <c r="N36" s="46">
        <v>1</v>
      </c>
      <c r="O36" s="3">
        <f t="shared" si="0"/>
        <v>46.756</v>
      </c>
      <c r="P36" s="3">
        <v>11.707000000000001</v>
      </c>
      <c r="Q36" s="3">
        <v>7.4280000000000008</v>
      </c>
      <c r="R36" s="3">
        <v>6.7459999999999987</v>
      </c>
      <c r="S36" s="3">
        <v>6.820999999999998</v>
      </c>
      <c r="T36" s="3">
        <v>6.8730000000000047</v>
      </c>
      <c r="U36" s="3">
        <v>7.1809999999999974</v>
      </c>
      <c r="V36" s="3">
        <f t="shared" si="1"/>
        <v>57.746599366926169</v>
      </c>
    </row>
    <row r="37" spans="1:22" x14ac:dyDescent="0.3">
      <c r="A37" s="3" t="s">
        <v>102</v>
      </c>
      <c r="B37" s="3">
        <v>2023</v>
      </c>
      <c r="C37" s="20">
        <v>45141</v>
      </c>
      <c r="D37" s="3" t="s">
        <v>13</v>
      </c>
      <c r="E37" s="46" t="s">
        <v>454</v>
      </c>
      <c r="F37" s="3">
        <v>1</v>
      </c>
      <c r="G37" s="3" t="s">
        <v>29</v>
      </c>
      <c r="H37" s="3" t="s">
        <v>28</v>
      </c>
      <c r="I37" s="3" t="s">
        <v>661</v>
      </c>
      <c r="J37" s="3" t="s">
        <v>831</v>
      </c>
      <c r="K37" s="50">
        <f>(C37-VLOOKUP(H37,Riders!$A$2:$C$3501,2,FALSE))/365</f>
        <v>23.605479452054794</v>
      </c>
      <c r="L37" s="50">
        <f>(C37-VLOOKUP(I37,Riders!$A$2:$C$3501,2,FALSE))/365</f>
        <v>22.846575342465755</v>
      </c>
      <c r="M37" s="50">
        <f>(C37-VLOOKUP(J37,Riders!$A$2:$C$3501,2,FALSE))/365</f>
        <v>25.084931506849315</v>
      </c>
      <c r="N37" s="46">
        <v>2</v>
      </c>
      <c r="O37" s="3">
        <f t="shared" si="0"/>
        <v>47.067</v>
      </c>
      <c r="P37" s="3">
        <v>11.635999999999999</v>
      </c>
      <c r="Q37" s="3">
        <v>7.4329999999999998</v>
      </c>
      <c r="R37" s="3">
        <v>7.0120000000000005</v>
      </c>
      <c r="S37" s="3">
        <v>7.0530000000000008</v>
      </c>
      <c r="T37" s="3">
        <v>6.8440000000000012</v>
      </c>
      <c r="U37" s="3">
        <v>7.0889999999999986</v>
      </c>
      <c r="V37" s="3">
        <f t="shared" si="1"/>
        <v>57.365032825546564</v>
      </c>
    </row>
    <row r="38" spans="1:22" x14ac:dyDescent="0.3">
      <c r="A38" s="3" t="s">
        <v>102</v>
      </c>
      <c r="B38" s="3">
        <v>2023</v>
      </c>
      <c r="C38" s="20">
        <v>45141</v>
      </c>
      <c r="D38" s="3" t="s">
        <v>13</v>
      </c>
      <c r="E38" s="46" t="s">
        <v>454</v>
      </c>
      <c r="F38" s="3">
        <v>2</v>
      </c>
      <c r="G38" s="3" t="s">
        <v>38</v>
      </c>
      <c r="H38" s="3" t="s">
        <v>94</v>
      </c>
      <c r="I38" s="3" t="s">
        <v>75</v>
      </c>
      <c r="J38" s="3" t="s">
        <v>37</v>
      </c>
      <c r="K38" s="50">
        <f>(C38-VLOOKUP(H38,Riders!$A$2:$C$3501,2,FALSE))/365</f>
        <v>25.764383561643836</v>
      </c>
      <c r="L38" s="50">
        <f>(C38-VLOOKUP(I38,Riders!$A$2:$C$3501,2,FALSE))/365</f>
        <v>24.402739726027399</v>
      </c>
      <c r="M38" s="50">
        <f>(C38-VLOOKUP(J38,Riders!$A$2:$C$3501,2,FALSE))/365</f>
        <v>18.317808219178083</v>
      </c>
      <c r="N38" s="46">
        <v>1</v>
      </c>
      <c r="O38" s="3">
        <f t="shared" si="0"/>
        <v>46.445999999999998</v>
      </c>
      <c r="P38" s="3">
        <v>11.422000000000001</v>
      </c>
      <c r="Q38" s="3">
        <v>7.2590000000000003</v>
      </c>
      <c r="R38" s="3">
        <v>6.8359999999999985</v>
      </c>
      <c r="S38" s="3">
        <v>6.8989999999999974</v>
      </c>
      <c r="T38" s="3">
        <v>6.9180000000000064</v>
      </c>
      <c r="U38" s="3">
        <v>7.1119999999999948</v>
      </c>
      <c r="V38" s="3">
        <f t="shared" si="1"/>
        <v>58.132024286267928</v>
      </c>
    </row>
    <row r="39" spans="1:22" x14ac:dyDescent="0.3">
      <c r="A39" s="3" t="s">
        <v>102</v>
      </c>
      <c r="B39" s="3">
        <v>2023</v>
      </c>
      <c r="C39" s="20">
        <v>45141</v>
      </c>
      <c r="D39" s="3" t="s">
        <v>13</v>
      </c>
      <c r="E39" s="46" t="s">
        <v>454</v>
      </c>
      <c r="F39" s="3">
        <v>2</v>
      </c>
      <c r="G39" s="3" t="s">
        <v>44</v>
      </c>
      <c r="H39" s="3" t="s">
        <v>43</v>
      </c>
      <c r="I39" s="3" t="s">
        <v>138</v>
      </c>
      <c r="J39" s="3" t="s">
        <v>54</v>
      </c>
      <c r="K39" s="50">
        <f>(C39-VLOOKUP(H39,Riders!$A$2:$C$3501,2,FALSE))/365</f>
        <v>30.706849315068492</v>
      </c>
      <c r="L39" s="50">
        <f>(C39-VLOOKUP(I39,Riders!$A$2:$C$3501,2,FALSE))/365</f>
        <v>27.884931506849316</v>
      </c>
      <c r="M39" s="50">
        <f>(C39-VLOOKUP(J39,Riders!$A$2:$C$3501,2,FALSE))/365</f>
        <v>26.112328767123287</v>
      </c>
      <c r="N39" s="46">
        <v>2</v>
      </c>
      <c r="O39" s="3">
        <f t="shared" si="0"/>
        <v>47.374000000000002</v>
      </c>
      <c r="P39" s="3">
        <v>11.801</v>
      </c>
      <c r="Q39" s="3">
        <v>7.5540000000000003</v>
      </c>
      <c r="R39" s="3">
        <v>6.870000000000001</v>
      </c>
      <c r="S39" s="3">
        <v>6.9170000000000016</v>
      </c>
      <c r="T39" s="3">
        <v>6.9510000000000005</v>
      </c>
      <c r="U39" s="3">
        <v>7.2809999999999988</v>
      </c>
      <c r="V39" s="3">
        <f t="shared" si="1"/>
        <v>56.993287457255029</v>
      </c>
    </row>
    <row r="40" spans="1:22" x14ac:dyDescent="0.3">
      <c r="A40" s="3" t="s">
        <v>102</v>
      </c>
      <c r="B40" s="3">
        <v>2023</v>
      </c>
      <c r="C40" s="20">
        <v>45141</v>
      </c>
      <c r="D40" s="3" t="s">
        <v>13</v>
      </c>
      <c r="E40" s="46" t="s">
        <v>454</v>
      </c>
      <c r="F40" s="3">
        <v>3</v>
      </c>
      <c r="G40" s="3" t="s">
        <v>15</v>
      </c>
      <c r="H40" s="3" t="s">
        <v>14</v>
      </c>
      <c r="I40" s="3" t="s">
        <v>22</v>
      </c>
      <c r="J40" s="3" t="s">
        <v>23</v>
      </c>
      <c r="K40" s="50">
        <f>(C40-VLOOKUP(H40,Riders!$A$2:$C$3501,2,FALSE))/365</f>
        <v>23.586301369863012</v>
      </c>
      <c r="L40" s="50">
        <f>(C40-VLOOKUP(I40,Riders!$A$2:$C$3501,2,FALSE))/365</f>
        <v>25.567123287671233</v>
      </c>
      <c r="M40" s="50">
        <f>(C40-VLOOKUP(J40,Riders!$A$2:$C$3501,2,FALSE))/365</f>
        <v>25.893150684931506</v>
      </c>
      <c r="N40" s="46">
        <v>1</v>
      </c>
      <c r="O40" s="3">
        <f t="shared" si="0"/>
        <v>45.988</v>
      </c>
      <c r="P40" s="3">
        <v>11.538</v>
      </c>
      <c r="Q40" s="3">
        <v>7.3150000000000013</v>
      </c>
      <c r="R40" s="3">
        <v>6.6879999999999988</v>
      </c>
      <c r="S40" s="3">
        <v>6.6789999999999985</v>
      </c>
      <c r="T40" s="3">
        <v>6.794000000000004</v>
      </c>
      <c r="U40" s="3">
        <v>6.9739999999999966</v>
      </c>
      <c r="V40" s="3">
        <f t="shared" si="1"/>
        <v>58.710968078629207</v>
      </c>
    </row>
    <row r="41" spans="1:22" x14ac:dyDescent="0.3">
      <c r="A41" s="3" t="s">
        <v>102</v>
      </c>
      <c r="B41" s="3">
        <v>2023</v>
      </c>
      <c r="C41" s="20">
        <v>45141</v>
      </c>
      <c r="D41" s="3" t="s">
        <v>13</v>
      </c>
      <c r="E41" s="46" t="s">
        <v>454</v>
      </c>
      <c r="F41" s="3">
        <v>3</v>
      </c>
      <c r="G41" s="3" t="s">
        <v>27</v>
      </c>
      <c r="H41" s="3" t="s">
        <v>26</v>
      </c>
      <c r="I41" s="3" t="s">
        <v>33</v>
      </c>
      <c r="J41" s="3" t="s">
        <v>41</v>
      </c>
      <c r="K41" s="50">
        <f>(C41-VLOOKUP(H41,Riders!$A$2:$C$3501,2,FALSE))/365</f>
        <v>25.2</v>
      </c>
      <c r="L41" s="50">
        <f>(C41-VLOOKUP(I41,Riders!$A$2:$C$3501,2,FALSE))/365</f>
        <v>29.704109589041096</v>
      </c>
      <c r="M41" s="50">
        <f>(C41-VLOOKUP(J41,Riders!$A$2:$C$3501,2,FALSE))/365</f>
        <v>27.8</v>
      </c>
      <c r="N41" s="46">
        <v>2</v>
      </c>
      <c r="O41" s="3">
        <f t="shared" si="0"/>
        <v>47.655999999999999</v>
      </c>
      <c r="P41" s="3">
        <v>11.724</v>
      </c>
      <c r="Q41" s="3">
        <v>7.5710000000000015</v>
      </c>
      <c r="R41" s="3">
        <v>6.9419999999999966</v>
      </c>
      <c r="S41" s="3">
        <v>7.0229999999999997</v>
      </c>
      <c r="T41" s="3">
        <v>7.179000000000002</v>
      </c>
      <c r="U41" s="3">
        <v>7.2169999999999987</v>
      </c>
      <c r="V41" s="3">
        <f t="shared" si="1"/>
        <v>56.656034916904481</v>
      </c>
    </row>
    <row r="42" spans="1:22" x14ac:dyDescent="0.3">
      <c r="A42" s="3" t="s">
        <v>102</v>
      </c>
      <c r="B42" s="3">
        <v>2023</v>
      </c>
      <c r="C42" s="20">
        <v>45141</v>
      </c>
      <c r="D42" s="3" t="s">
        <v>13</v>
      </c>
      <c r="E42" s="46" t="s">
        <v>454</v>
      </c>
      <c r="F42" s="3">
        <v>4</v>
      </c>
      <c r="G42" s="3" t="s">
        <v>25</v>
      </c>
      <c r="H42" s="3" t="s">
        <v>101</v>
      </c>
      <c r="I42" s="3" t="s">
        <v>24</v>
      </c>
      <c r="J42" s="3" t="s">
        <v>381</v>
      </c>
      <c r="K42" s="50">
        <f>(C42-VLOOKUP(H42,Riders!$A$2:$C$3501,2,FALSE))/365</f>
        <v>23.841095890410958</v>
      </c>
      <c r="L42" s="50">
        <f>(C42-VLOOKUP(I42,Riders!$A$2:$C$3501,2,FALSE))/365</f>
        <v>24.92876712328767</v>
      </c>
      <c r="M42" s="50">
        <f>(C42-VLOOKUP(J42,Riders!$A$2:$C$3501,2,FALSE))/365</f>
        <v>20.627397260273973</v>
      </c>
      <c r="N42" s="46">
        <v>1</v>
      </c>
      <c r="O42" s="3">
        <f t="shared" si="0"/>
        <v>46.078000000000003</v>
      </c>
      <c r="P42" s="3">
        <v>11.738</v>
      </c>
      <c r="Q42" s="3">
        <v>7.3760000000000012</v>
      </c>
      <c r="R42" s="3">
        <v>6.7049999999999983</v>
      </c>
      <c r="S42" s="3">
        <v>6.6720000000000006</v>
      </c>
      <c r="T42" s="3">
        <v>6.7409999999999997</v>
      </c>
      <c r="U42" s="3">
        <v>6.8460000000000036</v>
      </c>
      <c r="V42" s="3">
        <f t="shared" si="1"/>
        <v>58.596293241894173</v>
      </c>
    </row>
    <row r="43" spans="1:22" x14ac:dyDescent="0.3">
      <c r="A43" s="3" t="s">
        <v>102</v>
      </c>
      <c r="B43" s="3">
        <v>2023</v>
      </c>
      <c r="C43" s="20">
        <v>45141</v>
      </c>
      <c r="D43" s="3" t="s">
        <v>13</v>
      </c>
      <c r="E43" s="46" t="s">
        <v>454</v>
      </c>
      <c r="F43" s="3">
        <v>4</v>
      </c>
      <c r="G43" s="3" t="s">
        <v>47</v>
      </c>
      <c r="H43" s="3" t="s">
        <v>99</v>
      </c>
      <c r="I43" s="3" t="s">
        <v>100</v>
      </c>
      <c r="J43" s="3" t="s">
        <v>46</v>
      </c>
      <c r="K43" s="50">
        <f>(C43-VLOOKUP(H43,Riders!$A$2:$C$3501,2,FALSE))/365</f>
        <v>26.465753424657535</v>
      </c>
      <c r="L43" s="50">
        <f>(C43-VLOOKUP(I43,Riders!$A$2:$C$3501,2,FALSE))/365</f>
        <v>29.473972602739725</v>
      </c>
      <c r="M43" s="50">
        <f>(C43-VLOOKUP(J43,Riders!$A$2:$C$3501,2,FALSE))/365</f>
        <v>23.13150684931507</v>
      </c>
      <c r="N43" s="46">
        <v>2</v>
      </c>
      <c r="O43" s="3">
        <f t="shared" si="0"/>
        <v>47.487000000000002</v>
      </c>
      <c r="P43" s="3">
        <v>11.532999999999999</v>
      </c>
      <c r="Q43" s="3">
        <v>7.4399999999999995</v>
      </c>
      <c r="R43" s="3">
        <v>6.9440000000000026</v>
      </c>
      <c r="S43" s="3">
        <v>7.0429999999999993</v>
      </c>
      <c r="T43" s="3">
        <v>7.1569999999999965</v>
      </c>
      <c r="U43" s="3">
        <v>7.3700000000000045</v>
      </c>
      <c r="V43" s="3">
        <f t="shared" si="1"/>
        <v>56.857666308673949</v>
      </c>
    </row>
    <row r="44" spans="1:22" x14ac:dyDescent="0.3">
      <c r="A44" s="3" t="s">
        <v>102</v>
      </c>
      <c r="B44" s="3">
        <v>2023</v>
      </c>
      <c r="C44" s="20">
        <v>45141</v>
      </c>
      <c r="D44" s="3" t="s">
        <v>13</v>
      </c>
      <c r="E44" s="4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50">
        <f>(C44-VLOOKUP(H44,Riders!$A$2:$C$3501,2,FALSE))/365</f>
        <v>23.586301369863012</v>
      </c>
      <c r="L44" s="50">
        <f>(C44-VLOOKUP(I44,Riders!$A$2:$C$3501,2,FALSE))/365</f>
        <v>25.567123287671233</v>
      </c>
      <c r="M44" s="50">
        <f>(C44-VLOOKUP(J44,Riders!$A$2:$C$3501,2,FALSE))/365</f>
        <v>25.893150684931506</v>
      </c>
      <c r="N44" s="46">
        <v>1</v>
      </c>
      <c r="O44" s="3">
        <f t="shared" si="0"/>
        <v>45.847999999999999</v>
      </c>
      <c r="P44" s="3">
        <v>11.64</v>
      </c>
      <c r="Q44" s="3">
        <v>7.3049999999999997</v>
      </c>
      <c r="R44" s="3">
        <v>6.6589999999999989</v>
      </c>
      <c r="S44" s="3">
        <v>6.6300000000000026</v>
      </c>
      <c r="T44" s="3">
        <v>6.7079999999999984</v>
      </c>
      <c r="U44" s="3">
        <v>6.9059999999999988</v>
      </c>
      <c r="V44" s="3">
        <f t="shared" si="1"/>
        <v>58.890246030361197</v>
      </c>
    </row>
    <row r="45" spans="1:22" x14ac:dyDescent="0.3">
      <c r="A45" s="3" t="s">
        <v>102</v>
      </c>
      <c r="B45" s="3">
        <v>2023</v>
      </c>
      <c r="C45" s="20">
        <v>45141</v>
      </c>
      <c r="D45" s="3" t="s">
        <v>13</v>
      </c>
      <c r="E45" s="46" t="s">
        <v>204</v>
      </c>
      <c r="F45" s="3" t="s">
        <v>205</v>
      </c>
      <c r="G45" s="3" t="s">
        <v>25</v>
      </c>
      <c r="H45" s="3" t="s">
        <v>101</v>
      </c>
      <c r="I45" s="3" t="s">
        <v>24</v>
      </c>
      <c r="J45" s="3" t="s">
        <v>381</v>
      </c>
      <c r="K45" s="50">
        <f>(C45-VLOOKUP(H45,Riders!$A$2:$C$3501,2,FALSE))/365</f>
        <v>23.841095890410958</v>
      </c>
      <c r="L45" s="50">
        <f>(C45-VLOOKUP(I45,Riders!$A$2:$C$3501,2,FALSE))/365</f>
        <v>24.92876712328767</v>
      </c>
      <c r="M45" s="50">
        <f>(C45-VLOOKUP(J45,Riders!$A$2:$C$3501,2,FALSE))/365</f>
        <v>20.627397260273973</v>
      </c>
      <c r="N45" s="46">
        <v>2</v>
      </c>
      <c r="O45" s="3">
        <f t="shared" si="0"/>
        <v>45.923000000000002</v>
      </c>
      <c r="P45" s="3">
        <v>11.625</v>
      </c>
      <c r="Q45" s="3">
        <v>7.4110000000000014</v>
      </c>
      <c r="R45" s="3">
        <v>6.7189999999999976</v>
      </c>
      <c r="S45" s="3">
        <v>6.6750000000000007</v>
      </c>
      <c r="T45" s="3">
        <v>6.7010000000000005</v>
      </c>
      <c r="U45" s="3">
        <v>6.7920000000000016</v>
      </c>
      <c r="V45" s="3">
        <f t="shared" si="1"/>
        <v>58.794068331772749</v>
      </c>
    </row>
    <row r="46" spans="1:22" x14ac:dyDescent="0.3">
      <c r="A46" s="3" t="s">
        <v>102</v>
      </c>
      <c r="B46" s="3">
        <v>2023</v>
      </c>
      <c r="C46" s="20">
        <v>45141</v>
      </c>
      <c r="D46" s="3" t="s">
        <v>13</v>
      </c>
      <c r="E46" s="46" t="s">
        <v>204</v>
      </c>
      <c r="F46" s="3" t="s">
        <v>206</v>
      </c>
      <c r="G46" s="3" t="s">
        <v>38</v>
      </c>
      <c r="H46" s="3" t="s">
        <v>94</v>
      </c>
      <c r="I46" s="3" t="s">
        <v>75</v>
      </c>
      <c r="J46" s="3" t="s">
        <v>37</v>
      </c>
      <c r="K46" s="50">
        <f>(C46-VLOOKUP(H46,Riders!$A$2:$C$3501,2,FALSE))/365</f>
        <v>25.764383561643836</v>
      </c>
      <c r="L46" s="50">
        <f>(C46-VLOOKUP(I46,Riders!$A$2:$C$3501,2,FALSE))/365</f>
        <v>24.402739726027399</v>
      </c>
      <c r="M46" s="50">
        <f>(C46-VLOOKUP(J46,Riders!$A$2:$C$3501,2,FALSE))/365</f>
        <v>18.317808219178083</v>
      </c>
      <c r="N46" s="46">
        <v>3</v>
      </c>
      <c r="O46" s="3">
        <f t="shared" si="0"/>
        <v>46.542999999999999</v>
      </c>
      <c r="P46" s="3">
        <v>11.45</v>
      </c>
      <c r="Q46" s="3">
        <v>7.2650000000000006</v>
      </c>
      <c r="R46" s="3">
        <v>6.8159999999999989</v>
      </c>
      <c r="S46" s="3">
        <v>6.945999999999998</v>
      </c>
      <c r="T46" s="3">
        <v>6.9430000000000049</v>
      </c>
      <c r="U46" s="3">
        <v>7.1229999999999976</v>
      </c>
      <c r="V46" s="3">
        <f t="shared" si="1"/>
        <v>58.01087166706057</v>
      </c>
    </row>
    <row r="47" spans="1:22" x14ac:dyDescent="0.3">
      <c r="A47" s="3" t="s">
        <v>102</v>
      </c>
      <c r="B47" s="3">
        <v>2023</v>
      </c>
      <c r="C47" s="20">
        <v>45141</v>
      </c>
      <c r="D47" s="3" t="s">
        <v>13</v>
      </c>
      <c r="E47" s="46" t="s">
        <v>204</v>
      </c>
      <c r="F47" s="3" t="s">
        <v>206</v>
      </c>
      <c r="G47" s="3" t="s">
        <v>19</v>
      </c>
      <c r="H47" s="3" t="s">
        <v>77</v>
      </c>
      <c r="I47" s="3" t="s">
        <v>380</v>
      </c>
      <c r="J47" s="3" t="s">
        <v>18</v>
      </c>
      <c r="K47" s="50">
        <f>(C47-VLOOKUP(H47,Riders!$A$2:$C$3501,2,FALSE))/365</f>
        <v>32.232876712328768</v>
      </c>
      <c r="L47" s="50">
        <f>(C47-VLOOKUP(I47,Riders!$A$2:$C$3501,2,FALSE))/365</f>
        <v>27.317808219178083</v>
      </c>
      <c r="M47" s="50">
        <f>(C47-VLOOKUP(J47,Riders!$A$2:$C$3501,2,FALSE))/365</f>
        <v>25.197260273972603</v>
      </c>
      <c r="N47" s="46">
        <v>4</v>
      </c>
      <c r="O47" s="3">
        <f t="shared" si="0"/>
        <v>46.787999999999997</v>
      </c>
      <c r="P47" s="3">
        <v>11.802</v>
      </c>
      <c r="Q47" s="3">
        <v>7.4239999999999995</v>
      </c>
      <c r="R47" s="3">
        <v>6.8070000000000022</v>
      </c>
      <c r="S47" s="3">
        <v>6.8279999999999959</v>
      </c>
      <c r="T47" s="3">
        <v>6.8420000000000059</v>
      </c>
      <c r="U47" s="3">
        <v>7.0849999999999937</v>
      </c>
      <c r="V47" s="3">
        <f t="shared" si="1"/>
        <v>57.707104385739939</v>
      </c>
    </row>
    <row r="48" spans="1:22" x14ac:dyDescent="0.3">
      <c r="A48" s="4" t="s">
        <v>93</v>
      </c>
      <c r="B48" s="4">
        <v>2023</v>
      </c>
      <c r="C48" s="5">
        <v>45037</v>
      </c>
      <c r="D48" s="4" t="s">
        <v>72</v>
      </c>
      <c r="E48" s="46" t="s">
        <v>379</v>
      </c>
      <c r="F48" s="46" t="s">
        <v>379</v>
      </c>
      <c r="G48" s="3" t="s">
        <v>47</v>
      </c>
      <c r="H48" s="3" t="s">
        <v>99</v>
      </c>
      <c r="I48" s="3" t="s">
        <v>100</v>
      </c>
      <c r="J48" s="3" t="s">
        <v>46</v>
      </c>
      <c r="K48" s="3"/>
      <c r="L48" s="3"/>
      <c r="M48" s="3"/>
      <c r="N48" s="46">
        <v>1</v>
      </c>
      <c r="O48" s="3">
        <f t="shared" si="0"/>
        <v>47.555</v>
      </c>
      <c r="P48" s="3">
        <v>11.589</v>
      </c>
      <c r="Q48" s="3">
        <v>7.49</v>
      </c>
      <c r="R48" s="3">
        <v>6.9510000000000005</v>
      </c>
      <c r="S48" s="3">
        <v>7.0499999999999972</v>
      </c>
      <c r="T48" s="3">
        <v>7.1640000000000015</v>
      </c>
      <c r="U48" s="3">
        <v>7.3109999999999999</v>
      </c>
      <c r="V48" s="3">
        <f t="shared" si="1"/>
        <v>56.776364209862265</v>
      </c>
    </row>
    <row r="49" spans="1:22" x14ac:dyDescent="0.3">
      <c r="A49" s="4" t="s">
        <v>93</v>
      </c>
      <c r="B49" s="4">
        <v>2023</v>
      </c>
      <c r="C49" s="5">
        <v>45037</v>
      </c>
      <c r="D49" s="4" t="s">
        <v>72</v>
      </c>
      <c r="E49" s="46" t="s">
        <v>379</v>
      </c>
      <c r="F49" s="46" t="s">
        <v>379</v>
      </c>
      <c r="G49" s="3" t="s">
        <v>44</v>
      </c>
      <c r="H49" s="3" t="s">
        <v>43</v>
      </c>
      <c r="I49" s="3" t="s">
        <v>138</v>
      </c>
      <c r="J49" s="3" t="s">
        <v>54</v>
      </c>
      <c r="K49" s="50">
        <f>(C49-VLOOKUP(H49,Riders!$A$2:$C$3501,2,FALSE))/365</f>
        <v>30.421917808219177</v>
      </c>
      <c r="L49" s="50">
        <f>(C49-VLOOKUP(I49,Riders!$A$2:$C$3501,2,FALSE))/365</f>
        <v>27.6</v>
      </c>
      <c r="M49" s="50">
        <f>(C49-VLOOKUP(J49,Riders!$A$2:$C$3501,2,FALSE))/365</f>
        <v>25.827397260273973</v>
      </c>
      <c r="N49" s="46">
        <v>2</v>
      </c>
      <c r="O49" s="3">
        <f t="shared" si="0"/>
        <v>47.603000000000002</v>
      </c>
      <c r="P49" s="3">
        <v>11.714</v>
      </c>
      <c r="Q49" s="3">
        <v>7.4850000000000012</v>
      </c>
      <c r="R49" s="3">
        <v>6.8419999999999987</v>
      </c>
      <c r="S49" s="3">
        <v>6.9749999999999979</v>
      </c>
      <c r="T49" s="3">
        <v>7.142000000000003</v>
      </c>
      <c r="U49" s="3">
        <v>7.4450000000000003</v>
      </c>
      <c r="V49" s="3">
        <f t="shared" si="1"/>
        <v>56.719114341533093</v>
      </c>
    </row>
    <row r="50" spans="1:22" x14ac:dyDescent="0.3">
      <c r="A50" s="4" t="s">
        <v>93</v>
      </c>
      <c r="B50" s="4">
        <v>2023</v>
      </c>
      <c r="C50" s="5">
        <v>45037</v>
      </c>
      <c r="D50" s="4" t="s">
        <v>72</v>
      </c>
      <c r="E50" s="46" t="s">
        <v>379</v>
      </c>
      <c r="F50" s="46" t="s">
        <v>379</v>
      </c>
      <c r="G50" s="3" t="s">
        <v>25</v>
      </c>
      <c r="H50" s="3" t="s">
        <v>133</v>
      </c>
      <c r="I50" s="3" t="s">
        <v>112</v>
      </c>
      <c r="J50" s="3" t="s">
        <v>392</v>
      </c>
      <c r="K50" s="50">
        <f>(C50-VLOOKUP(H50,Riders!$A$2:$C$3501,2,FALSE))/365</f>
        <v>30.241095890410961</v>
      </c>
      <c r="L50" s="50">
        <f>(C50-VLOOKUP(I50,Riders!$A$2:$C$3501,2,FALSE))/365</f>
        <v>23.972602739726028</v>
      </c>
      <c r="M50" s="50">
        <f>(C50-VLOOKUP(J50,Riders!$A$2:$C$3501,2,FALSE))/365</f>
        <v>24.293150684931508</v>
      </c>
      <c r="N50" s="46">
        <v>3</v>
      </c>
      <c r="O50" s="3">
        <f t="shared" si="0"/>
        <v>47.802</v>
      </c>
      <c r="P50" s="3">
        <v>11.645</v>
      </c>
      <c r="Q50" s="3">
        <v>7.468</v>
      </c>
      <c r="R50" s="3">
        <v>7.0070000000000014</v>
      </c>
      <c r="S50" s="3">
        <v>7.0579999999999963</v>
      </c>
      <c r="T50" s="3">
        <v>7.2040000000000006</v>
      </c>
      <c r="U50" s="3">
        <v>7.4200000000000017</v>
      </c>
      <c r="V50" s="3">
        <f t="shared" si="1"/>
        <v>56.482992343416591</v>
      </c>
    </row>
    <row r="51" spans="1:22" x14ac:dyDescent="0.3">
      <c r="A51" s="4" t="s">
        <v>93</v>
      </c>
      <c r="B51" s="4">
        <v>2023</v>
      </c>
      <c r="C51" s="5">
        <v>45037</v>
      </c>
      <c r="D51" s="4" t="s">
        <v>72</v>
      </c>
      <c r="E51" s="46" t="s">
        <v>379</v>
      </c>
      <c r="F51" s="46" t="s">
        <v>379</v>
      </c>
      <c r="G51" s="3" t="s">
        <v>27</v>
      </c>
      <c r="H51" s="3" t="s">
        <v>26</v>
      </c>
      <c r="I51" s="3" t="s">
        <v>33</v>
      </c>
      <c r="J51" s="3" t="s">
        <v>41</v>
      </c>
      <c r="K51" s="50">
        <f>(C51-VLOOKUP(H51,Riders!$A$2:$C$3501,2,FALSE))/365</f>
        <v>24.915068493150685</v>
      </c>
      <c r="L51" s="50">
        <f>(C51-VLOOKUP(I51,Riders!$A$2:$C$3501,2,FALSE))/365</f>
        <v>29.419178082191781</v>
      </c>
      <c r="M51" s="50">
        <f>(C51-VLOOKUP(J51,Riders!$A$2:$C$3501,2,FALSE))/365</f>
        <v>27.515068493150686</v>
      </c>
      <c r="N51" s="46">
        <v>4</v>
      </c>
      <c r="O51" s="3">
        <f t="shared" si="0"/>
        <v>47.969000000000001</v>
      </c>
      <c r="P51" s="3">
        <v>11.988</v>
      </c>
      <c r="Q51" s="3">
        <v>7.4819999999999993</v>
      </c>
      <c r="R51" s="3">
        <v>7.0280000000000022</v>
      </c>
      <c r="S51" s="3">
        <v>7.0729999999999968</v>
      </c>
      <c r="T51" s="3">
        <v>7.1380000000000052</v>
      </c>
      <c r="U51" s="3">
        <v>7.259999999999998</v>
      </c>
      <c r="V51" s="3">
        <f t="shared" si="1"/>
        <v>56.286351602076337</v>
      </c>
    </row>
    <row r="52" spans="1:22" x14ac:dyDescent="0.3">
      <c r="A52" s="4" t="s">
        <v>93</v>
      </c>
      <c r="B52" s="4">
        <v>2023</v>
      </c>
      <c r="C52" s="5">
        <v>45037</v>
      </c>
      <c r="D52" s="4" t="s">
        <v>72</v>
      </c>
      <c r="E52" s="46" t="s">
        <v>379</v>
      </c>
      <c r="F52" s="46" t="s">
        <v>379</v>
      </c>
      <c r="G52" s="3" t="s">
        <v>38</v>
      </c>
      <c r="H52" s="3" t="s">
        <v>3873</v>
      </c>
      <c r="I52" s="3" t="s">
        <v>900</v>
      </c>
      <c r="J52" s="3" t="s">
        <v>911</v>
      </c>
      <c r="K52" s="50" t="e">
        <f>(C52-VLOOKUP(H52,Riders!$A$2:$C$3501,2,FALSE))/365</f>
        <v>#N/A</v>
      </c>
      <c r="L52" s="50">
        <f>(C52-VLOOKUP(I52,Riders!$A$2:$C$3501,2,FALSE))/365</f>
        <v>19.243835616438357</v>
      </c>
      <c r="M52" s="50">
        <f>(C52-VLOOKUP(J52,Riders!$A$2:$C$3501,2,FALSE))/365</f>
        <v>19.654794520547945</v>
      </c>
      <c r="N52" s="46">
        <v>5</v>
      </c>
      <c r="O52" s="3">
        <f t="shared" si="0"/>
        <v>48.01</v>
      </c>
      <c r="P52" s="3">
        <v>11.757999999999999</v>
      </c>
      <c r="Q52" s="3">
        <v>7.5489999999999995</v>
      </c>
      <c r="R52" s="3">
        <v>6.8900000000000006</v>
      </c>
      <c r="S52" s="3">
        <v>7.0590000000000011</v>
      </c>
      <c r="T52" s="3">
        <v>7.2509999999999977</v>
      </c>
      <c r="U52" s="3">
        <v>7.5030000000000001</v>
      </c>
      <c r="V52" s="3">
        <f t="shared" si="1"/>
        <v>56.238283690897731</v>
      </c>
    </row>
    <row r="53" spans="1:22" x14ac:dyDescent="0.3">
      <c r="A53" s="4" t="s">
        <v>93</v>
      </c>
      <c r="B53" s="4">
        <v>2023</v>
      </c>
      <c r="C53" s="5">
        <v>45037</v>
      </c>
      <c r="D53" s="4" t="s">
        <v>72</v>
      </c>
      <c r="E53" s="46" t="s">
        <v>379</v>
      </c>
      <c r="F53" s="46" t="s">
        <v>379</v>
      </c>
      <c r="G53" s="3" t="s">
        <v>51</v>
      </c>
      <c r="H53" s="3" t="s">
        <v>50</v>
      </c>
      <c r="I53" s="3" t="s">
        <v>849</v>
      </c>
      <c r="J53" s="3" t="s">
        <v>859</v>
      </c>
      <c r="K53" s="50">
        <f>(C53-VLOOKUP(H53,Riders!$A$2:$C$3501,2,FALSE))/365</f>
        <v>26.542465753424658</v>
      </c>
      <c r="L53" s="50">
        <f>(C53-VLOOKUP(I53,Riders!$A$2:$C$3501,2,FALSE))/365</f>
        <v>27.608219178082191</v>
      </c>
      <c r="M53" s="50" t="e">
        <f>(C53-VLOOKUP(J53,Riders!$A$2:$C$3501,2,FALSE))/365</f>
        <v>#N/A</v>
      </c>
      <c r="N53" s="46">
        <v>6</v>
      </c>
      <c r="O53" s="3">
        <f t="shared" si="0"/>
        <v>49.247999999999998</v>
      </c>
      <c r="P53" s="3">
        <v>11.968999999999999</v>
      </c>
      <c r="Q53" s="3">
        <v>7.5920000000000005</v>
      </c>
      <c r="R53" s="3">
        <v>7.3090000000000011</v>
      </c>
      <c r="S53" s="3">
        <v>7.5239999999999974</v>
      </c>
      <c r="T53" s="3">
        <v>7.4260000000000019</v>
      </c>
      <c r="U53" s="3">
        <v>7.4279999999999973</v>
      </c>
      <c r="V53" s="3">
        <f t="shared" si="1"/>
        <v>54.824561403508774</v>
      </c>
    </row>
    <row r="54" spans="1:22" x14ac:dyDescent="0.3">
      <c r="A54" s="4" t="s">
        <v>93</v>
      </c>
      <c r="B54" s="4">
        <v>2023</v>
      </c>
      <c r="C54" s="5">
        <v>45037</v>
      </c>
      <c r="D54" s="4" t="s">
        <v>72</v>
      </c>
      <c r="E54" s="46" t="s">
        <v>379</v>
      </c>
      <c r="F54" s="46" t="s">
        <v>379</v>
      </c>
      <c r="G54" s="3" t="s">
        <v>59</v>
      </c>
      <c r="H54" s="3" t="s">
        <v>383</v>
      </c>
      <c r="I54" s="3" t="s">
        <v>107</v>
      </c>
      <c r="J54" s="3" t="s">
        <v>58</v>
      </c>
      <c r="K54" s="50">
        <f>(C54-VLOOKUP(H54,Riders!$A$2:$C$3501,2,FALSE))/365</f>
        <v>19.764383561643836</v>
      </c>
      <c r="L54" s="50">
        <f>(C54-VLOOKUP(I54,Riders!$A$2:$C$3501,2,FALSE))/365</f>
        <v>19.621917808219177</v>
      </c>
      <c r="M54" s="50">
        <f>(C54-VLOOKUP(J54,Riders!$A$2:$C$3501,2,FALSE))/365</f>
        <v>25.265753424657536</v>
      </c>
      <c r="N54" s="46">
        <v>7</v>
      </c>
      <c r="O54" s="3">
        <f t="shared" si="0"/>
        <v>50.701000000000001</v>
      </c>
      <c r="P54" s="3">
        <v>12.888</v>
      </c>
      <c r="Q54" s="3">
        <v>7.8690000000000015</v>
      </c>
      <c r="R54" s="3">
        <v>7.4349999999999987</v>
      </c>
      <c r="S54" s="3">
        <v>7.1400000000000006</v>
      </c>
      <c r="T54" s="3">
        <v>7.5069999999999979</v>
      </c>
      <c r="U54" s="3">
        <v>7.8620000000000019</v>
      </c>
      <c r="V54" s="3">
        <f t="shared" si="1"/>
        <v>53.25338750714976</v>
      </c>
    </row>
    <row r="55" spans="1:22" x14ac:dyDescent="0.3">
      <c r="A55" s="4" t="s">
        <v>93</v>
      </c>
      <c r="B55" s="4">
        <v>2023</v>
      </c>
      <c r="C55" s="5">
        <v>45037</v>
      </c>
      <c r="D55" s="4" t="s">
        <v>72</v>
      </c>
      <c r="E55" s="46" t="s">
        <v>454</v>
      </c>
      <c r="F55" s="3">
        <v>1</v>
      </c>
      <c r="G55" s="3" t="s">
        <v>27</v>
      </c>
      <c r="H55" s="3" t="s">
        <v>26</v>
      </c>
      <c r="I55" s="3" t="s">
        <v>33</v>
      </c>
      <c r="J55" s="3" t="s">
        <v>41</v>
      </c>
      <c r="K55" s="50">
        <f>(C55-VLOOKUP(H55,Riders!$A$2:$C$3501,2,FALSE))/365</f>
        <v>24.915068493150685</v>
      </c>
      <c r="L55" s="50">
        <f>(C55-VLOOKUP(I55,Riders!$A$2:$C$3501,2,FALSE))/365</f>
        <v>29.419178082191781</v>
      </c>
      <c r="M55" s="50">
        <f>(C55-VLOOKUP(J55,Riders!$A$2:$C$3501,2,FALSE))/365</f>
        <v>27.515068493150686</v>
      </c>
      <c r="N55" s="46">
        <v>1</v>
      </c>
      <c r="O55" s="3">
        <f t="shared" si="0"/>
        <v>47.476999999999997</v>
      </c>
      <c r="P55" s="3">
        <v>11.686999999999999</v>
      </c>
      <c r="Q55" s="3">
        <v>7.5290000000000017</v>
      </c>
      <c r="R55" s="3">
        <v>6.9469999999999992</v>
      </c>
      <c r="S55" s="3">
        <v>7.0449999999999982</v>
      </c>
      <c r="T55" s="3">
        <v>7.0620000000000047</v>
      </c>
      <c r="U55" s="3">
        <v>7.2069999999999936</v>
      </c>
      <c r="V55" s="3">
        <f t="shared" si="1"/>
        <v>56.869642142511111</v>
      </c>
    </row>
    <row r="56" spans="1:22" x14ac:dyDescent="0.3">
      <c r="A56" s="4" t="s">
        <v>93</v>
      </c>
      <c r="B56" s="4">
        <v>2023</v>
      </c>
      <c r="C56" s="5">
        <v>45037</v>
      </c>
      <c r="D56" s="4" t="s">
        <v>72</v>
      </c>
      <c r="E56" s="46" t="s">
        <v>454</v>
      </c>
      <c r="F56" s="3">
        <v>1</v>
      </c>
      <c r="G56" s="3" t="s">
        <v>38</v>
      </c>
      <c r="H56" s="3" t="s">
        <v>625</v>
      </c>
      <c r="I56" s="3" t="s">
        <v>3873</v>
      </c>
      <c r="J56" s="3" t="s">
        <v>900</v>
      </c>
      <c r="K56" s="50">
        <f>(C56-VLOOKUP(H56,Riders!$A$2:$C$3501,2,FALSE))/365</f>
        <v>26.117808219178084</v>
      </c>
      <c r="L56" s="50" t="e">
        <f>(C56-VLOOKUP(I56,Riders!$A$2:$C$3501,2,FALSE))/365</f>
        <v>#N/A</v>
      </c>
      <c r="M56" s="50">
        <f>(C56-VLOOKUP(J56,Riders!$A$2:$C$3501,2,FALSE))/365</f>
        <v>19.243835616438357</v>
      </c>
      <c r="N56" s="46">
        <v>2</v>
      </c>
      <c r="O56" s="3">
        <f t="shared" si="0"/>
        <v>47.649000000000001</v>
      </c>
      <c r="P56" s="3">
        <v>11.757999999999999</v>
      </c>
      <c r="Q56" s="3">
        <v>7.4570000000000007</v>
      </c>
      <c r="R56" s="3">
        <v>6.8889999999999993</v>
      </c>
      <c r="S56" s="3">
        <v>7.0240000000000009</v>
      </c>
      <c r="T56" s="3">
        <v>7.1219999999999999</v>
      </c>
      <c r="U56" s="3">
        <v>7.3990000000000009</v>
      </c>
      <c r="V56" s="3">
        <f t="shared" si="1"/>
        <v>56.664358118743309</v>
      </c>
    </row>
    <row r="57" spans="1:22" x14ac:dyDescent="0.3">
      <c r="A57" s="4" t="s">
        <v>93</v>
      </c>
      <c r="B57" s="4">
        <v>2023</v>
      </c>
      <c r="C57" s="5">
        <v>45037</v>
      </c>
      <c r="D57" s="4" t="s">
        <v>72</v>
      </c>
      <c r="E57" s="46" t="s">
        <v>454</v>
      </c>
      <c r="F57" s="3">
        <v>2</v>
      </c>
      <c r="G57" s="3" t="s">
        <v>25</v>
      </c>
      <c r="H57" s="3" t="s">
        <v>133</v>
      </c>
      <c r="I57" s="3" t="s">
        <v>112</v>
      </c>
      <c r="J57" s="3" t="s">
        <v>392</v>
      </c>
      <c r="K57" s="50">
        <f>(C57-VLOOKUP(H57,Riders!$A$2:$C$3501,2,FALSE))/365</f>
        <v>30.241095890410961</v>
      </c>
      <c r="L57" s="50">
        <f>(C57-VLOOKUP(I57,Riders!$A$2:$C$3501,2,FALSE))/365</f>
        <v>23.972602739726028</v>
      </c>
      <c r="M57" s="50">
        <f>(C57-VLOOKUP(J57,Riders!$A$2:$C$3501,2,FALSE))/365</f>
        <v>24.293150684931508</v>
      </c>
      <c r="N57" s="46">
        <v>1</v>
      </c>
      <c r="O57" s="3">
        <f t="shared" si="0"/>
        <v>47.523000000000003</v>
      </c>
      <c r="P57" s="3">
        <v>11.571</v>
      </c>
      <c r="Q57" s="3">
        <v>7.4429999999999996</v>
      </c>
      <c r="R57" s="3">
        <v>6.9559999999999995</v>
      </c>
      <c r="S57" s="3">
        <v>6.9870000000000019</v>
      </c>
      <c r="T57" s="3">
        <v>7.1709999999999994</v>
      </c>
      <c r="U57" s="3">
        <v>7.3950000000000031</v>
      </c>
      <c r="V57" s="3">
        <f t="shared" si="1"/>
        <v>56.814595038192031</v>
      </c>
    </row>
    <row r="58" spans="1:22" x14ac:dyDescent="0.3">
      <c r="A58" s="4" t="s">
        <v>93</v>
      </c>
      <c r="B58" s="4">
        <v>2023</v>
      </c>
      <c r="C58" s="5">
        <v>45037</v>
      </c>
      <c r="D58" s="4" t="s">
        <v>72</v>
      </c>
      <c r="E58" s="46" t="s">
        <v>454</v>
      </c>
      <c r="F58" s="3">
        <v>2</v>
      </c>
      <c r="G58" s="3" t="s">
        <v>51</v>
      </c>
      <c r="H58" s="3" t="s">
        <v>50</v>
      </c>
      <c r="I58" s="3" t="s">
        <v>849</v>
      </c>
      <c r="J58" s="3" t="s">
        <v>859</v>
      </c>
      <c r="K58" s="50">
        <f>(C58-VLOOKUP(H58,Riders!$A$2:$C$3501,2,FALSE))/365</f>
        <v>26.542465753424658</v>
      </c>
      <c r="L58" s="50">
        <f>(C58-VLOOKUP(I58,Riders!$A$2:$C$3501,2,FALSE))/365</f>
        <v>27.608219178082191</v>
      </c>
      <c r="M58" s="50" t="e">
        <f>(C58-VLOOKUP(J58,Riders!$A$2:$C$3501,2,FALSE))/365</f>
        <v>#N/A</v>
      </c>
      <c r="N58" s="46">
        <v>2</v>
      </c>
      <c r="O58" s="3">
        <f t="shared" si="0"/>
        <v>49.317999999999998</v>
      </c>
      <c r="P58" s="3">
        <v>12.074999999999999</v>
      </c>
      <c r="Q58" s="3">
        <v>7.5839999999999996</v>
      </c>
      <c r="R58" s="3">
        <v>7.3490000000000002</v>
      </c>
      <c r="S58" s="3">
        <v>7.5449999999999982</v>
      </c>
      <c r="T58" s="3">
        <v>7.3710000000000022</v>
      </c>
      <c r="U58" s="3">
        <v>7.3939999999999984</v>
      </c>
      <c r="V58" s="3">
        <f t="shared" si="1"/>
        <v>54.746745610122069</v>
      </c>
    </row>
    <row r="59" spans="1:22" x14ac:dyDescent="0.3">
      <c r="A59" s="4" t="s">
        <v>93</v>
      </c>
      <c r="B59" s="4">
        <v>2023</v>
      </c>
      <c r="C59" s="5">
        <v>45037</v>
      </c>
      <c r="D59" s="4" t="s">
        <v>72</v>
      </c>
      <c r="E59" s="46" t="s">
        <v>454</v>
      </c>
      <c r="F59" s="3">
        <v>3</v>
      </c>
      <c r="G59" s="3" t="s">
        <v>44</v>
      </c>
      <c r="H59" s="3" t="s">
        <v>43</v>
      </c>
      <c r="I59" s="3" t="s">
        <v>138</v>
      </c>
      <c r="J59" s="3" t="s">
        <v>54</v>
      </c>
      <c r="K59" s="50">
        <f>(C59-VLOOKUP(H59,Riders!$A$2:$C$3501,2,FALSE))/365</f>
        <v>30.421917808219177</v>
      </c>
      <c r="L59" s="50">
        <f>(C59-VLOOKUP(I59,Riders!$A$2:$C$3501,2,FALSE))/365</f>
        <v>27.6</v>
      </c>
      <c r="M59" s="50">
        <f>(C59-VLOOKUP(J59,Riders!$A$2:$C$3501,2,FALSE))/365</f>
        <v>25.827397260273973</v>
      </c>
      <c r="N59" s="46">
        <v>1</v>
      </c>
      <c r="O59" s="3">
        <f t="shared" si="0"/>
        <v>47.106000000000002</v>
      </c>
      <c r="P59" s="3">
        <v>11.694000000000001</v>
      </c>
      <c r="Q59" s="3">
        <v>7.4670000000000005</v>
      </c>
      <c r="R59" s="3">
        <v>6.84</v>
      </c>
      <c r="S59" s="3">
        <v>6.9250000000000007</v>
      </c>
      <c r="T59" s="3">
        <v>6.9409999999999954</v>
      </c>
      <c r="U59" s="3">
        <v>7.2390000000000043</v>
      </c>
      <c r="V59" s="3">
        <f t="shared" si="1"/>
        <v>57.317539166985092</v>
      </c>
    </row>
    <row r="60" spans="1:22" x14ac:dyDescent="0.3">
      <c r="A60" s="4" t="s">
        <v>93</v>
      </c>
      <c r="B60" s="4">
        <v>2023</v>
      </c>
      <c r="C60" s="5">
        <v>45037</v>
      </c>
      <c r="D60" s="4" t="s">
        <v>72</v>
      </c>
      <c r="E60" s="46" t="s">
        <v>454</v>
      </c>
      <c r="F60" s="3">
        <v>3</v>
      </c>
      <c r="G60" s="3" t="s">
        <v>59</v>
      </c>
      <c r="H60" s="3" t="s">
        <v>383</v>
      </c>
      <c r="I60" s="3" t="s">
        <v>107</v>
      </c>
      <c r="J60" s="3" t="s">
        <v>58</v>
      </c>
      <c r="K60" s="50">
        <f>(C60-VLOOKUP(H60,Riders!$A$2:$C$3501,2,FALSE))/365</f>
        <v>19.764383561643836</v>
      </c>
      <c r="L60" s="50">
        <f>(C60-VLOOKUP(I60,Riders!$A$2:$C$3501,2,FALSE))/365</f>
        <v>19.621917808219177</v>
      </c>
      <c r="M60" s="50">
        <f>(C60-VLOOKUP(J60,Riders!$A$2:$C$3501,2,FALSE))/365</f>
        <v>25.265753424657536</v>
      </c>
      <c r="N60" s="46">
        <v>2</v>
      </c>
      <c r="O60" s="3">
        <f t="shared" si="0"/>
        <v>50.171999999999997</v>
      </c>
      <c r="P60" s="3">
        <v>13.013999999999999</v>
      </c>
      <c r="Q60" s="3">
        <v>7.8940000000000019</v>
      </c>
      <c r="R60" s="3">
        <v>7.1359999999999992</v>
      </c>
      <c r="S60" s="3">
        <v>7.1539999999999999</v>
      </c>
      <c r="T60" s="3">
        <v>7.3560000000000016</v>
      </c>
      <c r="U60" s="3">
        <v>7.617999999999995</v>
      </c>
      <c r="V60" s="3">
        <f t="shared" si="1"/>
        <v>53.814876823726387</v>
      </c>
    </row>
    <row r="61" spans="1:22" x14ac:dyDescent="0.3">
      <c r="A61" s="4" t="s">
        <v>93</v>
      </c>
      <c r="B61" s="4">
        <v>2023</v>
      </c>
      <c r="C61" s="5">
        <v>45037</v>
      </c>
      <c r="D61" s="4" t="s">
        <v>72</v>
      </c>
      <c r="E61" s="46" t="s">
        <v>454</v>
      </c>
      <c r="F61" s="3">
        <v>4</v>
      </c>
      <c r="G61" s="3" t="s">
        <v>47</v>
      </c>
      <c r="H61" s="3" t="s">
        <v>99</v>
      </c>
      <c r="I61" s="3" t="s">
        <v>100</v>
      </c>
      <c r="J61" s="3" t="s">
        <v>46</v>
      </c>
      <c r="K61" s="50">
        <f>(C61-VLOOKUP(H61,Riders!$A$2:$C$3501,2,FALSE))/365</f>
        <v>26.18082191780822</v>
      </c>
      <c r="L61" s="50">
        <f>(C61-VLOOKUP(I61,Riders!$A$2:$C$3501,2,FALSE))/365</f>
        <v>29.18904109589041</v>
      </c>
      <c r="M61" s="50">
        <f>(C61-VLOOKUP(J61,Riders!$A$2:$C$3501,2,FALSE))/365</f>
        <v>22.846575342465755</v>
      </c>
      <c r="N61" s="46">
        <v>1</v>
      </c>
      <c r="O61" s="3">
        <f t="shared" si="0"/>
        <v>47.615000000000002</v>
      </c>
      <c r="P61" s="3">
        <v>11.587</v>
      </c>
      <c r="Q61" s="3">
        <v>7.4879999999999995</v>
      </c>
      <c r="R61" s="3">
        <v>6.9490000000000016</v>
      </c>
      <c r="S61" s="3">
        <v>7.1019999999999968</v>
      </c>
      <c r="T61" s="3">
        <v>7.1640000000000015</v>
      </c>
      <c r="U61" s="3">
        <v>7.3250000000000028</v>
      </c>
      <c r="V61" s="3">
        <f t="shared" si="1"/>
        <v>56.704819909692318</v>
      </c>
    </row>
    <row r="62" spans="1:22" x14ac:dyDescent="0.3">
      <c r="A62" s="4" t="s">
        <v>93</v>
      </c>
      <c r="B62" s="4">
        <v>2023</v>
      </c>
      <c r="C62" s="5">
        <v>45037</v>
      </c>
      <c r="D62" s="4" t="s">
        <v>72</v>
      </c>
      <c r="E62" s="46" t="s">
        <v>204</v>
      </c>
      <c r="F62" s="3" t="s">
        <v>205</v>
      </c>
      <c r="G62" s="3" t="s">
        <v>44</v>
      </c>
      <c r="H62" s="3" t="s">
        <v>43</v>
      </c>
      <c r="I62" s="3" t="s">
        <v>138</v>
      </c>
      <c r="J62" s="3" t="s">
        <v>54</v>
      </c>
      <c r="K62" s="50">
        <f>(C62-VLOOKUP(H62,Riders!$A$2:$C$3501,2,FALSE))/365</f>
        <v>30.421917808219177</v>
      </c>
      <c r="L62" s="50">
        <f>(C62-VLOOKUP(I62,Riders!$A$2:$C$3501,2,FALSE))/365</f>
        <v>27.6</v>
      </c>
      <c r="M62" s="50">
        <f>(C62-VLOOKUP(J62,Riders!$A$2:$C$3501,2,FALSE))/365</f>
        <v>25.827397260273973</v>
      </c>
      <c r="N62" s="46">
        <v>1</v>
      </c>
      <c r="O62" s="3">
        <f t="shared" si="0"/>
        <v>47.000999999999998</v>
      </c>
      <c r="P62" s="3">
        <v>11.71</v>
      </c>
      <c r="Q62" s="3">
        <v>7.4029999999999987</v>
      </c>
      <c r="R62" s="3">
        <v>6.8440000000000012</v>
      </c>
      <c r="S62" s="3">
        <v>6.9480000000000004</v>
      </c>
      <c r="T62" s="3">
        <v>6.9170000000000016</v>
      </c>
      <c r="U62" s="3">
        <v>7.1789999999999949</v>
      </c>
      <c r="V62" s="3">
        <f t="shared" si="1"/>
        <v>57.445586264122042</v>
      </c>
    </row>
    <row r="63" spans="1:22" x14ac:dyDescent="0.3">
      <c r="A63" s="4" t="s">
        <v>93</v>
      </c>
      <c r="B63" s="4">
        <v>2023</v>
      </c>
      <c r="C63" s="5">
        <v>45037</v>
      </c>
      <c r="D63" s="4" t="s">
        <v>72</v>
      </c>
      <c r="E63" s="46" t="s">
        <v>204</v>
      </c>
      <c r="F63" s="3" t="s">
        <v>205</v>
      </c>
      <c r="G63" s="3" t="s">
        <v>27</v>
      </c>
      <c r="H63" s="3" t="s">
        <v>26</v>
      </c>
      <c r="I63" s="3" t="s">
        <v>33</v>
      </c>
      <c r="J63" s="3" t="s">
        <v>41</v>
      </c>
      <c r="K63" s="50">
        <f>(C63-VLOOKUP(H63,Riders!$A$2:$C$3501,2,FALSE))/365</f>
        <v>24.915068493150685</v>
      </c>
      <c r="L63" s="50">
        <f>(C63-VLOOKUP(I63,Riders!$A$2:$C$3501,2,FALSE))/365</f>
        <v>29.419178082191781</v>
      </c>
      <c r="M63" s="50">
        <f>(C63-VLOOKUP(J63,Riders!$A$2:$C$3501,2,FALSE))/365</f>
        <v>27.515068493150686</v>
      </c>
      <c r="N63" s="46">
        <v>2</v>
      </c>
      <c r="O63" s="3">
        <f t="shared" si="0"/>
        <v>47.414000000000001</v>
      </c>
      <c r="P63" s="3">
        <v>11.741</v>
      </c>
      <c r="Q63" s="3">
        <v>7.4499999999999993</v>
      </c>
      <c r="R63" s="3">
        <v>6.9610000000000021</v>
      </c>
      <c r="S63" s="3">
        <v>7.0349999999999966</v>
      </c>
      <c r="T63" s="3">
        <v>7.0310000000000059</v>
      </c>
      <c r="U63" s="3">
        <v>7.195999999999998</v>
      </c>
      <c r="V63" s="3">
        <f t="shared" si="1"/>
        <v>56.945206057282654</v>
      </c>
    </row>
    <row r="64" spans="1:22" x14ac:dyDescent="0.3">
      <c r="A64" s="4" t="s">
        <v>93</v>
      </c>
      <c r="B64" s="4">
        <v>2023</v>
      </c>
      <c r="C64" s="5">
        <v>45037</v>
      </c>
      <c r="D64" s="4" t="s">
        <v>72</v>
      </c>
      <c r="E64" s="46" t="s">
        <v>204</v>
      </c>
      <c r="F64" s="3" t="s">
        <v>206</v>
      </c>
      <c r="G64" s="3" t="s">
        <v>47</v>
      </c>
      <c r="H64" s="3" t="s">
        <v>99</v>
      </c>
      <c r="I64" s="3" t="s">
        <v>100</v>
      </c>
      <c r="J64" s="3" t="s">
        <v>46</v>
      </c>
      <c r="K64" s="50">
        <f>(C64-VLOOKUP(H64,Riders!$A$2:$C$3501,2,FALSE))/365</f>
        <v>26.18082191780822</v>
      </c>
      <c r="L64" s="50">
        <f>(C64-VLOOKUP(I64,Riders!$A$2:$C$3501,2,FALSE))/365</f>
        <v>29.18904109589041</v>
      </c>
      <c r="M64" s="50">
        <f>(C64-VLOOKUP(J64,Riders!$A$2:$C$3501,2,FALSE))/365</f>
        <v>22.846575342465755</v>
      </c>
      <c r="N64" s="46">
        <v>3</v>
      </c>
      <c r="O64" s="3">
        <f t="shared" si="0"/>
        <v>47.569000000000003</v>
      </c>
      <c r="P64" s="3">
        <v>11.686999999999999</v>
      </c>
      <c r="Q64" s="3">
        <v>7.4830000000000023</v>
      </c>
      <c r="R64" s="3">
        <v>6.9449999999999967</v>
      </c>
      <c r="S64" s="3">
        <v>7.0410000000000004</v>
      </c>
      <c r="T64" s="3">
        <v>7.1110000000000042</v>
      </c>
      <c r="U64" s="3">
        <v>7.3019999999999996</v>
      </c>
      <c r="V64" s="3">
        <f t="shared" si="1"/>
        <v>56.759654396771005</v>
      </c>
    </row>
    <row r="65" spans="1:22" x14ac:dyDescent="0.3">
      <c r="A65" s="4" t="s">
        <v>93</v>
      </c>
      <c r="B65" s="4">
        <v>2023</v>
      </c>
      <c r="C65" s="5">
        <v>45037</v>
      </c>
      <c r="D65" s="4" t="s">
        <v>72</v>
      </c>
      <c r="E65" s="46" t="s">
        <v>204</v>
      </c>
      <c r="F65" s="3" t="s">
        <v>206</v>
      </c>
      <c r="G65" s="3" t="s">
        <v>25</v>
      </c>
      <c r="H65" s="3" t="s">
        <v>133</v>
      </c>
      <c r="I65" s="3" t="s">
        <v>112</v>
      </c>
      <c r="J65" s="3" t="s">
        <v>392</v>
      </c>
      <c r="K65" s="50">
        <f>(C65-VLOOKUP(H65,Riders!$A$2:$C$3501,2,FALSE))/365</f>
        <v>30.241095890410961</v>
      </c>
      <c r="L65" s="50">
        <f>(C65-VLOOKUP(I65,Riders!$A$2:$C$3501,2,FALSE))/365</f>
        <v>23.972602739726028</v>
      </c>
      <c r="M65" s="50">
        <f>(C65-VLOOKUP(J65,Riders!$A$2:$C$3501,2,FALSE))/365</f>
        <v>24.293150684931508</v>
      </c>
      <c r="N65" s="46">
        <v>4</v>
      </c>
      <c r="O65" s="3">
        <f t="shared" si="0"/>
        <v>48.094999999999999</v>
      </c>
      <c r="P65" s="3">
        <v>11.627000000000001</v>
      </c>
      <c r="Q65" s="3">
        <v>7.4979999999999993</v>
      </c>
      <c r="R65" s="3">
        <v>7.0079999999999991</v>
      </c>
      <c r="S65" s="3">
        <v>7.0980000000000025</v>
      </c>
      <c r="T65" s="3">
        <v>7.2929999999999993</v>
      </c>
      <c r="U65" s="3">
        <v>7.570999999999998</v>
      </c>
      <c r="V65" s="3">
        <f t="shared" si="1"/>
        <v>56.138891776691963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6" t="s">
        <v>379</v>
      </c>
      <c r="F66" s="46" t="s">
        <v>379</v>
      </c>
      <c r="G66" s="3" t="s">
        <v>25</v>
      </c>
      <c r="H66" s="3" t="s">
        <v>24</v>
      </c>
      <c r="I66" s="3" t="s">
        <v>381</v>
      </c>
      <c r="J66" s="3" t="s">
        <v>391</v>
      </c>
      <c r="K66" s="50">
        <f>(C66-VLOOKUP(H66,Riders!$A$2:$C$3501,2,FALSE))/365</f>
        <v>24.542465753424658</v>
      </c>
      <c r="L66" s="50">
        <f>(C66-VLOOKUP(I66,Riders!$A$2:$C$3501,2,FALSE))/365</f>
        <v>20.241095890410961</v>
      </c>
      <c r="M66" s="50">
        <f>(C66-VLOOKUP(J66,Riders!$A$2:$C$3501,2,FALSE))/365</f>
        <v>24.049315068493151</v>
      </c>
      <c r="N66" s="46">
        <v>1</v>
      </c>
      <c r="O66" s="3">
        <f t="shared" ref="O66:O129" si="2">SUM(P66:U66)</f>
        <v>46.854999999999997</v>
      </c>
      <c r="P66" s="3">
        <v>11.481999999999999</v>
      </c>
      <c r="Q66" s="3">
        <v>7.4439999999999991</v>
      </c>
      <c r="R66" s="3">
        <v>6.8840000000000003</v>
      </c>
      <c r="S66" s="3">
        <v>7.0100000000000016</v>
      </c>
      <c r="T66" s="3">
        <v>6.9600000000000009</v>
      </c>
      <c r="U66" s="3">
        <v>7.0749999999999957</v>
      </c>
      <c r="V66" s="3">
        <f t="shared" ref="V66:V129" si="3">3.6*750/O66</f>
        <v>57.624586490235835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6" t="s">
        <v>379</v>
      </c>
      <c r="F67" s="46" t="s">
        <v>379</v>
      </c>
      <c r="G67" s="3" t="s">
        <v>38</v>
      </c>
      <c r="H67" s="3" t="s">
        <v>94</v>
      </c>
      <c r="I67" s="3" t="s">
        <v>75</v>
      </c>
      <c r="J67" s="3" t="s">
        <v>37</v>
      </c>
      <c r="K67" s="50">
        <f>(C67-VLOOKUP(H67,Riders!$A$2:$C$3501,2,FALSE))/365</f>
        <v>25.378082191780823</v>
      </c>
      <c r="L67" s="50">
        <f>(C67-VLOOKUP(I67,Riders!$A$2:$C$3501,2,FALSE))/365</f>
        <v>24.016438356164382</v>
      </c>
      <c r="M67" s="50">
        <f>(C67-VLOOKUP(J67,Riders!$A$2:$C$3501,2,FALSE))/365</f>
        <v>17.931506849315067</v>
      </c>
      <c r="N67" s="46">
        <v>2</v>
      </c>
      <c r="O67" s="3">
        <f t="shared" si="2"/>
        <v>47.097000000000001</v>
      </c>
      <c r="P67" s="3">
        <v>11.595000000000001</v>
      </c>
      <c r="Q67" s="3">
        <v>7.359</v>
      </c>
      <c r="R67" s="3">
        <v>6.9009999999999998</v>
      </c>
      <c r="S67" s="3">
        <v>7.0160000000000018</v>
      </c>
      <c r="T67" s="3">
        <v>7.0109999999999957</v>
      </c>
      <c r="U67" s="3">
        <v>7.2150000000000034</v>
      </c>
      <c r="V67" s="3">
        <f t="shared" si="3"/>
        <v>57.32849226065354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6" t="s">
        <v>379</v>
      </c>
      <c r="F68" s="46" t="s">
        <v>379</v>
      </c>
      <c r="G68" s="3" t="s">
        <v>15</v>
      </c>
      <c r="H68" s="3" t="s">
        <v>14</v>
      </c>
      <c r="I68" s="3" t="s">
        <v>22</v>
      </c>
      <c r="J68" s="3" t="s">
        <v>23</v>
      </c>
      <c r="K68" s="50">
        <f>(C68-VLOOKUP(H68,Riders!$A$2:$C$3501,2,FALSE))/365</f>
        <v>23.2</v>
      </c>
      <c r="L68" s="50">
        <f>(C68-VLOOKUP(I68,Riders!$A$2:$C$3501,2,FALSE))/365</f>
        <v>25.18082191780822</v>
      </c>
      <c r="M68" s="50">
        <f>(C68-VLOOKUP(J68,Riders!$A$2:$C$3501,2,FALSE))/365</f>
        <v>25.506849315068493</v>
      </c>
      <c r="N68" s="46">
        <v>3</v>
      </c>
      <c r="O68" s="3">
        <f t="shared" si="2"/>
        <v>47.37</v>
      </c>
      <c r="P68" s="3">
        <v>11.555</v>
      </c>
      <c r="Q68" s="3">
        <v>7.522000000000002</v>
      </c>
      <c r="R68" s="3">
        <v>6.8459999999999965</v>
      </c>
      <c r="S68" s="3">
        <v>6.9270000000000032</v>
      </c>
      <c r="T68" s="3">
        <v>7.1019999999999968</v>
      </c>
      <c r="U68" s="3">
        <v>7.4179999999999993</v>
      </c>
      <c r="V68" s="3">
        <f t="shared" si="3"/>
        <v>56.998100063331222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6" t="s">
        <v>379</v>
      </c>
      <c r="F69" s="46" t="s">
        <v>379</v>
      </c>
      <c r="G69" s="3" t="s">
        <v>19</v>
      </c>
      <c r="H69" s="3" t="s">
        <v>380</v>
      </c>
      <c r="I69" s="3" t="s">
        <v>384</v>
      </c>
      <c r="J69" s="3" t="s">
        <v>18</v>
      </c>
      <c r="K69" s="50">
        <f>(C69-VLOOKUP(H69,Riders!$A$2:$C$3501,2,FALSE))/365</f>
        <v>26.931506849315067</v>
      </c>
      <c r="L69" s="50">
        <f>(C69-VLOOKUP(I69,Riders!$A$2:$C$3501,2,FALSE))/365</f>
        <v>23.526027397260275</v>
      </c>
      <c r="M69" s="50">
        <f>(C69-VLOOKUP(J69,Riders!$A$2:$C$3501,2,FALSE))/365</f>
        <v>24.81095890410959</v>
      </c>
      <c r="N69" s="46">
        <v>4</v>
      </c>
      <c r="O69" s="3">
        <f t="shared" si="2"/>
        <v>47.42</v>
      </c>
      <c r="P69" s="3">
        <v>11.693</v>
      </c>
      <c r="Q69" s="3">
        <v>7.5630000000000006</v>
      </c>
      <c r="R69" s="3">
        <v>6.8449999999999989</v>
      </c>
      <c r="S69" s="3">
        <v>6.9969999999999999</v>
      </c>
      <c r="T69" s="3">
        <v>7.0090000000000003</v>
      </c>
      <c r="U69" s="3">
        <v>7.3130000000000024</v>
      </c>
      <c r="V69" s="3">
        <f t="shared" si="3"/>
        <v>56.938000843525934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6" t="s">
        <v>379</v>
      </c>
      <c r="F70" s="46" t="s">
        <v>379</v>
      </c>
      <c r="G70" s="3" t="s">
        <v>17</v>
      </c>
      <c r="H70" s="3" t="s">
        <v>16</v>
      </c>
      <c r="I70" s="3" t="s">
        <v>32</v>
      </c>
      <c r="J70" s="3" t="s">
        <v>80</v>
      </c>
      <c r="K70" s="50">
        <f>(C70-VLOOKUP(H70,Riders!$A$2:$C$3501,2,FALSE))/365</f>
        <v>23.898630136986302</v>
      </c>
      <c r="L70" s="50">
        <f>(C70-VLOOKUP(I70,Riders!$A$2:$C$3501,2,FALSE))/365</f>
        <v>20.638356164383563</v>
      </c>
      <c r="M70" s="50">
        <f>(C70-VLOOKUP(J70,Riders!$A$2:$C$3501,2,FALSE))/365</f>
        <v>21.098630136986301</v>
      </c>
      <c r="N70" s="46">
        <v>5</v>
      </c>
      <c r="O70" s="3">
        <f t="shared" si="2"/>
        <v>48.23</v>
      </c>
      <c r="P70" s="3">
        <v>12.061</v>
      </c>
      <c r="Q70" s="3">
        <v>7.4379999999999988</v>
      </c>
      <c r="R70" s="3">
        <v>7.1650000000000027</v>
      </c>
      <c r="S70" s="3">
        <v>7.2209999999999965</v>
      </c>
      <c r="T70" s="3">
        <v>7.0680000000000049</v>
      </c>
      <c r="U70" s="3">
        <v>7.2769999999999939</v>
      </c>
      <c r="V70" s="3">
        <f t="shared" si="3"/>
        <v>55.981754094961644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6" t="s">
        <v>379</v>
      </c>
      <c r="F71" s="46" t="s">
        <v>379</v>
      </c>
      <c r="G71" s="3" t="s">
        <v>47</v>
      </c>
      <c r="H71" s="3" t="s">
        <v>99</v>
      </c>
      <c r="I71" s="3" t="s">
        <v>100</v>
      </c>
      <c r="J71" s="3" t="s">
        <v>46</v>
      </c>
      <c r="K71" s="50">
        <f>(C71-VLOOKUP(H71,Riders!$A$2:$C$3501,2,FALSE))/365</f>
        <v>26.079452054794519</v>
      </c>
      <c r="L71" s="50">
        <f>(C71-VLOOKUP(I71,Riders!$A$2:$C$3501,2,FALSE))/365</f>
        <v>29.087671232876712</v>
      </c>
      <c r="M71" s="50">
        <f>(C71-VLOOKUP(J71,Riders!$A$2:$C$3501,2,FALSE))/365</f>
        <v>22.745205479452054</v>
      </c>
      <c r="N71" s="46">
        <v>6</v>
      </c>
      <c r="O71" s="3">
        <f t="shared" si="2"/>
        <v>48.667000000000002</v>
      </c>
      <c r="P71" s="3">
        <v>11.599</v>
      </c>
      <c r="Q71" s="3">
        <v>7.5479999999999983</v>
      </c>
      <c r="R71" s="3">
        <v>7.0710000000000015</v>
      </c>
      <c r="S71" s="3">
        <v>7.2750000000000021</v>
      </c>
      <c r="T71" s="3">
        <v>7.4679999999999964</v>
      </c>
      <c r="U71" s="3">
        <v>7.7060000000000031</v>
      </c>
      <c r="V71" s="3">
        <f t="shared" si="3"/>
        <v>55.479072061150262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6" t="s">
        <v>379</v>
      </c>
      <c r="F72" s="46" t="s">
        <v>379</v>
      </c>
      <c r="G72" s="3" t="s">
        <v>40</v>
      </c>
      <c r="H72" s="3" t="s">
        <v>39</v>
      </c>
      <c r="I72" s="3" t="s">
        <v>42</v>
      </c>
      <c r="J72" s="3" t="s">
        <v>45</v>
      </c>
      <c r="K72" s="50">
        <f>(C72-VLOOKUP(H72,Riders!$A$2:$C$3501,2,FALSE))/365</f>
        <v>28.594520547945205</v>
      </c>
      <c r="L72" s="50">
        <f>(C72-VLOOKUP(I72,Riders!$A$2:$C$3501,2,FALSE))/365</f>
        <v>24.284931506849315</v>
      </c>
      <c r="M72" s="50">
        <f>(C72-VLOOKUP(J72,Riders!$A$2:$C$3501,2,FALSE))/365</f>
        <v>32.060273972602737</v>
      </c>
      <c r="N72" s="46">
        <v>7</v>
      </c>
      <c r="O72" s="3">
        <f t="shared" si="2"/>
        <v>48.901000000000003</v>
      </c>
      <c r="P72" s="3">
        <v>12.131</v>
      </c>
      <c r="Q72" s="3">
        <v>7.7899999999999991</v>
      </c>
      <c r="R72" s="3">
        <v>7.213000000000001</v>
      </c>
      <c r="S72" s="3">
        <v>7.2179999999999964</v>
      </c>
      <c r="T72" s="3">
        <v>7.1660000000000039</v>
      </c>
      <c r="U72" s="3">
        <v>7.3830000000000027</v>
      </c>
      <c r="V72" s="3">
        <f t="shared" si="3"/>
        <v>55.213594814011977</v>
      </c>
    </row>
    <row r="73" spans="1:22" x14ac:dyDescent="0.3">
      <c r="A73" s="4" t="s">
        <v>844</v>
      </c>
      <c r="B73" s="4">
        <v>2023</v>
      </c>
      <c r="C73" s="5">
        <v>45000</v>
      </c>
      <c r="D73" s="4" t="s">
        <v>72</v>
      </c>
      <c r="E73" s="46" t="s">
        <v>379</v>
      </c>
      <c r="F73" s="46" t="s">
        <v>379</v>
      </c>
      <c r="G73" s="3" t="s">
        <v>44</v>
      </c>
      <c r="H73" s="3" t="s">
        <v>43</v>
      </c>
      <c r="I73" s="3" t="s">
        <v>138</v>
      </c>
      <c r="J73" s="3" t="s">
        <v>54</v>
      </c>
      <c r="K73" s="50">
        <f>(C73-VLOOKUP(H73,Riders!$A$2:$C$3501,2,FALSE))/365</f>
        <v>30.32054794520548</v>
      </c>
      <c r="L73" s="50">
        <f>(C73-VLOOKUP(I73,Riders!$A$2:$C$3501,2,FALSE))/365</f>
        <v>27.4986301369863</v>
      </c>
      <c r="M73" s="50">
        <f>(C73-VLOOKUP(J73,Riders!$A$2:$C$3501,2,FALSE))/365</f>
        <v>25.726027397260275</v>
      </c>
      <c r="N73" s="46">
        <v>8</v>
      </c>
      <c r="O73" s="3">
        <f t="shared" si="2"/>
        <v>49.045999999999999</v>
      </c>
      <c r="P73" s="3">
        <v>11.804</v>
      </c>
      <c r="Q73" s="3">
        <v>7.7249999999999996</v>
      </c>
      <c r="R73" s="3">
        <v>7.1110000000000007</v>
      </c>
      <c r="S73" s="3">
        <v>7.2469999999999999</v>
      </c>
      <c r="T73" s="3">
        <v>7.4159999999999968</v>
      </c>
      <c r="U73" s="3">
        <v>7.7430000000000021</v>
      </c>
      <c r="V73" s="3">
        <f t="shared" si="3"/>
        <v>55.050360885699142</v>
      </c>
    </row>
    <row r="74" spans="1:22" x14ac:dyDescent="0.3">
      <c r="A74" s="4" t="s">
        <v>844</v>
      </c>
      <c r="B74" s="4">
        <v>2023</v>
      </c>
      <c r="C74" s="5">
        <v>45000</v>
      </c>
      <c r="D74" s="4" t="s">
        <v>72</v>
      </c>
      <c r="E74" s="46" t="s">
        <v>379</v>
      </c>
      <c r="F74" s="46" t="s">
        <v>379</v>
      </c>
      <c r="G74" s="3" t="s">
        <v>29</v>
      </c>
      <c r="H74" s="3" t="s">
        <v>28</v>
      </c>
      <c r="I74" s="3" t="s">
        <v>651</v>
      </c>
      <c r="J74" s="3" t="s">
        <v>831</v>
      </c>
      <c r="K74" s="50">
        <f>(C74-VLOOKUP(H74,Riders!$A$2:$C$3501,2,FALSE))/365</f>
        <v>23.219178082191782</v>
      </c>
      <c r="L74" s="50">
        <f>(C74-VLOOKUP(I74,Riders!$A$2:$C$3501,2,FALSE))/365</f>
        <v>22.147945205479452</v>
      </c>
      <c r="M74" s="50">
        <f>(C74-VLOOKUP(J74,Riders!$A$2:$C$3501,2,FALSE))/365</f>
        <v>24.698630136986303</v>
      </c>
      <c r="N74" s="46">
        <v>9</v>
      </c>
      <c r="O74" s="3">
        <f t="shared" si="2"/>
        <v>49.179000000000002</v>
      </c>
      <c r="P74" s="3">
        <v>12.247</v>
      </c>
      <c r="Q74" s="3">
        <v>7.5990000000000002</v>
      </c>
      <c r="R74" s="3">
        <v>7.0579999999999998</v>
      </c>
      <c r="S74" s="3">
        <v>7.3649999999999984</v>
      </c>
      <c r="T74" s="3">
        <v>7.3569999999999993</v>
      </c>
      <c r="U74" s="3">
        <v>7.5530000000000044</v>
      </c>
      <c r="V74" s="3">
        <f t="shared" si="3"/>
        <v>54.901482340023179</v>
      </c>
    </row>
    <row r="75" spans="1:22" x14ac:dyDescent="0.3">
      <c r="A75" s="4" t="s">
        <v>844</v>
      </c>
      <c r="B75" s="4">
        <v>2023</v>
      </c>
      <c r="C75" s="5">
        <v>45000</v>
      </c>
      <c r="D75" s="4" t="s">
        <v>72</v>
      </c>
      <c r="E75" s="46" t="s">
        <v>379</v>
      </c>
      <c r="F75" s="46" t="s">
        <v>379</v>
      </c>
      <c r="G75" s="3" t="s">
        <v>51</v>
      </c>
      <c r="H75" s="3" t="s">
        <v>50</v>
      </c>
      <c r="I75" s="3" t="s">
        <v>849</v>
      </c>
      <c r="J75" s="3" t="s">
        <v>859</v>
      </c>
      <c r="K75" s="50">
        <f>(C75-VLOOKUP(H75,Riders!$A$2:$C$3501,2,FALSE))/365</f>
        <v>26.44109589041096</v>
      </c>
      <c r="L75" s="50">
        <f>(C75-VLOOKUP(I75,Riders!$A$2:$C$3501,2,FALSE))/365</f>
        <v>27.506849315068493</v>
      </c>
      <c r="M75" s="50" t="e">
        <f>(C75-VLOOKUP(J75,Riders!$A$2:$C$3501,2,FALSE))/365</f>
        <v>#N/A</v>
      </c>
      <c r="N75" s="46">
        <v>10</v>
      </c>
      <c r="O75" s="3">
        <f t="shared" si="2"/>
        <v>49.862000000000002</v>
      </c>
      <c r="P75" s="3">
        <v>11.957000000000001</v>
      </c>
      <c r="Q75" s="3">
        <v>7.8109999999999999</v>
      </c>
      <c r="R75" s="3">
        <v>7.4519999999999982</v>
      </c>
      <c r="S75" s="3">
        <v>7.5649999999999977</v>
      </c>
      <c r="T75" s="3">
        <v>7.4880000000000067</v>
      </c>
      <c r="U75" s="3">
        <v>7.5889999999999986</v>
      </c>
      <c r="V75" s="3">
        <f t="shared" si="3"/>
        <v>54.149452488869279</v>
      </c>
    </row>
    <row r="76" spans="1:22" x14ac:dyDescent="0.3">
      <c r="A76" s="4" t="s">
        <v>844</v>
      </c>
      <c r="B76" s="4">
        <v>2023</v>
      </c>
      <c r="C76" s="5">
        <v>45000</v>
      </c>
      <c r="D76" s="4" t="s">
        <v>72</v>
      </c>
      <c r="E76" s="46" t="s">
        <v>379</v>
      </c>
      <c r="F76" s="46" t="s">
        <v>379</v>
      </c>
      <c r="G76" s="3" t="s">
        <v>59</v>
      </c>
      <c r="H76" s="3" t="s">
        <v>383</v>
      </c>
      <c r="I76" s="3" t="s">
        <v>107</v>
      </c>
      <c r="J76" s="3" t="s">
        <v>58</v>
      </c>
      <c r="K76" s="50">
        <f>(C76-VLOOKUP(H76,Riders!$A$2:$C$3501,2,FALSE))/365</f>
        <v>19.663013698630138</v>
      </c>
      <c r="L76" s="50">
        <f>(C76-VLOOKUP(I76,Riders!$A$2:$C$3501,2,FALSE))/365</f>
        <v>19.520547945205479</v>
      </c>
      <c r="M76" s="50">
        <f>(C76-VLOOKUP(J76,Riders!$A$2:$C$3501,2,FALSE))/365</f>
        <v>25.164383561643834</v>
      </c>
      <c r="N76" s="46">
        <v>11</v>
      </c>
      <c r="O76" s="3">
        <f t="shared" si="2"/>
        <v>50.649000000000001</v>
      </c>
      <c r="P76" s="3">
        <v>12.6</v>
      </c>
      <c r="Q76" s="3">
        <v>8.011000000000001</v>
      </c>
      <c r="R76" s="3">
        <v>7.2489999999999988</v>
      </c>
      <c r="S76" s="3">
        <v>7.3819999999999979</v>
      </c>
      <c r="T76" s="3">
        <v>7.5310000000000059</v>
      </c>
      <c r="U76" s="3">
        <v>7.8759999999999977</v>
      </c>
      <c r="V76" s="3">
        <f t="shared" si="3"/>
        <v>53.308061363501743</v>
      </c>
    </row>
    <row r="77" spans="1:22" x14ac:dyDescent="0.3">
      <c r="A77" s="4" t="s">
        <v>844</v>
      </c>
      <c r="B77" s="4">
        <v>2023</v>
      </c>
      <c r="C77" s="5">
        <v>45000</v>
      </c>
      <c r="D77" s="4" t="s">
        <v>72</v>
      </c>
      <c r="E77" s="46" t="s">
        <v>379</v>
      </c>
      <c r="F77" s="46" t="s">
        <v>379</v>
      </c>
      <c r="G77" s="3" t="s">
        <v>49</v>
      </c>
      <c r="H77" s="3" t="s">
        <v>832</v>
      </c>
      <c r="I77" s="3" t="s">
        <v>48</v>
      </c>
      <c r="J77" s="3" t="s">
        <v>860</v>
      </c>
      <c r="K77" s="50">
        <f>(C77-VLOOKUP(H77,Riders!$A$2:$C$3501,2,FALSE))/365</f>
        <v>19.027397260273972</v>
      </c>
      <c r="L77" s="50">
        <f>(C77-VLOOKUP(I77,Riders!$A$2:$C$3501,2,FALSE))/365</f>
        <v>22.126027397260273</v>
      </c>
      <c r="M77" s="50">
        <f>(C77-VLOOKUP(J77,Riders!$A$2:$C$3501,2,FALSE))/365</f>
        <v>18.495890410958904</v>
      </c>
      <c r="N77" s="46">
        <v>12</v>
      </c>
      <c r="O77" s="3">
        <f t="shared" si="2"/>
        <v>50.671999999999997</v>
      </c>
      <c r="P77" s="3">
        <v>12.273999999999999</v>
      </c>
      <c r="Q77" s="3">
        <v>8.0879999999999992</v>
      </c>
      <c r="R77" s="3">
        <v>7.3090000000000011</v>
      </c>
      <c r="S77" s="3">
        <v>7.3669999999999973</v>
      </c>
      <c r="T77" s="3">
        <v>7.5890000000000057</v>
      </c>
      <c r="U77" s="3">
        <v>8.0449999999999946</v>
      </c>
      <c r="V77" s="3">
        <f t="shared" si="3"/>
        <v>53.283864856330915</v>
      </c>
    </row>
    <row r="78" spans="1:22" x14ac:dyDescent="0.3">
      <c r="A78" s="4" t="s">
        <v>844</v>
      </c>
      <c r="B78" s="4">
        <v>2023</v>
      </c>
      <c r="C78" s="5">
        <v>45000</v>
      </c>
      <c r="D78" s="4" t="s">
        <v>72</v>
      </c>
      <c r="E78" s="46" t="s">
        <v>379</v>
      </c>
      <c r="F78" s="46" t="s">
        <v>379</v>
      </c>
      <c r="G78" s="3" t="s">
        <v>67</v>
      </c>
      <c r="H78" s="3" t="s">
        <v>66</v>
      </c>
      <c r="I78" s="3" t="s">
        <v>861</v>
      </c>
      <c r="J78" s="3" t="s">
        <v>98</v>
      </c>
      <c r="K78" s="50">
        <f>(C78-VLOOKUP(H78,Riders!$A$2:$C$3501,2,FALSE))/365</f>
        <v>20.375342465753423</v>
      </c>
      <c r="L78" s="50" t="e">
        <f>(C78-VLOOKUP(I78,Riders!$A$2:$C$3501,2,FALSE))/365</f>
        <v>#N/A</v>
      </c>
      <c r="M78" s="50">
        <f>(C78-VLOOKUP(J78,Riders!$A$2:$C$3501,2,FALSE))/365</f>
        <v>31.624657534246577</v>
      </c>
      <c r="N78" s="46">
        <v>13</v>
      </c>
      <c r="O78" s="3">
        <f t="shared" si="2"/>
        <v>51.107999999999997</v>
      </c>
      <c r="P78" s="3">
        <v>12.346</v>
      </c>
      <c r="Q78" s="3">
        <v>7.902000000000001</v>
      </c>
      <c r="R78" s="3">
        <v>7.3719999999999999</v>
      </c>
      <c r="S78" s="3">
        <v>7.5560000000000009</v>
      </c>
      <c r="T78" s="3">
        <v>7.742999999999995</v>
      </c>
      <c r="U78" s="3">
        <v>8.1890000000000001</v>
      </c>
      <c r="V78" s="3">
        <f t="shared" si="3"/>
        <v>52.829302653204984</v>
      </c>
    </row>
    <row r="79" spans="1:22" x14ac:dyDescent="0.3">
      <c r="A79" s="4" t="s">
        <v>844</v>
      </c>
      <c r="B79" s="4">
        <v>2023</v>
      </c>
      <c r="C79" s="5">
        <v>45000</v>
      </c>
      <c r="D79" s="4" t="s">
        <v>72</v>
      </c>
      <c r="E79" s="46" t="s">
        <v>379</v>
      </c>
      <c r="F79" s="46" t="s">
        <v>379</v>
      </c>
      <c r="G79" s="3" t="s">
        <v>186</v>
      </c>
      <c r="H79" s="3" t="s">
        <v>652</v>
      </c>
      <c r="I79" s="3" t="s">
        <v>836</v>
      </c>
      <c r="J79" s="3" t="s">
        <v>650</v>
      </c>
      <c r="K79" s="50">
        <f>(C79-VLOOKUP(H79,Riders!$A$2:$C$3501,2,FALSE))/365</f>
        <v>23.673972602739727</v>
      </c>
      <c r="L79" s="50">
        <f>(C79-VLOOKUP(I79,Riders!$A$2:$C$3501,2,FALSE))/365</f>
        <v>22.260273972602739</v>
      </c>
      <c r="M79" s="50">
        <f>(C79-VLOOKUP(J79,Riders!$A$2:$C$3501,2,FALSE))/365</f>
        <v>20.81917808219178</v>
      </c>
      <c r="N79" s="46">
        <v>14</v>
      </c>
      <c r="O79" s="3">
        <f t="shared" si="2"/>
        <v>52.145000000000003</v>
      </c>
      <c r="P79" s="3">
        <v>12.584</v>
      </c>
      <c r="Q79" s="3">
        <v>7.7240000000000002</v>
      </c>
      <c r="R79" s="3">
        <v>8.0960000000000001</v>
      </c>
      <c r="S79" s="3">
        <v>7.8690000000000033</v>
      </c>
      <c r="T79" s="3">
        <v>7.8249999999999957</v>
      </c>
      <c r="U79" s="3">
        <v>8.0470000000000041</v>
      </c>
      <c r="V79" s="3">
        <f t="shared" si="3"/>
        <v>51.778694026272888</v>
      </c>
    </row>
    <row r="80" spans="1:22" x14ac:dyDescent="0.3">
      <c r="A80" s="4" t="s">
        <v>844</v>
      </c>
      <c r="B80" s="4">
        <v>2023</v>
      </c>
      <c r="C80" s="5">
        <v>45000</v>
      </c>
      <c r="D80" s="4" t="s">
        <v>72</v>
      </c>
      <c r="E80" s="46" t="s">
        <v>379</v>
      </c>
      <c r="F80" s="46" t="s">
        <v>379</v>
      </c>
      <c r="G80" s="3" t="s">
        <v>70</v>
      </c>
      <c r="H80" s="3" t="s">
        <v>476</v>
      </c>
      <c r="I80" s="3" t="s">
        <v>69</v>
      </c>
      <c r="J80" s="3" t="s">
        <v>289</v>
      </c>
      <c r="K80" s="50">
        <f>(C80-VLOOKUP(H80,Riders!$A$2:$C$3501,2,FALSE))/365</f>
        <v>21.632876712328766</v>
      </c>
      <c r="L80" s="50">
        <f>(C80-VLOOKUP(I80,Riders!$A$2:$C$3501,2,FALSE))/365</f>
        <v>29.531506849315068</v>
      </c>
      <c r="M80" s="50">
        <f>(C80-VLOOKUP(J80,Riders!$A$2:$C$3501,2,FALSE))/365</f>
        <v>24</v>
      </c>
      <c r="N80" s="46">
        <v>15</v>
      </c>
      <c r="O80" s="3">
        <f t="shared" si="2"/>
        <v>57.027000000000001</v>
      </c>
      <c r="P80" s="3">
        <v>14.484</v>
      </c>
      <c r="Q80" s="3">
        <v>8.7919999999999998</v>
      </c>
      <c r="R80" s="3">
        <v>8.407</v>
      </c>
      <c r="S80" s="3">
        <v>8.5030000000000001</v>
      </c>
      <c r="T80" s="3">
        <v>8.3430000000000035</v>
      </c>
      <c r="U80" s="3">
        <v>8.4979999999999976</v>
      </c>
      <c r="V80" s="3">
        <f t="shared" si="3"/>
        <v>47.345994002840762</v>
      </c>
    </row>
    <row r="81" spans="1:22" x14ac:dyDescent="0.3">
      <c r="A81" s="4" t="s">
        <v>844</v>
      </c>
      <c r="B81" s="4">
        <v>2023</v>
      </c>
      <c r="C81" s="5">
        <v>45000</v>
      </c>
      <c r="D81" s="4" t="s">
        <v>72</v>
      </c>
      <c r="E81" s="46" t="s">
        <v>454</v>
      </c>
      <c r="F81" s="3">
        <v>1</v>
      </c>
      <c r="G81" s="3" t="s">
        <v>17</v>
      </c>
      <c r="H81" s="3" t="s">
        <v>16</v>
      </c>
      <c r="I81" s="3" t="s">
        <v>32</v>
      </c>
      <c r="J81" s="3" t="s">
        <v>80</v>
      </c>
      <c r="K81" s="50">
        <f>(C81-VLOOKUP(H81,Riders!$A$2:$C$3501,2,FALSE))/365</f>
        <v>23.898630136986302</v>
      </c>
      <c r="L81" s="50">
        <f>(C81-VLOOKUP(I81,Riders!$A$2:$C$3501,2,FALSE))/365</f>
        <v>20.638356164383563</v>
      </c>
      <c r="M81" s="50">
        <f>(C81-VLOOKUP(J81,Riders!$A$2:$C$3501,2,FALSE))/365</f>
        <v>21.098630136986301</v>
      </c>
      <c r="N81" s="46">
        <v>1</v>
      </c>
      <c r="O81" s="3">
        <f t="shared" si="2"/>
        <v>47.978000000000002</v>
      </c>
      <c r="P81" s="3">
        <v>11.821</v>
      </c>
      <c r="Q81" s="3">
        <v>7.4049999999999994</v>
      </c>
      <c r="R81" s="3">
        <v>7.34</v>
      </c>
      <c r="S81" s="3">
        <v>7.2829999999999977</v>
      </c>
      <c r="T81" s="3">
        <v>6.9980000000000047</v>
      </c>
      <c r="U81" s="3">
        <v>7.1310000000000002</v>
      </c>
      <c r="V81" s="3">
        <f t="shared" si="3"/>
        <v>56.275793071824587</v>
      </c>
    </row>
    <row r="82" spans="1:22" x14ac:dyDescent="0.3">
      <c r="A82" s="4" t="s">
        <v>844</v>
      </c>
      <c r="B82" s="4">
        <v>2023</v>
      </c>
      <c r="C82" s="5">
        <v>45000</v>
      </c>
      <c r="D82" s="4" t="s">
        <v>72</v>
      </c>
      <c r="E82" s="46" t="s">
        <v>454</v>
      </c>
      <c r="F82" s="3">
        <v>1</v>
      </c>
      <c r="G82" s="3" t="s">
        <v>19</v>
      </c>
      <c r="H82" s="3" t="s">
        <v>380</v>
      </c>
      <c r="I82" s="3" t="s">
        <v>384</v>
      </c>
      <c r="J82" s="3" t="s">
        <v>18</v>
      </c>
      <c r="K82" s="50">
        <f>(C82-VLOOKUP(H82,Riders!$A$2:$C$3501,2,FALSE))/365</f>
        <v>26.931506849315067</v>
      </c>
      <c r="L82" s="50">
        <f>(C82-VLOOKUP(I82,Riders!$A$2:$C$3501,2,FALSE))/365</f>
        <v>23.526027397260275</v>
      </c>
      <c r="M82" s="50">
        <f>(C82-VLOOKUP(J82,Riders!$A$2:$C$3501,2,FALSE))/365</f>
        <v>24.81095890410959</v>
      </c>
      <c r="N82" s="46">
        <v>2</v>
      </c>
      <c r="O82" s="3">
        <f t="shared" si="2"/>
        <v>48.262</v>
      </c>
      <c r="P82" s="3">
        <v>11.635999999999999</v>
      </c>
      <c r="Q82" s="3">
        <v>7.5920000000000023</v>
      </c>
      <c r="R82" s="3">
        <v>6.9199999999999982</v>
      </c>
      <c r="S82" s="3">
        <v>7.1810000000000009</v>
      </c>
      <c r="T82" s="3">
        <v>7.2299999999999969</v>
      </c>
      <c r="U82" s="3">
        <v>7.703000000000003</v>
      </c>
      <c r="V82" s="3">
        <f t="shared" si="3"/>
        <v>55.944635531059632</v>
      </c>
    </row>
    <row r="83" spans="1:22" x14ac:dyDescent="0.3">
      <c r="A83" s="4" t="s">
        <v>844</v>
      </c>
      <c r="B83" s="4">
        <v>2023</v>
      </c>
      <c r="C83" s="5">
        <v>45000</v>
      </c>
      <c r="D83" s="4" t="s">
        <v>72</v>
      </c>
      <c r="E83" s="46" t="s">
        <v>454</v>
      </c>
      <c r="F83" s="3">
        <v>2</v>
      </c>
      <c r="G83" s="3" t="s">
        <v>15</v>
      </c>
      <c r="H83" s="3" t="s">
        <v>14</v>
      </c>
      <c r="I83" s="3" t="s">
        <v>22</v>
      </c>
      <c r="J83" s="3" t="s">
        <v>23</v>
      </c>
      <c r="K83" s="50">
        <f>(C83-VLOOKUP(H83,Riders!$A$2:$C$3501,2,FALSE))/365</f>
        <v>23.2</v>
      </c>
      <c r="L83" s="50">
        <f>(C83-VLOOKUP(I83,Riders!$A$2:$C$3501,2,FALSE))/365</f>
        <v>25.18082191780822</v>
      </c>
      <c r="M83" s="50">
        <f>(C83-VLOOKUP(J83,Riders!$A$2:$C$3501,2,FALSE))/365</f>
        <v>25.506849315068493</v>
      </c>
      <c r="N83" s="46">
        <v>1</v>
      </c>
      <c r="O83" s="3">
        <f t="shared" si="2"/>
        <v>47.404000000000003</v>
      </c>
      <c r="P83" s="3">
        <v>11.619</v>
      </c>
      <c r="Q83" s="3">
        <v>7.5459999999999994</v>
      </c>
      <c r="R83" s="3">
        <v>6.875</v>
      </c>
      <c r="S83" s="3">
        <v>6.9010000000000034</v>
      </c>
      <c r="T83" s="3">
        <v>7.097999999999999</v>
      </c>
      <c r="U83" s="3">
        <v>7.365000000000002</v>
      </c>
      <c r="V83" s="3">
        <f t="shared" si="3"/>
        <v>56.957218800101252</v>
      </c>
    </row>
    <row r="84" spans="1:22" x14ac:dyDescent="0.3">
      <c r="A84" s="4" t="s">
        <v>844</v>
      </c>
      <c r="B84" s="4">
        <v>2023</v>
      </c>
      <c r="C84" s="5">
        <v>45000</v>
      </c>
      <c r="D84" s="4" t="s">
        <v>72</v>
      </c>
      <c r="E84" s="46" t="s">
        <v>454</v>
      </c>
      <c r="F84" s="3">
        <v>2</v>
      </c>
      <c r="G84" s="3" t="s">
        <v>47</v>
      </c>
      <c r="H84" s="3" t="s">
        <v>99</v>
      </c>
      <c r="I84" s="3" t="s">
        <v>100</v>
      </c>
      <c r="J84" s="3" t="s">
        <v>46</v>
      </c>
      <c r="K84" s="50">
        <f>(C84-VLOOKUP(H84,Riders!$A$2:$C$3501,2,FALSE))/365</f>
        <v>26.079452054794519</v>
      </c>
      <c r="L84" s="50">
        <f>(C84-VLOOKUP(I84,Riders!$A$2:$C$3501,2,FALSE))/365</f>
        <v>29.087671232876712</v>
      </c>
      <c r="M84" s="50">
        <f>(C84-VLOOKUP(J84,Riders!$A$2:$C$3501,2,FALSE))/365</f>
        <v>22.745205479452054</v>
      </c>
      <c r="N84" s="46">
        <v>2</v>
      </c>
      <c r="O84" s="3">
        <f t="shared" si="2"/>
        <v>48.692</v>
      </c>
      <c r="P84" s="3">
        <v>11.478999999999999</v>
      </c>
      <c r="Q84" s="3">
        <v>7.5770000000000017</v>
      </c>
      <c r="R84" s="3">
        <v>7.0549999999999997</v>
      </c>
      <c r="S84" s="3">
        <v>7.343</v>
      </c>
      <c r="T84" s="3">
        <v>7.4410000000000025</v>
      </c>
      <c r="U84" s="3">
        <v>7.796999999999997</v>
      </c>
      <c r="V84" s="3">
        <f t="shared" si="3"/>
        <v>55.450587365480985</v>
      </c>
    </row>
    <row r="85" spans="1:22" x14ac:dyDescent="0.3">
      <c r="A85" s="4" t="s">
        <v>844</v>
      </c>
      <c r="B85" s="4">
        <v>2023</v>
      </c>
      <c r="C85" s="5">
        <v>45000</v>
      </c>
      <c r="D85" s="4" t="s">
        <v>72</v>
      </c>
      <c r="E85" s="46" t="s">
        <v>454</v>
      </c>
      <c r="F85" s="3">
        <v>3</v>
      </c>
      <c r="G85" s="3" t="s">
        <v>38</v>
      </c>
      <c r="H85" s="3" t="s">
        <v>94</v>
      </c>
      <c r="I85" s="3" t="s">
        <v>75</v>
      </c>
      <c r="J85" s="3" t="s">
        <v>37</v>
      </c>
      <c r="K85" s="50">
        <f>(C85-VLOOKUP(H85,Riders!$A$2:$C$3501,2,FALSE))/365</f>
        <v>25.378082191780823</v>
      </c>
      <c r="L85" s="50">
        <f>(C85-VLOOKUP(I85,Riders!$A$2:$C$3501,2,FALSE))/365</f>
        <v>24.016438356164382</v>
      </c>
      <c r="M85" s="50">
        <f>(C85-VLOOKUP(J85,Riders!$A$2:$C$3501,2,FALSE))/365</f>
        <v>17.931506849315067</v>
      </c>
      <c r="N85" s="46">
        <v>1</v>
      </c>
      <c r="O85" s="3">
        <f t="shared" si="2"/>
        <v>47.164000000000001</v>
      </c>
      <c r="P85" s="3">
        <v>11.571</v>
      </c>
      <c r="Q85" s="3">
        <v>7.4210000000000012</v>
      </c>
      <c r="R85" s="3">
        <v>6.8859999999999992</v>
      </c>
      <c r="S85" s="3">
        <v>7.0559999999999974</v>
      </c>
      <c r="T85" s="3">
        <v>7.0290000000000035</v>
      </c>
      <c r="U85" s="3">
        <v>7.2010000000000005</v>
      </c>
      <c r="V85" s="3">
        <f t="shared" si="3"/>
        <v>57.247052836909504</v>
      </c>
    </row>
    <row r="86" spans="1:22" x14ac:dyDescent="0.3">
      <c r="A86" s="4" t="s">
        <v>844</v>
      </c>
      <c r="B86" s="4">
        <v>2023</v>
      </c>
      <c r="C86" s="5">
        <v>45000</v>
      </c>
      <c r="D86" s="4" t="s">
        <v>72</v>
      </c>
      <c r="E86" s="46" t="s">
        <v>454</v>
      </c>
      <c r="F86" s="3">
        <v>3</v>
      </c>
      <c r="G86" s="3" t="s">
        <v>40</v>
      </c>
      <c r="H86" s="3" t="s">
        <v>39</v>
      </c>
      <c r="I86" s="3" t="s">
        <v>42</v>
      </c>
      <c r="J86" s="3" t="s">
        <v>45</v>
      </c>
      <c r="K86" s="50">
        <f>(C86-VLOOKUP(H86,Riders!$A$2:$C$3501,2,FALSE))/365</f>
        <v>28.594520547945205</v>
      </c>
      <c r="L86" s="50">
        <f>(C86-VLOOKUP(I86,Riders!$A$2:$C$3501,2,FALSE))/365</f>
        <v>24.284931506849315</v>
      </c>
      <c r="M86" s="50">
        <f>(C86-VLOOKUP(J86,Riders!$A$2:$C$3501,2,FALSE))/365</f>
        <v>32.060273972602737</v>
      </c>
      <c r="N86" s="46">
        <v>2</v>
      </c>
      <c r="O86" s="3">
        <f t="shared" si="2"/>
        <v>48.884999999999998</v>
      </c>
      <c r="P86" s="3">
        <v>12.170999999999999</v>
      </c>
      <c r="Q86" s="3">
        <v>7.7609999999999992</v>
      </c>
      <c r="R86" s="3">
        <v>7.0560000000000009</v>
      </c>
      <c r="S86" s="3">
        <v>7.1689999999999969</v>
      </c>
      <c r="T86" s="3">
        <v>7.1870000000000047</v>
      </c>
      <c r="U86" s="3">
        <v>7.5409999999999968</v>
      </c>
      <c r="V86" s="3">
        <f t="shared" si="3"/>
        <v>55.231666155262353</v>
      </c>
    </row>
    <row r="87" spans="1:22" x14ac:dyDescent="0.3">
      <c r="A87" s="4" t="s">
        <v>844</v>
      </c>
      <c r="B87" s="4">
        <v>2023</v>
      </c>
      <c r="C87" s="5">
        <v>45000</v>
      </c>
      <c r="D87" s="4" t="s">
        <v>72</v>
      </c>
      <c r="E87" s="46" t="s">
        <v>454</v>
      </c>
      <c r="F87" s="3">
        <v>4</v>
      </c>
      <c r="G87" s="3" t="s">
        <v>25</v>
      </c>
      <c r="H87" s="3" t="s">
        <v>24</v>
      </c>
      <c r="I87" s="3" t="s">
        <v>381</v>
      </c>
      <c r="J87" s="3" t="s">
        <v>391</v>
      </c>
      <c r="K87" s="50">
        <f>(C87-VLOOKUP(H87,Riders!$A$2:$C$3501,2,FALSE))/365</f>
        <v>24.542465753424658</v>
      </c>
      <c r="L87" s="50">
        <f>(C87-VLOOKUP(I87,Riders!$A$2:$C$3501,2,FALSE))/365</f>
        <v>20.241095890410961</v>
      </c>
      <c r="M87" s="50">
        <f>(C87-VLOOKUP(J87,Riders!$A$2:$C$3501,2,FALSE))/365</f>
        <v>24.049315068493151</v>
      </c>
      <c r="N87" s="46">
        <v>1</v>
      </c>
      <c r="O87" s="3">
        <f t="shared" si="2"/>
        <v>47.680999999999997</v>
      </c>
      <c r="P87" s="3">
        <v>11.738</v>
      </c>
      <c r="Q87" s="3">
        <v>7.5060000000000002</v>
      </c>
      <c r="R87" s="3">
        <v>7.0519999999999996</v>
      </c>
      <c r="S87" s="3">
        <v>7.0799999999999983</v>
      </c>
      <c r="T87" s="3">
        <v>7.0970000000000013</v>
      </c>
      <c r="U87" s="3">
        <v>7.2079999999999984</v>
      </c>
      <c r="V87" s="3">
        <f t="shared" si="3"/>
        <v>56.626329145781341</v>
      </c>
    </row>
    <row r="88" spans="1:22" x14ac:dyDescent="0.3">
      <c r="A88" s="4" t="s">
        <v>844</v>
      </c>
      <c r="B88" s="4">
        <v>2023</v>
      </c>
      <c r="C88" s="5">
        <v>45000</v>
      </c>
      <c r="D88" s="4" t="s">
        <v>72</v>
      </c>
      <c r="E88" s="46" t="s">
        <v>454</v>
      </c>
      <c r="F88" s="3">
        <v>4</v>
      </c>
      <c r="G88" s="3" t="s">
        <v>44</v>
      </c>
      <c r="H88" s="3" t="s">
        <v>43</v>
      </c>
      <c r="I88" s="3" t="s">
        <v>138</v>
      </c>
      <c r="J88" s="3" t="s">
        <v>54</v>
      </c>
      <c r="K88" s="50">
        <f>(C88-VLOOKUP(H88,Riders!$A$2:$C$3501,2,FALSE))/365</f>
        <v>30.32054794520548</v>
      </c>
      <c r="L88" s="50">
        <f>(C88-VLOOKUP(I88,Riders!$A$2:$C$3501,2,FALSE))/365</f>
        <v>27.4986301369863</v>
      </c>
      <c r="M88" s="50">
        <f>(C88-VLOOKUP(J88,Riders!$A$2:$C$3501,2,FALSE))/365</f>
        <v>25.726027397260275</v>
      </c>
      <c r="N88" s="46">
        <v>2</v>
      </c>
      <c r="O88" s="3">
        <f t="shared" si="2"/>
        <v>48.637</v>
      </c>
      <c r="P88" s="3">
        <v>11.862</v>
      </c>
      <c r="Q88" s="3">
        <v>7.6180000000000003</v>
      </c>
      <c r="R88" s="3">
        <v>7.0599999999999987</v>
      </c>
      <c r="S88" s="3">
        <v>7.2379999999999995</v>
      </c>
      <c r="T88" s="3">
        <v>7.2090000000000032</v>
      </c>
      <c r="U88" s="3">
        <v>7.6499999999999986</v>
      </c>
      <c r="V88" s="3">
        <f t="shared" si="3"/>
        <v>55.513292349445898</v>
      </c>
    </row>
    <row r="89" spans="1:22" x14ac:dyDescent="0.3">
      <c r="A89" s="4" t="s">
        <v>844</v>
      </c>
      <c r="B89" s="4">
        <v>2023</v>
      </c>
      <c r="C89" s="5">
        <v>45000</v>
      </c>
      <c r="D89" s="4" t="s">
        <v>72</v>
      </c>
      <c r="E89" s="46" t="s">
        <v>204</v>
      </c>
      <c r="F89" s="3" t="s">
        <v>205</v>
      </c>
      <c r="G89" s="3" t="s">
        <v>38</v>
      </c>
      <c r="H89" s="3" t="s">
        <v>94</v>
      </c>
      <c r="I89" s="3" t="s">
        <v>75</v>
      </c>
      <c r="J89" s="3" t="s">
        <v>37</v>
      </c>
      <c r="K89" s="50">
        <f>(C89-VLOOKUP(H89,Riders!$A$2:$C$3501,2,FALSE))/365</f>
        <v>25.378082191780823</v>
      </c>
      <c r="L89" s="50">
        <f>(C89-VLOOKUP(I89,Riders!$A$2:$C$3501,2,FALSE))/365</f>
        <v>24.016438356164382</v>
      </c>
      <c r="M89" s="50">
        <f>(C89-VLOOKUP(J89,Riders!$A$2:$C$3501,2,FALSE))/365</f>
        <v>17.931506849315067</v>
      </c>
      <c r="N89" s="46">
        <v>1</v>
      </c>
      <c r="O89" s="3">
        <f t="shared" si="2"/>
        <v>47.676000000000002</v>
      </c>
      <c r="P89" s="3">
        <v>11.571</v>
      </c>
      <c r="Q89" s="3">
        <v>7.4779999999999998</v>
      </c>
      <c r="R89" s="3">
        <v>6.8290000000000006</v>
      </c>
      <c r="S89" s="3">
        <v>7.3810000000000002</v>
      </c>
      <c r="T89" s="3">
        <v>6.7040000000000006</v>
      </c>
      <c r="U89" s="3">
        <v>7.713000000000001</v>
      </c>
      <c r="V89" s="3">
        <f t="shared" si="3"/>
        <v>56.632267807701986</v>
      </c>
    </row>
    <row r="90" spans="1:22" x14ac:dyDescent="0.3">
      <c r="A90" s="4" t="s">
        <v>844</v>
      </c>
      <c r="B90" s="4">
        <v>2023</v>
      </c>
      <c r="C90" s="5">
        <v>45000</v>
      </c>
      <c r="D90" s="4" t="s">
        <v>72</v>
      </c>
      <c r="E90" s="46" t="s">
        <v>204</v>
      </c>
      <c r="F90" s="3" t="s">
        <v>205</v>
      </c>
      <c r="G90" s="3" t="s">
        <v>15</v>
      </c>
      <c r="H90" s="3" t="s">
        <v>14</v>
      </c>
      <c r="I90" s="3" t="s">
        <v>22</v>
      </c>
      <c r="J90" s="3" t="s">
        <v>23</v>
      </c>
      <c r="K90" s="50">
        <f>(C90-VLOOKUP(H90,Riders!$A$2:$C$3501,2,FALSE))/365</f>
        <v>23.2</v>
      </c>
      <c r="L90" s="50">
        <f>(C90-VLOOKUP(I90,Riders!$A$2:$C$3501,2,FALSE))/365</f>
        <v>25.18082191780822</v>
      </c>
      <c r="M90" s="50">
        <f>(C90-VLOOKUP(J90,Riders!$A$2:$C$3501,2,FALSE))/365</f>
        <v>25.506849315068493</v>
      </c>
      <c r="N90" s="46">
        <v>2</v>
      </c>
      <c r="O90" s="3">
        <f t="shared" si="2"/>
        <v>47.911999999999999</v>
      </c>
      <c r="P90" s="3">
        <v>11.619</v>
      </c>
      <c r="Q90" s="3">
        <v>7.6700000000000017</v>
      </c>
      <c r="R90" s="3">
        <v>6.7509999999999977</v>
      </c>
      <c r="S90" s="3">
        <v>7.1760000000000019</v>
      </c>
      <c r="T90" s="3">
        <v>6.8230000000000004</v>
      </c>
      <c r="U90" s="3">
        <v>7.8729999999999976</v>
      </c>
      <c r="V90" s="3">
        <f t="shared" si="3"/>
        <v>56.353314409751214</v>
      </c>
    </row>
    <row r="91" spans="1:22" x14ac:dyDescent="0.3">
      <c r="A91" s="4" t="s">
        <v>844</v>
      </c>
      <c r="B91" s="4">
        <v>2023</v>
      </c>
      <c r="C91" s="5">
        <v>45000</v>
      </c>
      <c r="D91" s="4" t="s">
        <v>72</v>
      </c>
      <c r="E91" s="46" t="s">
        <v>204</v>
      </c>
      <c r="F91" s="3" t="s">
        <v>206</v>
      </c>
      <c r="G91" s="3" t="s">
        <v>17</v>
      </c>
      <c r="H91" s="3" t="s">
        <v>16</v>
      </c>
      <c r="I91" s="3" t="s">
        <v>32</v>
      </c>
      <c r="J91" s="3" t="s">
        <v>80</v>
      </c>
      <c r="K91" s="50">
        <f>(C91-VLOOKUP(H91,Riders!$A$2:$C$3501,2,FALSE))/365</f>
        <v>23.898630136986302</v>
      </c>
      <c r="L91" s="50">
        <f>(C91-VLOOKUP(I91,Riders!$A$2:$C$3501,2,FALSE))/365</f>
        <v>20.638356164383563</v>
      </c>
      <c r="M91" s="50">
        <f>(C91-VLOOKUP(J91,Riders!$A$2:$C$3501,2,FALSE))/365</f>
        <v>21.098630136986301</v>
      </c>
      <c r="N91" s="46">
        <v>3</v>
      </c>
      <c r="O91" s="3">
        <f t="shared" si="2"/>
        <v>47.999000000000002</v>
      </c>
      <c r="P91" s="3">
        <v>11.821</v>
      </c>
      <c r="Q91" s="3">
        <v>7.4629999999999992</v>
      </c>
      <c r="R91" s="3">
        <v>7.282</v>
      </c>
      <c r="S91" s="3">
        <v>7.198000000000004</v>
      </c>
      <c r="T91" s="3">
        <v>7.0829999999999984</v>
      </c>
      <c r="U91" s="3">
        <v>7.152000000000001</v>
      </c>
      <c r="V91" s="3">
        <f t="shared" si="3"/>
        <v>56.251171899414565</v>
      </c>
    </row>
    <row r="92" spans="1:22" x14ac:dyDescent="0.3">
      <c r="A92" s="4" t="s">
        <v>844</v>
      </c>
      <c r="B92" s="4">
        <v>2023</v>
      </c>
      <c r="C92" s="5">
        <v>45000</v>
      </c>
      <c r="D92" s="4" t="s">
        <v>72</v>
      </c>
      <c r="E92" s="46" t="s">
        <v>204</v>
      </c>
      <c r="F92" s="3" t="s">
        <v>206</v>
      </c>
      <c r="G92" s="3" t="s">
        <v>25</v>
      </c>
      <c r="H92" s="3" t="s">
        <v>24</v>
      </c>
      <c r="I92" s="3" t="s">
        <v>381</v>
      </c>
      <c r="J92" s="3" t="s">
        <v>391</v>
      </c>
      <c r="K92" s="50">
        <f>(C92-VLOOKUP(H92,Riders!$A$2:$C$3501,2,FALSE))/365</f>
        <v>24.542465753424658</v>
      </c>
      <c r="L92" s="50">
        <f>(C92-VLOOKUP(I92,Riders!$A$2:$C$3501,2,FALSE))/365</f>
        <v>20.241095890410961</v>
      </c>
      <c r="M92" s="50">
        <f>(C92-VLOOKUP(J92,Riders!$A$2:$C$3501,2,FALSE))/365</f>
        <v>24.049315068493151</v>
      </c>
      <c r="N92" s="46">
        <v>4</v>
      </c>
      <c r="O92" s="3">
        <f t="shared" si="2"/>
        <v>48.027000000000001</v>
      </c>
      <c r="P92" s="3">
        <v>11.738</v>
      </c>
      <c r="Q92" s="3">
        <v>7.5330000000000013</v>
      </c>
      <c r="R92" s="3">
        <v>7.0249999999999986</v>
      </c>
      <c r="S92" s="3">
        <v>7.1749999999999972</v>
      </c>
      <c r="T92" s="3">
        <v>7.0020000000000024</v>
      </c>
      <c r="U92" s="3">
        <v>7.554000000000002</v>
      </c>
      <c r="V92" s="3">
        <f t="shared" si="3"/>
        <v>56.218377162845897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6" t="s">
        <v>379</v>
      </c>
      <c r="F93" s="46" t="s">
        <v>379</v>
      </c>
      <c r="G93" s="3" t="s">
        <v>25</v>
      </c>
      <c r="H93" s="3" t="s">
        <v>101</v>
      </c>
      <c r="I93" s="3" t="s">
        <v>24</v>
      </c>
      <c r="J93" s="3" t="s">
        <v>381</v>
      </c>
      <c r="K93" s="50">
        <f>(C93-VLOOKUP(H93,Riders!$A$2:$C$3501,2,FALSE))/365</f>
        <v>23.402739726027399</v>
      </c>
      <c r="L93" s="50">
        <f>(C93-VLOOKUP(I93,Riders!$A$2:$C$3501,2,FALSE))/365</f>
        <v>24.490410958904111</v>
      </c>
      <c r="M93" s="50">
        <f>(C93-VLOOKUP(J93,Riders!$A$2:$C$3501,2,FALSE))/365</f>
        <v>20.18904109589041</v>
      </c>
      <c r="N93" s="46">
        <v>1</v>
      </c>
      <c r="O93" s="3">
        <f t="shared" si="2"/>
        <v>46.987000000000002</v>
      </c>
      <c r="P93" s="3">
        <v>11.707000000000001</v>
      </c>
      <c r="Q93" s="3">
        <v>7.3350000000000009</v>
      </c>
      <c r="R93" s="3">
        <v>6.9449999999999967</v>
      </c>
      <c r="S93" s="3">
        <v>7.0100000000000016</v>
      </c>
      <c r="T93" s="3">
        <v>6.9639999999999986</v>
      </c>
      <c r="U93" s="3">
        <v>7.0260000000000034</v>
      </c>
      <c r="V93" s="3">
        <f t="shared" si="3"/>
        <v>57.462702449613722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6" t="s">
        <v>379</v>
      </c>
      <c r="F94" s="46" t="s">
        <v>379</v>
      </c>
      <c r="G94" s="3" t="s">
        <v>38</v>
      </c>
      <c r="H94" s="3" t="s">
        <v>94</v>
      </c>
      <c r="I94" s="3" t="s">
        <v>37</v>
      </c>
      <c r="J94" s="3" t="s">
        <v>626</v>
      </c>
      <c r="K94" s="50">
        <f>(C94-VLOOKUP(H94,Riders!$A$2:$C$3501,2,FALSE))/365</f>
        <v>25.326027397260273</v>
      </c>
      <c r="L94" s="50">
        <f>(C94-VLOOKUP(I94,Riders!$A$2:$C$3501,2,FALSE))/365</f>
        <v>17.87945205479452</v>
      </c>
      <c r="M94" s="50">
        <f>(C94-VLOOKUP(J94,Riders!$A$2:$C$3501,2,FALSE))/365</f>
        <v>26.608219178082191</v>
      </c>
      <c r="N94" s="46">
        <v>2</v>
      </c>
      <c r="O94" s="3">
        <f t="shared" si="2"/>
        <v>47.131999999999998</v>
      </c>
      <c r="P94" s="3">
        <v>11.702</v>
      </c>
      <c r="Q94" s="3">
        <v>7.3280000000000012</v>
      </c>
      <c r="R94" s="3">
        <v>6.8460000000000001</v>
      </c>
      <c r="S94" s="3">
        <v>7.0399999999999956</v>
      </c>
      <c r="T94" s="3">
        <v>7.0360000000000014</v>
      </c>
      <c r="U94" s="3">
        <v>7.18</v>
      </c>
      <c r="V94" s="3">
        <f t="shared" si="3"/>
        <v>57.285920393787663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6" t="s">
        <v>379</v>
      </c>
      <c r="F95" s="46" t="s">
        <v>379</v>
      </c>
      <c r="G95" s="3" t="s">
        <v>19</v>
      </c>
      <c r="H95" s="3" t="s">
        <v>380</v>
      </c>
      <c r="I95" s="3" t="s">
        <v>384</v>
      </c>
      <c r="J95" s="3" t="s">
        <v>18</v>
      </c>
      <c r="K95" s="50">
        <f>(C95-VLOOKUP(H95,Riders!$A$2:$C$3501,2,FALSE))/365</f>
        <v>26.87945205479452</v>
      </c>
      <c r="L95" s="50">
        <f>(C95-VLOOKUP(I95,Riders!$A$2:$C$3501,2,FALSE))/365</f>
        <v>23.473972602739725</v>
      </c>
      <c r="M95" s="50">
        <f>(C95-VLOOKUP(J95,Riders!$A$2:$C$3501,2,FALSE))/365</f>
        <v>24.758904109589039</v>
      </c>
      <c r="N95" s="46">
        <v>3</v>
      </c>
      <c r="O95" s="3">
        <f t="shared" si="2"/>
        <v>47.136000000000003</v>
      </c>
      <c r="P95" s="3">
        <v>11.833</v>
      </c>
      <c r="Q95" s="3">
        <v>7.354000000000001</v>
      </c>
      <c r="R95" s="3">
        <v>6.8609999999999971</v>
      </c>
      <c r="S95" s="3">
        <v>6.9110000000000049</v>
      </c>
      <c r="T95" s="3">
        <v>6.9939999999999998</v>
      </c>
      <c r="U95" s="3">
        <v>7.1829999999999998</v>
      </c>
      <c r="V95" s="3">
        <f t="shared" si="3"/>
        <v>57.281059063136453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6" t="s">
        <v>379</v>
      </c>
      <c r="F96" s="46" t="s">
        <v>379</v>
      </c>
      <c r="G96" s="3" t="s">
        <v>17</v>
      </c>
      <c r="H96" s="3" t="s">
        <v>16</v>
      </c>
      <c r="I96" s="3" t="s">
        <v>32</v>
      </c>
      <c r="J96" s="3" t="s">
        <v>80</v>
      </c>
      <c r="K96" s="50">
        <f>(C96-VLOOKUP(H96,Riders!$A$2:$C$3501,2,FALSE))/365</f>
        <v>23.846575342465755</v>
      </c>
      <c r="L96" s="50">
        <f>(C96-VLOOKUP(I96,Riders!$A$2:$C$3501,2,FALSE))/365</f>
        <v>20.586301369863012</v>
      </c>
      <c r="M96" s="50">
        <f>(C96-VLOOKUP(J96,Riders!$A$2:$C$3501,2,FALSE))/365</f>
        <v>21.046575342465754</v>
      </c>
      <c r="N96" s="46">
        <v>4</v>
      </c>
      <c r="O96" s="3">
        <f t="shared" si="2"/>
        <v>47.433</v>
      </c>
      <c r="P96" s="3">
        <v>12.087999999999999</v>
      </c>
      <c r="Q96" s="3">
        <v>7.3170000000000019</v>
      </c>
      <c r="R96" s="3">
        <v>7.1690000000000005</v>
      </c>
      <c r="S96" s="3">
        <v>7.157</v>
      </c>
      <c r="T96" s="3">
        <v>6.8170000000000002</v>
      </c>
      <c r="U96" s="3">
        <v>6.884999999999998</v>
      </c>
      <c r="V96" s="3">
        <f t="shared" si="3"/>
        <v>56.922395800392131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6" t="s">
        <v>379</v>
      </c>
      <c r="F97" s="46" t="s">
        <v>379</v>
      </c>
      <c r="G97" s="3" t="s">
        <v>15</v>
      </c>
      <c r="H97" s="3" t="s">
        <v>22</v>
      </c>
      <c r="I97" s="3" t="s">
        <v>23</v>
      </c>
      <c r="J97" s="3" t="s">
        <v>382</v>
      </c>
      <c r="K97" s="50">
        <f>(C97-VLOOKUP(H97,Riders!$A$2:$C$3501,2,FALSE))/365</f>
        <v>25.12876712328767</v>
      </c>
      <c r="L97" s="50">
        <f>(C97-VLOOKUP(I97,Riders!$A$2:$C$3501,2,FALSE))/365</f>
        <v>25.454794520547946</v>
      </c>
      <c r="M97" s="50">
        <f>(C97-VLOOKUP(J97,Riders!$A$2:$C$3501,2,FALSE))/365</f>
        <v>21.991780821917807</v>
      </c>
      <c r="N97" s="46">
        <v>5</v>
      </c>
      <c r="O97" s="3">
        <f t="shared" si="2"/>
        <v>47.548999999999999</v>
      </c>
      <c r="P97" s="3">
        <v>11.706</v>
      </c>
      <c r="Q97" s="3">
        <v>7.3979999999999997</v>
      </c>
      <c r="R97" s="3">
        <v>6.8130000000000024</v>
      </c>
      <c r="S97" s="3">
        <v>6.8410000000000011</v>
      </c>
      <c r="T97" s="3">
        <v>7.2289999999999992</v>
      </c>
      <c r="U97" s="3">
        <v>7.5619999999999976</v>
      </c>
      <c r="V97" s="3">
        <f t="shared" si="3"/>
        <v>56.783528570527245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6" t="s">
        <v>379</v>
      </c>
      <c r="F98" s="4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50">
        <f>(C98-VLOOKUP(H98,Riders!$A$2:$C$3501,2,FALSE))/365</f>
        <v>26.027397260273972</v>
      </c>
      <c r="L98" s="50">
        <f>(C98-VLOOKUP(I98,Riders!$A$2:$C$3501,2,FALSE))/365</f>
        <v>29.035616438356165</v>
      </c>
      <c r="M98" s="50">
        <f>(C98-VLOOKUP(J98,Riders!$A$2:$C$3501,2,FALSE))/365</f>
        <v>22.693150684931506</v>
      </c>
      <c r="N98" s="46">
        <v>6</v>
      </c>
      <c r="O98" s="3">
        <f t="shared" si="2"/>
        <v>47.71</v>
      </c>
      <c r="P98" s="3">
        <v>11.548</v>
      </c>
      <c r="Q98" s="3">
        <v>7.4550000000000001</v>
      </c>
      <c r="R98" s="3">
        <v>6.9329999999999998</v>
      </c>
      <c r="S98" s="3">
        <v>7.070999999999998</v>
      </c>
      <c r="T98" s="3">
        <v>7.2409999999999997</v>
      </c>
      <c r="U98" s="3">
        <v>7.4620000000000033</v>
      </c>
      <c r="V98" s="3">
        <f t="shared" si="3"/>
        <v>56.591909452944876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6" t="s">
        <v>379</v>
      </c>
      <c r="F99" s="46" t="s">
        <v>379</v>
      </c>
      <c r="G99" s="3" t="s">
        <v>44</v>
      </c>
      <c r="H99" s="3" t="s">
        <v>43</v>
      </c>
      <c r="I99" s="3" t="s">
        <v>138</v>
      </c>
      <c r="J99" s="3" t="s">
        <v>54</v>
      </c>
      <c r="K99" s="50">
        <f>(C99-VLOOKUP(H99,Riders!$A$2:$C$3501,2,FALSE))/365</f>
        <v>30.268493150684932</v>
      </c>
      <c r="L99" s="50">
        <f>(C99-VLOOKUP(I99,Riders!$A$2:$C$3501,2,FALSE))/365</f>
        <v>27.446575342465753</v>
      </c>
      <c r="M99" s="50">
        <f>(C99-VLOOKUP(J99,Riders!$A$2:$C$3501,2,FALSE))/365</f>
        <v>25.673972602739727</v>
      </c>
      <c r="N99" s="46">
        <v>7</v>
      </c>
      <c r="O99" s="3">
        <f t="shared" si="2"/>
        <v>47.936</v>
      </c>
      <c r="P99" s="3">
        <v>11.856</v>
      </c>
      <c r="Q99" s="3">
        <v>7.5980000000000008</v>
      </c>
      <c r="R99" s="3">
        <v>6.9489999999999981</v>
      </c>
      <c r="S99" s="3">
        <v>7.0410000000000039</v>
      </c>
      <c r="T99" s="3">
        <v>7.1229999999999976</v>
      </c>
      <c r="U99" s="3">
        <v>7.3689999999999998</v>
      </c>
      <c r="V99" s="3">
        <f t="shared" si="3"/>
        <v>56.325100133511349</v>
      </c>
    </row>
    <row r="100" spans="1:2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46" t="s">
        <v>379</v>
      </c>
      <c r="F100" s="46" t="s">
        <v>379</v>
      </c>
      <c r="G100" s="3" t="s">
        <v>29</v>
      </c>
      <c r="H100" s="3" t="s">
        <v>28</v>
      </c>
      <c r="I100" s="3" t="s">
        <v>651</v>
      </c>
      <c r="J100" s="3" t="s">
        <v>831</v>
      </c>
      <c r="K100" s="50">
        <f>(C100-VLOOKUP(H100,Riders!$A$2:$C$3501,2,FALSE))/365</f>
        <v>23.167123287671235</v>
      </c>
      <c r="L100" s="50">
        <f>(C100-VLOOKUP(I100,Riders!$A$2:$C$3501,2,FALSE))/365</f>
        <v>22.095890410958905</v>
      </c>
      <c r="M100" s="50">
        <f>(C100-VLOOKUP(J100,Riders!$A$2:$C$3501,2,FALSE))/365</f>
        <v>24.646575342465752</v>
      </c>
      <c r="N100" s="46">
        <v>8</v>
      </c>
      <c r="O100" s="3">
        <f t="shared" si="2"/>
        <v>48.253999999999998</v>
      </c>
      <c r="P100" s="3">
        <v>12.048999999999999</v>
      </c>
      <c r="Q100" s="3">
        <v>7.4409999999999989</v>
      </c>
      <c r="R100" s="3">
        <v>6.9840000000000018</v>
      </c>
      <c r="S100" s="3">
        <v>7.1889999999999965</v>
      </c>
      <c r="T100" s="3">
        <v>7.1280000000000001</v>
      </c>
      <c r="U100" s="3">
        <v>7.463000000000001</v>
      </c>
      <c r="V100" s="3">
        <f t="shared" si="3"/>
        <v>55.953910556637794</v>
      </c>
    </row>
    <row r="101" spans="1:2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46" t="s">
        <v>379</v>
      </c>
      <c r="F101" s="46" t="s">
        <v>379</v>
      </c>
      <c r="G101" s="3" t="s">
        <v>40</v>
      </c>
      <c r="H101" s="3" t="s">
        <v>39</v>
      </c>
      <c r="I101" s="3" t="s">
        <v>42</v>
      </c>
      <c r="J101" s="3" t="s">
        <v>45</v>
      </c>
      <c r="K101" s="50">
        <f>(C101-VLOOKUP(H101,Riders!$A$2:$C$3501,2,FALSE))/365</f>
        <v>28.542465753424658</v>
      </c>
      <c r="L101" s="50">
        <f>(C101-VLOOKUP(I101,Riders!$A$2:$C$3501,2,FALSE))/365</f>
        <v>24.232876712328768</v>
      </c>
      <c r="M101" s="50">
        <f>(C101-VLOOKUP(J101,Riders!$A$2:$C$3501,2,FALSE))/365</f>
        <v>32.008219178082193</v>
      </c>
      <c r="N101" s="46">
        <v>9</v>
      </c>
      <c r="O101" s="3">
        <f t="shared" si="2"/>
        <v>48.442</v>
      </c>
      <c r="P101" s="3">
        <v>12.185</v>
      </c>
      <c r="Q101" s="3">
        <v>7.7529999999999983</v>
      </c>
      <c r="R101" s="3">
        <v>7.0770000000000017</v>
      </c>
      <c r="S101" s="3">
        <v>7.0799999999999983</v>
      </c>
      <c r="T101" s="3">
        <v>7.078000000000003</v>
      </c>
      <c r="U101" s="3">
        <v>7.2689999999999984</v>
      </c>
      <c r="V101" s="3">
        <f t="shared" si="3"/>
        <v>55.736757359316293</v>
      </c>
    </row>
    <row r="102" spans="1:2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46" t="s">
        <v>379</v>
      </c>
      <c r="F102" s="46" t="s">
        <v>379</v>
      </c>
      <c r="G102" s="3" t="s">
        <v>27</v>
      </c>
      <c r="H102" s="3" t="s">
        <v>115</v>
      </c>
      <c r="I102" s="3" t="s">
        <v>26</v>
      </c>
      <c r="J102" s="3" t="s">
        <v>41</v>
      </c>
      <c r="K102" s="50">
        <f>(C102-VLOOKUP(H102,Riders!$A$2:$C$3501,2,FALSE))/365</f>
        <v>25.567123287671233</v>
      </c>
      <c r="L102" s="50">
        <f>(C102-VLOOKUP(I102,Riders!$A$2:$C$3501,2,FALSE))/365</f>
        <v>24.761643835616439</v>
      </c>
      <c r="M102" s="50">
        <f>(C102-VLOOKUP(J102,Riders!$A$2:$C$3501,2,FALSE))/365</f>
        <v>27.361643835616437</v>
      </c>
      <c r="N102" s="46">
        <v>10</v>
      </c>
      <c r="O102" s="3">
        <f t="shared" si="2"/>
        <v>48.530999999999999</v>
      </c>
      <c r="P102" s="3">
        <v>11.704000000000001</v>
      </c>
      <c r="Q102" s="3">
        <v>7.5169999999999995</v>
      </c>
      <c r="R102" s="3">
        <v>7.2459999999999987</v>
      </c>
      <c r="S102" s="3">
        <v>7.4070000000000036</v>
      </c>
      <c r="T102" s="3">
        <v>7.3999999999999986</v>
      </c>
      <c r="U102" s="3">
        <v>7.2569999999999979</v>
      </c>
      <c r="V102" s="3">
        <f t="shared" si="3"/>
        <v>55.634542869506092</v>
      </c>
    </row>
    <row r="103" spans="1:2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46" t="s">
        <v>379</v>
      </c>
      <c r="F103" s="46" t="s">
        <v>379</v>
      </c>
      <c r="G103" s="3" t="s">
        <v>67</v>
      </c>
      <c r="H103" s="3" t="s">
        <v>66</v>
      </c>
      <c r="I103" s="3" t="s">
        <v>98</v>
      </c>
      <c r="J103" s="3" t="s">
        <v>68</v>
      </c>
      <c r="K103" s="50">
        <f>(C103-VLOOKUP(H103,Riders!$A$2:$C$3501,2,FALSE))/365</f>
        <v>20.323287671232876</v>
      </c>
      <c r="L103" s="50">
        <f>(C103-VLOOKUP(I103,Riders!$A$2:$C$3501,2,FALSE))/365</f>
        <v>31.572602739726026</v>
      </c>
      <c r="M103" s="50">
        <f>(C103-VLOOKUP(J103,Riders!$A$2:$C$3501,2,FALSE))/365</f>
        <v>19.347945205479451</v>
      </c>
      <c r="N103" s="46">
        <v>11</v>
      </c>
      <c r="O103" s="3">
        <f t="shared" si="2"/>
        <v>49.762999999999998</v>
      </c>
      <c r="P103" s="3">
        <v>12.077</v>
      </c>
      <c r="Q103" s="3">
        <v>7.5220000000000002</v>
      </c>
      <c r="R103" s="3">
        <v>7.5100000000000016</v>
      </c>
      <c r="S103" s="3">
        <v>7.394999999999996</v>
      </c>
      <c r="T103" s="3">
        <v>7.5500000000000043</v>
      </c>
      <c r="U103" s="3">
        <v>7.7089999999999961</v>
      </c>
      <c r="V103" s="3">
        <f t="shared" si="3"/>
        <v>54.257179028595544</v>
      </c>
    </row>
    <row r="104" spans="1:2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46" t="s">
        <v>379</v>
      </c>
      <c r="F104" s="46" t="s">
        <v>379</v>
      </c>
      <c r="G104" s="3" t="s">
        <v>59</v>
      </c>
      <c r="H104" s="3" t="s">
        <v>383</v>
      </c>
      <c r="I104" s="3" t="s">
        <v>107</v>
      </c>
      <c r="J104" s="3" t="s">
        <v>58</v>
      </c>
      <c r="K104" s="50">
        <f>(C104-VLOOKUP(H104,Riders!$A$2:$C$3501,2,FALSE))/365</f>
        <v>19.610958904109587</v>
      </c>
      <c r="L104" s="50">
        <f>(C104-VLOOKUP(I104,Riders!$A$2:$C$3501,2,FALSE))/365</f>
        <v>19.468493150684932</v>
      </c>
      <c r="M104" s="50">
        <f>(C104-VLOOKUP(J104,Riders!$A$2:$C$3501,2,FALSE))/365</f>
        <v>25.112328767123287</v>
      </c>
      <c r="N104" s="46">
        <v>12</v>
      </c>
      <c r="O104" s="3">
        <f t="shared" si="2"/>
        <v>50.387999999999998</v>
      </c>
      <c r="P104" s="3">
        <v>12.959</v>
      </c>
      <c r="Q104" s="3">
        <v>7.902000000000001</v>
      </c>
      <c r="R104" s="3">
        <v>7.1899999999999977</v>
      </c>
      <c r="S104" s="3">
        <v>7.1729999999999983</v>
      </c>
      <c r="T104" s="3">
        <v>7.3840000000000003</v>
      </c>
      <c r="U104" s="3">
        <v>7.7800000000000011</v>
      </c>
      <c r="V104" s="3">
        <f t="shared" si="3"/>
        <v>53.584186711121696</v>
      </c>
    </row>
    <row r="105" spans="1:2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46" t="s">
        <v>379</v>
      </c>
      <c r="F105" s="46" t="s">
        <v>379</v>
      </c>
      <c r="G105" s="3" t="s">
        <v>158</v>
      </c>
      <c r="H105" s="3" t="s">
        <v>833</v>
      </c>
      <c r="I105" s="3" t="s">
        <v>157</v>
      </c>
      <c r="J105" s="3" t="s">
        <v>838</v>
      </c>
      <c r="K105" s="50">
        <f>(C105-VLOOKUP(H105,Riders!$A$2:$C$3501,2,FALSE))/365</f>
        <v>23.265753424657536</v>
      </c>
      <c r="L105" s="50">
        <f>(C105-VLOOKUP(I105,Riders!$A$2:$C$3501,2,FALSE))/365</f>
        <v>25.934246575342467</v>
      </c>
      <c r="M105" s="50" t="e">
        <f>(C105-VLOOKUP(J105,Riders!$A$2:$C$3501,2,FALSE))/365</f>
        <v>#N/A</v>
      </c>
      <c r="N105" s="46">
        <v>13</v>
      </c>
      <c r="O105" s="3">
        <f t="shared" si="2"/>
        <v>50.686999999999998</v>
      </c>
      <c r="P105" s="3">
        <v>12.353999999999999</v>
      </c>
      <c r="Q105" s="3">
        <v>7.6590000000000025</v>
      </c>
      <c r="R105" s="3">
        <v>7.445999999999998</v>
      </c>
      <c r="S105" s="3">
        <v>7.5130000000000017</v>
      </c>
      <c r="T105" s="3">
        <v>7.7789999999999964</v>
      </c>
      <c r="U105" s="3">
        <v>7.9359999999999999</v>
      </c>
      <c r="V105" s="3">
        <f t="shared" si="3"/>
        <v>53.26809635606763</v>
      </c>
    </row>
    <row r="106" spans="1:2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46" t="s">
        <v>379</v>
      </c>
      <c r="F106" s="46" t="s">
        <v>379</v>
      </c>
      <c r="G106" s="3" t="s">
        <v>186</v>
      </c>
      <c r="H106" s="3" t="s">
        <v>652</v>
      </c>
      <c r="I106" s="3" t="s">
        <v>836</v>
      </c>
      <c r="J106" s="3" t="s">
        <v>650</v>
      </c>
      <c r="K106" s="50">
        <f>(C106-VLOOKUP(H106,Riders!$A$2:$C$3501,2,FALSE))/365</f>
        <v>23.621917808219177</v>
      </c>
      <c r="L106" s="50">
        <f>(C106-VLOOKUP(I106,Riders!$A$2:$C$3501,2,FALSE))/365</f>
        <v>22.208219178082192</v>
      </c>
      <c r="M106" s="50">
        <f>(C106-VLOOKUP(J106,Riders!$A$2:$C$3501,2,FALSE))/365</f>
        <v>20.767123287671232</v>
      </c>
      <c r="N106" s="46">
        <v>14</v>
      </c>
      <c r="O106" s="3">
        <f t="shared" si="2"/>
        <v>51.366999999999997</v>
      </c>
      <c r="P106" s="3">
        <v>12.952</v>
      </c>
      <c r="Q106" s="3">
        <v>7.918000000000001</v>
      </c>
      <c r="R106" s="3">
        <v>7.3999999999999986</v>
      </c>
      <c r="S106" s="3">
        <v>7.3769999999999989</v>
      </c>
      <c r="T106" s="3">
        <v>7.6670000000000016</v>
      </c>
      <c r="U106" s="3">
        <v>8.0529999999999973</v>
      </c>
      <c r="V106" s="3">
        <f t="shared" si="3"/>
        <v>52.562929507271207</v>
      </c>
    </row>
    <row r="107" spans="1:2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46" t="s">
        <v>379</v>
      </c>
      <c r="F107" s="46" t="s">
        <v>379</v>
      </c>
      <c r="G107" s="3" t="s">
        <v>145</v>
      </c>
      <c r="H107" s="3" t="s">
        <v>834</v>
      </c>
      <c r="I107" s="3" t="s">
        <v>837</v>
      </c>
      <c r="J107" s="3" t="s">
        <v>451</v>
      </c>
      <c r="K107" s="50">
        <f>(C107-VLOOKUP(H107,Riders!$A$2:$C$3501,2,FALSE))/365</f>
        <v>22.695890410958903</v>
      </c>
      <c r="L107" s="50">
        <f>(C107-VLOOKUP(I107,Riders!$A$2:$C$3501,2,FALSE))/365</f>
        <v>21.92876712328767</v>
      </c>
      <c r="M107" s="50">
        <f>(C107-VLOOKUP(J107,Riders!$A$2:$C$3501,2,FALSE))/365</f>
        <v>19.19178082191781</v>
      </c>
      <c r="N107" s="46">
        <v>15</v>
      </c>
      <c r="O107" s="3">
        <f t="shared" si="2"/>
        <v>53.406999999999996</v>
      </c>
      <c r="P107" s="3">
        <v>13.663</v>
      </c>
      <c r="Q107" s="3">
        <v>8.6310000000000002</v>
      </c>
      <c r="R107" s="3">
        <v>7.9890000000000008</v>
      </c>
      <c r="S107" s="3">
        <v>7.7800000000000011</v>
      </c>
      <c r="T107" s="3">
        <v>7.6009999999999991</v>
      </c>
      <c r="U107" s="3">
        <v>7.742999999999995</v>
      </c>
      <c r="V107" s="3">
        <f t="shared" si="3"/>
        <v>50.555170670511359</v>
      </c>
    </row>
    <row r="108" spans="1:2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46" t="s">
        <v>454</v>
      </c>
      <c r="F108" s="3">
        <v>1</v>
      </c>
      <c r="G108" s="3" t="s">
        <v>15</v>
      </c>
      <c r="H108" s="3" t="s">
        <v>14</v>
      </c>
      <c r="I108" s="3" t="s">
        <v>22</v>
      </c>
      <c r="J108" s="3" t="s">
        <v>23</v>
      </c>
      <c r="K108" s="50">
        <f>(C108-VLOOKUP(H108,Riders!$A$2:$C$3501,2,FALSE))/365</f>
        <v>23.147945205479452</v>
      </c>
      <c r="L108" s="50">
        <f>(C108-VLOOKUP(I108,Riders!$A$2:$C$3501,2,FALSE))/365</f>
        <v>25.12876712328767</v>
      </c>
      <c r="M108" s="50">
        <f>(C108-VLOOKUP(J108,Riders!$A$2:$C$3501,2,FALSE))/365</f>
        <v>25.454794520547946</v>
      </c>
      <c r="N108" s="46">
        <v>1</v>
      </c>
      <c r="O108" s="3">
        <f t="shared" si="2"/>
        <v>46.399000000000001</v>
      </c>
      <c r="P108" s="3">
        <v>11.53</v>
      </c>
      <c r="Q108" s="3">
        <v>7.3510000000000009</v>
      </c>
      <c r="R108" s="3">
        <v>6.7439999999999998</v>
      </c>
      <c r="S108" s="3">
        <v>6.7310000000000016</v>
      </c>
      <c r="T108" s="3">
        <v>6.9339999999999975</v>
      </c>
      <c r="U108" s="3">
        <v>7.1090000000000018</v>
      </c>
      <c r="V108" s="3">
        <f t="shared" si="3"/>
        <v>58.190909286838078</v>
      </c>
    </row>
    <row r="109" spans="1:2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46" t="s">
        <v>454</v>
      </c>
      <c r="F109" s="3">
        <v>1</v>
      </c>
      <c r="G109" s="3" t="s">
        <v>17</v>
      </c>
      <c r="H109" s="3" t="s">
        <v>16</v>
      </c>
      <c r="I109" s="3" t="s">
        <v>32</v>
      </c>
      <c r="J109" s="3" t="s">
        <v>80</v>
      </c>
      <c r="K109" s="50">
        <f>(C109-VLOOKUP(H109,Riders!$A$2:$C$3501,2,FALSE))/365</f>
        <v>23.846575342465755</v>
      </c>
      <c r="L109" s="50">
        <f>(C109-VLOOKUP(I109,Riders!$A$2:$C$3501,2,FALSE))/365</f>
        <v>20.586301369863012</v>
      </c>
      <c r="M109" s="50">
        <f>(C109-VLOOKUP(J109,Riders!$A$2:$C$3501,2,FALSE))/365</f>
        <v>21.046575342465754</v>
      </c>
      <c r="N109" s="46">
        <v>2</v>
      </c>
      <c r="O109" s="3">
        <f t="shared" si="2"/>
        <v>47.691000000000003</v>
      </c>
      <c r="P109" s="3">
        <v>12.032</v>
      </c>
      <c r="Q109" s="3">
        <v>7.2800000000000011</v>
      </c>
      <c r="R109" s="3">
        <v>7.4379999999999988</v>
      </c>
      <c r="S109" s="3">
        <v>7.1469999999999985</v>
      </c>
      <c r="T109" s="3">
        <v>6.847999999999999</v>
      </c>
      <c r="U109" s="3">
        <v>6.9460000000000051</v>
      </c>
      <c r="V109" s="3">
        <f t="shared" si="3"/>
        <v>56.614455557652384</v>
      </c>
    </row>
    <row r="110" spans="1:2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46" t="s">
        <v>454</v>
      </c>
      <c r="F110" s="3">
        <v>2</v>
      </c>
      <c r="G110" s="3" t="s">
        <v>19</v>
      </c>
      <c r="H110" s="3" t="s">
        <v>380</v>
      </c>
      <c r="I110" s="3" t="s">
        <v>384</v>
      </c>
      <c r="J110" s="3" t="s">
        <v>18</v>
      </c>
      <c r="K110" s="50">
        <f>(C110-VLOOKUP(H110,Riders!$A$2:$C$3501,2,FALSE))/365</f>
        <v>26.87945205479452</v>
      </c>
      <c r="L110" s="50">
        <f>(C110-VLOOKUP(I110,Riders!$A$2:$C$3501,2,FALSE))/365</f>
        <v>23.473972602739725</v>
      </c>
      <c r="M110" s="50">
        <f>(C110-VLOOKUP(J110,Riders!$A$2:$C$3501,2,FALSE))/365</f>
        <v>24.758904109589039</v>
      </c>
      <c r="N110" s="46">
        <v>1</v>
      </c>
      <c r="O110" s="3">
        <f t="shared" si="2"/>
        <v>46.975999999999999</v>
      </c>
      <c r="P110" s="3">
        <v>11.798</v>
      </c>
      <c r="Q110" s="3">
        <v>7.3839999999999986</v>
      </c>
      <c r="R110" s="3">
        <v>6.8350000000000009</v>
      </c>
      <c r="S110" s="3">
        <v>6.8690000000000033</v>
      </c>
      <c r="T110" s="3">
        <v>6.9329999999999998</v>
      </c>
      <c r="U110" s="3">
        <v>7.1569999999999965</v>
      </c>
      <c r="V110" s="3">
        <f t="shared" si="3"/>
        <v>57.47615803814714</v>
      </c>
    </row>
    <row r="111" spans="1:2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46" t="s">
        <v>454</v>
      </c>
      <c r="F111" s="3">
        <v>2</v>
      </c>
      <c r="G111" s="3" t="s">
        <v>47</v>
      </c>
      <c r="H111" s="3" t="s">
        <v>99</v>
      </c>
      <c r="I111" s="3" t="s">
        <v>100</v>
      </c>
      <c r="J111" s="3" t="s">
        <v>46</v>
      </c>
      <c r="K111" s="50">
        <f>(C111-VLOOKUP(H111,Riders!$A$2:$C$3501,2,FALSE))/365</f>
        <v>26.027397260273972</v>
      </c>
      <c r="L111" s="50">
        <f>(C111-VLOOKUP(I111,Riders!$A$2:$C$3501,2,FALSE))/365</f>
        <v>29.035616438356165</v>
      </c>
      <c r="M111" s="50">
        <f>(C111-VLOOKUP(J111,Riders!$A$2:$C$3501,2,FALSE))/365</f>
        <v>22.693150684931506</v>
      </c>
      <c r="N111" s="46">
        <v>2</v>
      </c>
      <c r="O111" s="3">
        <f t="shared" si="2"/>
        <v>47.607999999999997</v>
      </c>
      <c r="P111" s="3">
        <v>11.587999999999999</v>
      </c>
      <c r="Q111" s="3">
        <v>7.4320000000000004</v>
      </c>
      <c r="R111" s="3">
        <v>6.9550000000000018</v>
      </c>
      <c r="S111" s="3">
        <v>7.0180000000000007</v>
      </c>
      <c r="T111" s="3">
        <v>7.1859999999999999</v>
      </c>
      <c r="U111" s="3">
        <v>7.4289999999999949</v>
      </c>
      <c r="V111" s="3">
        <f t="shared" si="3"/>
        <v>56.713157452528989</v>
      </c>
    </row>
    <row r="112" spans="1:22" x14ac:dyDescent="0.3">
      <c r="A112" s="1" t="s">
        <v>415</v>
      </c>
      <c r="B112" s="1">
        <v>2023</v>
      </c>
      <c r="C112" s="2">
        <v>44981</v>
      </c>
      <c r="D112" s="1" t="s">
        <v>72</v>
      </c>
      <c r="E112" s="46" t="s">
        <v>454</v>
      </c>
      <c r="F112" s="3">
        <v>3</v>
      </c>
      <c r="G112" s="3" t="s">
        <v>38</v>
      </c>
      <c r="H112" s="3" t="s">
        <v>94</v>
      </c>
      <c r="I112" s="3" t="s">
        <v>75</v>
      </c>
      <c r="J112" s="3" t="s">
        <v>37</v>
      </c>
      <c r="K112" s="50">
        <f>(C112-VLOOKUP(H112,Riders!$A$2:$C$3501,2,FALSE))/365</f>
        <v>25.326027397260273</v>
      </c>
      <c r="L112" s="50">
        <f>(C112-VLOOKUP(I112,Riders!$A$2:$C$3501,2,FALSE))/365</f>
        <v>23.964383561643835</v>
      </c>
      <c r="M112" s="50">
        <f>(C112-VLOOKUP(J112,Riders!$A$2:$C$3501,2,FALSE))/365</f>
        <v>17.87945205479452</v>
      </c>
      <c r="N112" s="46">
        <v>1</v>
      </c>
      <c r="O112" s="3">
        <f t="shared" si="2"/>
        <v>46.762999999999998</v>
      </c>
      <c r="P112" s="3">
        <v>11.423</v>
      </c>
      <c r="Q112" s="3">
        <v>7.2479999999999993</v>
      </c>
      <c r="R112" s="3">
        <v>6.8279999999999994</v>
      </c>
      <c r="S112" s="3">
        <v>7.004999999999999</v>
      </c>
      <c r="T112" s="3">
        <v>7.0330000000000013</v>
      </c>
      <c r="U112" s="3">
        <v>7.2259999999999991</v>
      </c>
      <c r="V112" s="3">
        <f t="shared" si="3"/>
        <v>57.737955221008065</v>
      </c>
    </row>
    <row r="113" spans="1:22" x14ac:dyDescent="0.3">
      <c r="A113" s="1" t="s">
        <v>415</v>
      </c>
      <c r="B113" s="1">
        <v>2023</v>
      </c>
      <c r="C113" s="2">
        <v>44981</v>
      </c>
      <c r="D113" s="1" t="s">
        <v>72</v>
      </c>
      <c r="E113" s="46" t="s">
        <v>454</v>
      </c>
      <c r="F113" s="3">
        <v>3</v>
      </c>
      <c r="G113" s="3" t="s">
        <v>44</v>
      </c>
      <c r="H113" s="3" t="s">
        <v>43</v>
      </c>
      <c r="I113" s="3" t="s">
        <v>138</v>
      </c>
      <c r="J113" s="3" t="s">
        <v>54</v>
      </c>
      <c r="K113" s="50">
        <f>(C113-VLOOKUP(H113,Riders!$A$2:$C$3501,2,FALSE))/365</f>
        <v>30.268493150684932</v>
      </c>
      <c r="L113" s="50">
        <f>(C113-VLOOKUP(I113,Riders!$A$2:$C$3501,2,FALSE))/365</f>
        <v>27.446575342465753</v>
      </c>
      <c r="M113" s="50">
        <f>(C113-VLOOKUP(J113,Riders!$A$2:$C$3501,2,FALSE))/365</f>
        <v>25.673972602739727</v>
      </c>
      <c r="N113" s="46">
        <v>2</v>
      </c>
      <c r="O113" s="3">
        <f t="shared" si="2"/>
        <v>47.756999999999998</v>
      </c>
      <c r="P113" s="3">
        <v>11.878</v>
      </c>
      <c r="Q113" s="3">
        <v>7.6230000000000011</v>
      </c>
      <c r="R113" s="3">
        <v>6.9909999999999997</v>
      </c>
      <c r="S113" s="3">
        <v>6.9920000000000009</v>
      </c>
      <c r="T113" s="3">
        <v>6.9450000000000003</v>
      </c>
      <c r="U113" s="3">
        <v>7.3279999999999959</v>
      </c>
      <c r="V113" s="3">
        <f t="shared" si="3"/>
        <v>56.536214586343362</v>
      </c>
    </row>
    <row r="114" spans="1:22" x14ac:dyDescent="0.3">
      <c r="A114" s="1" t="s">
        <v>415</v>
      </c>
      <c r="B114" s="1">
        <v>2023</v>
      </c>
      <c r="C114" s="2">
        <v>44981</v>
      </c>
      <c r="D114" s="1" t="s">
        <v>72</v>
      </c>
      <c r="E114" s="46" t="s">
        <v>454</v>
      </c>
      <c r="F114" s="3">
        <v>4</v>
      </c>
      <c r="G114" s="3" t="s">
        <v>25</v>
      </c>
      <c r="H114" s="3" t="s">
        <v>101</v>
      </c>
      <c r="I114" s="3" t="s">
        <v>24</v>
      </c>
      <c r="J114" s="3" t="s">
        <v>381</v>
      </c>
      <c r="K114" s="50">
        <f>(C114-VLOOKUP(H114,Riders!$A$2:$C$3501,2,FALSE))/365</f>
        <v>23.402739726027399</v>
      </c>
      <c r="L114" s="50">
        <f>(C114-VLOOKUP(I114,Riders!$A$2:$C$3501,2,FALSE))/365</f>
        <v>24.490410958904111</v>
      </c>
      <c r="M114" s="50">
        <f>(C114-VLOOKUP(J114,Riders!$A$2:$C$3501,2,FALSE))/365</f>
        <v>20.18904109589041</v>
      </c>
      <c r="N114" s="46">
        <v>1</v>
      </c>
      <c r="O114" s="3">
        <f t="shared" si="2"/>
        <v>46.802999999999997</v>
      </c>
      <c r="P114" s="3">
        <v>11.683999999999999</v>
      </c>
      <c r="Q114" s="3">
        <v>7.3630000000000013</v>
      </c>
      <c r="R114" s="3">
        <v>6.8569999999999993</v>
      </c>
      <c r="S114" s="3">
        <v>6.8979999999999997</v>
      </c>
      <c r="T114" s="3">
        <v>6.9130000000000038</v>
      </c>
      <c r="U114" s="3">
        <v>7.0879999999999939</v>
      </c>
      <c r="V114" s="3">
        <f t="shared" si="3"/>
        <v>57.688609704506128</v>
      </c>
    </row>
    <row r="115" spans="1:22" x14ac:dyDescent="0.3">
      <c r="A115" s="1" t="s">
        <v>415</v>
      </c>
      <c r="B115" s="1">
        <v>2023</v>
      </c>
      <c r="C115" s="2">
        <v>44981</v>
      </c>
      <c r="D115" s="1" t="s">
        <v>72</v>
      </c>
      <c r="E115" s="46" t="s">
        <v>454</v>
      </c>
      <c r="F115" s="3">
        <v>4</v>
      </c>
      <c r="G115" s="3" t="s">
        <v>29</v>
      </c>
      <c r="H115" s="3" t="s">
        <v>28</v>
      </c>
      <c r="I115" s="3" t="s">
        <v>651</v>
      </c>
      <c r="J115" s="3" t="s">
        <v>831</v>
      </c>
      <c r="K115" s="50">
        <f>(C115-VLOOKUP(H115,Riders!$A$2:$C$3501,2,FALSE))/365</f>
        <v>23.167123287671235</v>
      </c>
      <c r="L115" s="50">
        <f>(C115-VLOOKUP(I115,Riders!$A$2:$C$3501,2,FALSE))/365</f>
        <v>22.095890410958905</v>
      </c>
      <c r="M115" s="50">
        <f>(C115-VLOOKUP(J115,Riders!$A$2:$C$3501,2,FALSE))/365</f>
        <v>24.646575342465752</v>
      </c>
      <c r="N115" s="46">
        <v>2</v>
      </c>
      <c r="O115" s="3">
        <f t="shared" si="2"/>
        <v>47.81</v>
      </c>
      <c r="P115" s="3">
        <v>11.961</v>
      </c>
      <c r="Q115" s="3">
        <v>7.427999999999999</v>
      </c>
      <c r="R115" s="3">
        <v>6.8960000000000008</v>
      </c>
      <c r="S115" s="3">
        <v>7.1219999999999963</v>
      </c>
      <c r="T115" s="3">
        <v>7.0550000000000068</v>
      </c>
      <c r="U115" s="3">
        <v>7.347999999999999</v>
      </c>
      <c r="V115" s="3">
        <f t="shared" si="3"/>
        <v>56.473541100188243</v>
      </c>
    </row>
    <row r="116" spans="1:22" x14ac:dyDescent="0.3">
      <c r="A116" s="1" t="s">
        <v>415</v>
      </c>
      <c r="B116" s="1">
        <v>2023</v>
      </c>
      <c r="C116" s="2">
        <v>44981</v>
      </c>
      <c r="D116" s="1" t="s">
        <v>72</v>
      </c>
      <c r="E116" s="46" t="s">
        <v>204</v>
      </c>
      <c r="F116" s="3" t="s">
        <v>205</v>
      </c>
      <c r="G116" s="3" t="s">
        <v>15</v>
      </c>
      <c r="H116" s="3" t="s">
        <v>14</v>
      </c>
      <c r="I116" s="3" t="s">
        <v>22</v>
      </c>
      <c r="J116" s="3" t="s">
        <v>23</v>
      </c>
      <c r="K116" s="50">
        <f>(C116-VLOOKUP(H116,Riders!$A$2:$C$3501,2,FALSE))/365</f>
        <v>23.147945205479452</v>
      </c>
      <c r="L116" s="50">
        <f>(C116-VLOOKUP(I116,Riders!$A$2:$C$3501,2,FALSE))/365</f>
        <v>25.12876712328767</v>
      </c>
      <c r="M116" s="50">
        <f>(C116-VLOOKUP(J116,Riders!$A$2:$C$3501,2,FALSE))/365</f>
        <v>25.454794520547946</v>
      </c>
      <c r="N116" s="46">
        <v>1</v>
      </c>
      <c r="O116" s="3">
        <f t="shared" si="2"/>
        <v>46.613</v>
      </c>
      <c r="P116" s="3">
        <v>11.617000000000001</v>
      </c>
      <c r="Q116" s="3">
        <v>7.3189999999999991</v>
      </c>
      <c r="R116" s="3">
        <v>6.9009999999999998</v>
      </c>
      <c r="S116" s="3">
        <v>6.754999999999999</v>
      </c>
      <c r="T116" s="3">
        <v>6.9080000000000013</v>
      </c>
      <c r="U116" s="3">
        <v>7.1129999999999995</v>
      </c>
      <c r="V116" s="3">
        <f t="shared" si="3"/>
        <v>57.923755175594792</v>
      </c>
    </row>
    <row r="117" spans="1:22" x14ac:dyDescent="0.3">
      <c r="A117" s="1" t="s">
        <v>415</v>
      </c>
      <c r="B117" s="1">
        <v>2023</v>
      </c>
      <c r="C117" s="2">
        <v>44981</v>
      </c>
      <c r="D117" s="1" t="s">
        <v>72</v>
      </c>
      <c r="E117" s="46" t="s">
        <v>204</v>
      </c>
      <c r="F117" s="3" t="s">
        <v>205</v>
      </c>
      <c r="G117" s="3" t="s">
        <v>38</v>
      </c>
      <c r="H117" s="3" t="s">
        <v>94</v>
      </c>
      <c r="I117" s="3" t="s">
        <v>75</v>
      </c>
      <c r="J117" s="3" t="s">
        <v>37</v>
      </c>
      <c r="K117" s="50">
        <f>(C117-VLOOKUP(H117,Riders!$A$2:$C$3501,2,FALSE))/365</f>
        <v>25.326027397260273</v>
      </c>
      <c r="L117" s="50">
        <f>(C117-VLOOKUP(I117,Riders!$A$2:$C$3501,2,FALSE))/365</f>
        <v>23.964383561643835</v>
      </c>
      <c r="M117" s="50">
        <f>(C117-VLOOKUP(J117,Riders!$A$2:$C$3501,2,FALSE))/365</f>
        <v>17.87945205479452</v>
      </c>
      <c r="N117" s="46">
        <v>2</v>
      </c>
      <c r="O117" s="3">
        <f t="shared" si="2"/>
        <v>46.755000000000003</v>
      </c>
      <c r="P117" s="3">
        <v>11.401999999999999</v>
      </c>
      <c r="Q117" s="3">
        <v>7.2449999999999992</v>
      </c>
      <c r="R117" s="3">
        <v>6.8520000000000003</v>
      </c>
      <c r="S117" s="3">
        <v>7.0329999999999977</v>
      </c>
      <c r="T117" s="3">
        <v>7.0330000000000013</v>
      </c>
      <c r="U117" s="3">
        <v>7.1900000000000048</v>
      </c>
      <c r="V117" s="3">
        <f t="shared" si="3"/>
        <v>57.74783445620789</v>
      </c>
    </row>
    <row r="118" spans="1:22" x14ac:dyDescent="0.3">
      <c r="A118" s="1" t="s">
        <v>415</v>
      </c>
      <c r="B118" s="1">
        <v>2023</v>
      </c>
      <c r="C118" s="2">
        <v>44981</v>
      </c>
      <c r="D118" s="1" t="s">
        <v>72</v>
      </c>
      <c r="E118" s="46" t="s">
        <v>204</v>
      </c>
      <c r="F118" s="3" t="s">
        <v>206</v>
      </c>
      <c r="G118" s="3" t="s">
        <v>25</v>
      </c>
      <c r="H118" s="3" t="s">
        <v>101</v>
      </c>
      <c r="I118" s="3" t="s">
        <v>24</v>
      </c>
      <c r="J118" s="3" t="s">
        <v>381</v>
      </c>
      <c r="K118" s="50">
        <f>(C118-VLOOKUP(H118,Riders!$A$2:$C$3501,2,FALSE))/365</f>
        <v>23.402739726027399</v>
      </c>
      <c r="L118" s="50">
        <f>(C118-VLOOKUP(I118,Riders!$A$2:$C$3501,2,FALSE))/365</f>
        <v>24.490410958904111</v>
      </c>
      <c r="M118" s="50">
        <f>(C118-VLOOKUP(J118,Riders!$A$2:$C$3501,2,FALSE))/365</f>
        <v>20.18904109589041</v>
      </c>
      <c r="N118" s="46">
        <v>3</v>
      </c>
      <c r="O118" s="3">
        <f t="shared" si="2"/>
        <v>46.683999999999997</v>
      </c>
      <c r="P118" s="3">
        <v>11.696</v>
      </c>
      <c r="Q118" s="3">
        <v>7.3970000000000002</v>
      </c>
      <c r="R118" s="3">
        <v>6.8359999999999985</v>
      </c>
      <c r="S118" s="3">
        <v>6.8580000000000005</v>
      </c>
      <c r="T118" s="3">
        <v>6.8830000000000027</v>
      </c>
      <c r="U118" s="3">
        <v>7.0139999999999958</v>
      </c>
      <c r="V118" s="3">
        <f t="shared" si="3"/>
        <v>57.83566104018508</v>
      </c>
    </row>
    <row r="119" spans="1:22" x14ac:dyDescent="0.3">
      <c r="A119" s="1" t="s">
        <v>415</v>
      </c>
      <c r="B119" s="1">
        <v>2023</v>
      </c>
      <c r="C119" s="2">
        <v>44981</v>
      </c>
      <c r="D119" s="1" t="s">
        <v>72</v>
      </c>
      <c r="E119" s="46" t="s">
        <v>204</v>
      </c>
      <c r="F119" s="3" t="s">
        <v>206</v>
      </c>
      <c r="G119" s="3" t="s">
        <v>19</v>
      </c>
      <c r="H119" s="3" t="s">
        <v>380</v>
      </c>
      <c r="I119" s="3" t="s">
        <v>384</v>
      </c>
      <c r="J119" s="3" t="s">
        <v>18</v>
      </c>
      <c r="K119" s="50">
        <f>(C119-VLOOKUP(H119,Riders!$A$2:$C$3501,2,FALSE))/365</f>
        <v>26.87945205479452</v>
      </c>
      <c r="L119" s="50">
        <f>(C119-VLOOKUP(I119,Riders!$A$2:$C$3501,2,FALSE))/365</f>
        <v>23.473972602739725</v>
      </c>
      <c r="M119" s="50">
        <f>(C119-VLOOKUP(J119,Riders!$A$2:$C$3501,2,FALSE))/365</f>
        <v>24.758904109589039</v>
      </c>
      <c r="N119" s="46">
        <v>4</v>
      </c>
      <c r="O119" s="3">
        <f t="shared" si="2"/>
        <v>47.034999999999997</v>
      </c>
      <c r="P119" s="3">
        <v>12.021000000000001</v>
      </c>
      <c r="Q119" s="3">
        <v>7.4480000000000004</v>
      </c>
      <c r="R119" s="3">
        <v>6.7899999999999991</v>
      </c>
      <c r="S119" s="3">
        <v>6.7620000000000005</v>
      </c>
      <c r="T119" s="3">
        <v>6.8840000000000003</v>
      </c>
      <c r="U119" s="3">
        <v>7.1299999999999955</v>
      </c>
      <c r="V119" s="3">
        <f t="shared" si="3"/>
        <v>57.404060805782933</v>
      </c>
    </row>
    <row r="120" spans="1:22" x14ac:dyDescent="0.3">
      <c r="A120" s="47" t="s">
        <v>12</v>
      </c>
      <c r="B120" s="47">
        <v>2022</v>
      </c>
      <c r="C120" s="48">
        <v>44846</v>
      </c>
      <c r="D120" s="47" t="s">
        <v>13</v>
      </c>
      <c r="E120" s="47" t="s">
        <v>379</v>
      </c>
      <c r="F120" s="47" t="s">
        <v>379</v>
      </c>
      <c r="G120" s="49" t="s">
        <v>15</v>
      </c>
      <c r="H120" s="46" t="s">
        <v>14</v>
      </c>
      <c r="I120" s="46" t="s">
        <v>22</v>
      </c>
      <c r="J120" s="46" t="s">
        <v>23</v>
      </c>
      <c r="K120" s="50">
        <f>(C120-VLOOKUP(H120,Riders!$A$2:$C$3501,2,FALSE))/365</f>
        <v>22.778082191780822</v>
      </c>
      <c r="L120" s="50">
        <f>(C120-VLOOKUP(I120,Riders!$A$2:$C$3501,2,FALSE))/365</f>
        <v>24.758904109589039</v>
      </c>
      <c r="M120" s="50">
        <f>(C120-VLOOKUP(J120,Riders!$A$2:$C$3501,2,FALSE))/365</f>
        <v>25.084931506849315</v>
      </c>
      <c r="N120" s="46">
        <v>1</v>
      </c>
      <c r="O120" s="3">
        <f t="shared" si="2"/>
        <v>46.573</v>
      </c>
      <c r="P120" s="3">
        <v>11.532</v>
      </c>
      <c r="Q120" s="3">
        <v>7.3780000000000001</v>
      </c>
      <c r="R120" s="3">
        <v>6.7830000000000013</v>
      </c>
      <c r="S120" s="3">
        <v>6.7390000000000008</v>
      </c>
      <c r="T120" s="3">
        <v>6.9519999999999982</v>
      </c>
      <c r="U120" s="3">
        <v>7.1890000000000001</v>
      </c>
      <c r="V120" s="3">
        <f t="shared" si="3"/>
        <v>57.973503961522773</v>
      </c>
    </row>
    <row r="121" spans="1:22" x14ac:dyDescent="0.3">
      <c r="A121" s="47" t="s">
        <v>12</v>
      </c>
      <c r="B121" s="47">
        <v>2022</v>
      </c>
      <c r="C121" s="48">
        <v>44846</v>
      </c>
      <c r="D121" s="47" t="s">
        <v>13</v>
      </c>
      <c r="E121" s="47" t="s">
        <v>379</v>
      </c>
      <c r="F121" s="47" t="s">
        <v>379</v>
      </c>
      <c r="G121" s="49" t="s">
        <v>19</v>
      </c>
      <c r="H121" s="46" t="s">
        <v>77</v>
      </c>
      <c r="I121" s="46" t="s">
        <v>380</v>
      </c>
      <c r="J121" s="46" t="s">
        <v>384</v>
      </c>
      <c r="K121" s="50">
        <f>(C121-VLOOKUP(H121,Riders!$A$2:$C$3501,2,FALSE))/365</f>
        <v>31.424657534246574</v>
      </c>
      <c r="L121" s="50">
        <f>(C121-VLOOKUP(I121,Riders!$A$2:$C$3501,2,FALSE))/365</f>
        <v>26.509589041095889</v>
      </c>
      <c r="M121" s="50">
        <f>(C121-VLOOKUP(J121,Riders!$A$2:$C$3501,2,FALSE))/365</f>
        <v>23.104109589041094</v>
      </c>
      <c r="N121" s="46">
        <v>2</v>
      </c>
      <c r="O121" s="3">
        <f t="shared" si="2"/>
        <v>46.643000000000001</v>
      </c>
      <c r="P121" s="3">
        <v>11.445</v>
      </c>
      <c r="Q121" s="3">
        <v>7.3309999999999995</v>
      </c>
      <c r="R121" s="3">
        <v>6.9149999999999991</v>
      </c>
      <c r="S121" s="3">
        <v>6.9390000000000036</v>
      </c>
      <c r="T121" s="3">
        <v>6.9259999999999948</v>
      </c>
      <c r="U121" s="3">
        <v>7.0870000000000033</v>
      </c>
      <c r="V121" s="3">
        <f t="shared" si="3"/>
        <v>57.886499581930835</v>
      </c>
    </row>
    <row r="122" spans="1:22" x14ac:dyDescent="0.3">
      <c r="A122" s="47" t="s">
        <v>12</v>
      </c>
      <c r="B122" s="47">
        <v>2022</v>
      </c>
      <c r="C122" s="48">
        <v>44846</v>
      </c>
      <c r="D122" s="47" t="s">
        <v>13</v>
      </c>
      <c r="E122" s="47" t="s">
        <v>379</v>
      </c>
      <c r="F122" s="47" t="s">
        <v>379</v>
      </c>
      <c r="G122" s="49" t="s">
        <v>25</v>
      </c>
      <c r="H122" s="46" t="s">
        <v>101</v>
      </c>
      <c r="I122" s="46" t="s">
        <v>24</v>
      </c>
      <c r="J122" s="46" t="s">
        <v>381</v>
      </c>
      <c r="K122" s="50">
        <f>(C122-VLOOKUP(H122,Riders!$A$2:$C$3501,2,FALSE))/365</f>
        <v>23.032876712328768</v>
      </c>
      <c r="L122" s="50">
        <f>(C122-VLOOKUP(I122,Riders!$A$2:$C$3501,2,FALSE))/365</f>
        <v>24.12054794520548</v>
      </c>
      <c r="M122" s="50">
        <f>(C122-VLOOKUP(J122,Riders!$A$2:$C$3501,2,FALSE))/365</f>
        <v>19.81917808219178</v>
      </c>
      <c r="N122" s="46">
        <v>3</v>
      </c>
      <c r="O122" s="3">
        <f t="shared" si="2"/>
        <v>46.985999999999997</v>
      </c>
      <c r="P122" s="3">
        <v>11.478999999999999</v>
      </c>
      <c r="Q122" s="3">
        <v>7.4090000000000025</v>
      </c>
      <c r="R122" s="3">
        <v>6.8919999999999995</v>
      </c>
      <c r="S122" s="3">
        <v>6.9439999999999955</v>
      </c>
      <c r="T122" s="3">
        <v>7.0420000000000016</v>
      </c>
      <c r="U122" s="3">
        <v>7.2199999999999989</v>
      </c>
      <c r="V122" s="3">
        <f t="shared" si="3"/>
        <v>57.463925424594564</v>
      </c>
    </row>
    <row r="123" spans="1:22" x14ac:dyDescent="0.3">
      <c r="A123" s="47" t="s">
        <v>12</v>
      </c>
      <c r="B123" s="47">
        <v>2022</v>
      </c>
      <c r="C123" s="48">
        <v>44846</v>
      </c>
      <c r="D123" s="47" t="s">
        <v>13</v>
      </c>
      <c r="E123" s="47" t="s">
        <v>379</v>
      </c>
      <c r="F123" s="47" t="s">
        <v>379</v>
      </c>
      <c r="G123" s="49" t="s">
        <v>38</v>
      </c>
      <c r="H123" s="46" t="s">
        <v>94</v>
      </c>
      <c r="I123" s="46" t="s">
        <v>75</v>
      </c>
      <c r="J123" s="46" t="s">
        <v>37</v>
      </c>
      <c r="K123" s="50">
        <f>(C123-VLOOKUP(H123,Riders!$A$2:$C$3501,2,FALSE))/365</f>
        <v>24.956164383561642</v>
      </c>
      <c r="L123" s="50">
        <f>(C123-VLOOKUP(I123,Riders!$A$2:$C$3501,2,FALSE))/365</f>
        <v>23.594520547945205</v>
      </c>
      <c r="M123" s="50">
        <f>(C123-VLOOKUP(J123,Riders!$A$2:$C$3501,2,FALSE))/365</f>
        <v>17.509589041095889</v>
      </c>
      <c r="N123" s="46">
        <v>4</v>
      </c>
      <c r="O123" s="3">
        <f t="shared" si="2"/>
        <v>47.174999999999997</v>
      </c>
      <c r="P123" s="3">
        <v>11.548999999999999</v>
      </c>
      <c r="Q123" s="3">
        <v>7.3079999999999998</v>
      </c>
      <c r="R123" s="3">
        <v>6.8260000000000005</v>
      </c>
      <c r="S123" s="3">
        <v>7.0750000000000028</v>
      </c>
      <c r="T123" s="3">
        <v>7.0889999999999986</v>
      </c>
      <c r="U123" s="3">
        <v>7.3279999999999959</v>
      </c>
      <c r="V123" s="3">
        <f t="shared" si="3"/>
        <v>57.233704292527825</v>
      </c>
    </row>
    <row r="124" spans="1:22" x14ac:dyDescent="0.3">
      <c r="A124" s="47" t="s">
        <v>12</v>
      </c>
      <c r="B124" s="47">
        <v>2022</v>
      </c>
      <c r="C124" s="48">
        <v>44846</v>
      </c>
      <c r="D124" s="47" t="s">
        <v>13</v>
      </c>
      <c r="E124" s="47" t="s">
        <v>379</v>
      </c>
      <c r="F124" s="47" t="s">
        <v>379</v>
      </c>
      <c r="G124" s="49" t="s">
        <v>17</v>
      </c>
      <c r="H124" s="46" t="s">
        <v>16</v>
      </c>
      <c r="I124" s="46" t="s">
        <v>32</v>
      </c>
      <c r="J124" s="46" t="s">
        <v>80</v>
      </c>
      <c r="K124" s="50">
        <f>(C124-VLOOKUP(H124,Riders!$A$2:$C$3501,2,FALSE))/365</f>
        <v>23.476712328767125</v>
      </c>
      <c r="L124" s="50">
        <f>(C124-VLOOKUP(I124,Riders!$A$2:$C$3501,2,FALSE))/365</f>
        <v>20.216438356164385</v>
      </c>
      <c r="M124" s="50">
        <f>(C124-VLOOKUP(J124,Riders!$A$2:$C$3501,2,FALSE))/365</f>
        <v>20.676712328767124</v>
      </c>
      <c r="N124" s="46">
        <v>5</v>
      </c>
      <c r="O124" s="3">
        <f t="shared" si="2"/>
        <v>47.624000000000002</v>
      </c>
      <c r="P124" s="3">
        <v>11.829000000000001</v>
      </c>
      <c r="Q124" s="3">
        <v>7.2509999999999977</v>
      </c>
      <c r="R124" s="3">
        <v>7.3130000000000024</v>
      </c>
      <c r="S124" s="3">
        <v>7.2509999999999977</v>
      </c>
      <c r="T124" s="3">
        <v>6.9720000000000013</v>
      </c>
      <c r="U124" s="3">
        <v>7.0080000000000027</v>
      </c>
      <c r="V124" s="3">
        <f t="shared" si="3"/>
        <v>56.694103813203427</v>
      </c>
    </row>
    <row r="125" spans="1:22" x14ac:dyDescent="0.3">
      <c r="A125" s="47" t="s">
        <v>12</v>
      </c>
      <c r="B125" s="47">
        <v>2022</v>
      </c>
      <c r="C125" s="48">
        <v>44846</v>
      </c>
      <c r="D125" s="47" t="s">
        <v>13</v>
      </c>
      <c r="E125" s="47" t="s">
        <v>379</v>
      </c>
      <c r="F125" s="47" t="s">
        <v>379</v>
      </c>
      <c r="G125" s="49" t="s">
        <v>47</v>
      </c>
      <c r="H125" s="46" t="s">
        <v>99</v>
      </c>
      <c r="I125" s="46" t="s">
        <v>100</v>
      </c>
      <c r="J125" s="46" t="s">
        <v>46</v>
      </c>
      <c r="K125" s="50">
        <f>(C125-VLOOKUP(H125,Riders!$A$2:$C$3501,2,FALSE))/365</f>
        <v>25.657534246575342</v>
      </c>
      <c r="L125" s="50">
        <f>(C125-VLOOKUP(I125,Riders!$A$2:$C$3501,2,FALSE))/365</f>
        <v>28.665753424657535</v>
      </c>
      <c r="M125" s="50">
        <f>(C125-VLOOKUP(J125,Riders!$A$2:$C$3501,2,FALSE))/365</f>
        <v>22.323287671232876</v>
      </c>
      <c r="N125" s="46">
        <v>6</v>
      </c>
      <c r="O125" s="3">
        <f t="shared" si="2"/>
        <v>47.746000000000002</v>
      </c>
      <c r="P125" s="3">
        <v>11.507</v>
      </c>
      <c r="Q125" s="3">
        <v>7.4809999999999999</v>
      </c>
      <c r="R125" s="3">
        <v>6.9550000000000018</v>
      </c>
      <c r="S125" s="3">
        <v>7.014999999999997</v>
      </c>
      <c r="T125" s="3">
        <v>7.2169999999999987</v>
      </c>
      <c r="U125" s="3">
        <v>7.5710000000000051</v>
      </c>
      <c r="V125" s="3">
        <f t="shared" si="3"/>
        <v>56.549239726888111</v>
      </c>
    </row>
    <row r="126" spans="1:22" x14ac:dyDescent="0.3">
      <c r="A126" s="47" t="s">
        <v>12</v>
      </c>
      <c r="B126" s="47">
        <v>2022</v>
      </c>
      <c r="C126" s="48">
        <v>44846</v>
      </c>
      <c r="D126" s="47" t="s">
        <v>13</v>
      </c>
      <c r="E126" s="47" t="s">
        <v>379</v>
      </c>
      <c r="F126" s="47" t="s">
        <v>379</v>
      </c>
      <c r="G126" s="49" t="s">
        <v>40</v>
      </c>
      <c r="H126" s="46" t="s">
        <v>39</v>
      </c>
      <c r="I126" s="46" t="s">
        <v>42</v>
      </c>
      <c r="J126" s="46" t="s">
        <v>45</v>
      </c>
      <c r="K126" s="50">
        <f>(C126-VLOOKUP(H126,Riders!$A$2:$C$3501,2,FALSE))/365</f>
        <v>28.172602739726027</v>
      </c>
      <c r="L126" s="50">
        <f>(C126-VLOOKUP(I126,Riders!$A$2:$C$3501,2,FALSE))/365</f>
        <v>23.863013698630137</v>
      </c>
      <c r="M126" s="50">
        <f>(C126-VLOOKUP(J126,Riders!$A$2:$C$3501,2,FALSE))/365</f>
        <v>31.638356164383563</v>
      </c>
      <c r="N126" s="46">
        <v>7</v>
      </c>
      <c r="O126" s="3">
        <f t="shared" si="2"/>
        <v>48.709000000000003</v>
      </c>
      <c r="P126" s="3">
        <v>12.085000000000001</v>
      </c>
      <c r="Q126" s="3">
        <v>7.6699999999999982</v>
      </c>
      <c r="R126" s="3">
        <v>7.1040000000000028</v>
      </c>
      <c r="S126" s="3">
        <v>7.2359999999999971</v>
      </c>
      <c r="T126" s="3">
        <v>7.1940000000000026</v>
      </c>
      <c r="U126" s="3">
        <v>7.4200000000000017</v>
      </c>
      <c r="V126" s="3">
        <f t="shared" si="3"/>
        <v>55.431234474121823</v>
      </c>
    </row>
    <row r="127" spans="1:22" x14ac:dyDescent="0.3">
      <c r="A127" s="47" t="s">
        <v>12</v>
      </c>
      <c r="B127" s="47">
        <v>2022</v>
      </c>
      <c r="C127" s="48">
        <v>44846</v>
      </c>
      <c r="D127" s="47" t="s">
        <v>13</v>
      </c>
      <c r="E127" s="47" t="s">
        <v>379</v>
      </c>
      <c r="F127" s="47" t="s">
        <v>379</v>
      </c>
      <c r="G127" s="49" t="s">
        <v>27</v>
      </c>
      <c r="H127" s="46" t="s">
        <v>115</v>
      </c>
      <c r="I127" s="46" t="s">
        <v>33</v>
      </c>
      <c r="J127" s="46" t="s">
        <v>41</v>
      </c>
      <c r="K127" s="50">
        <f>(C127-VLOOKUP(H127,Riders!$A$2:$C$3501,2,FALSE))/365</f>
        <v>25.197260273972603</v>
      </c>
      <c r="L127" s="50">
        <f>(C127-VLOOKUP(I127,Riders!$A$2:$C$3501,2,FALSE))/365</f>
        <v>28.895890410958906</v>
      </c>
      <c r="M127" s="50">
        <f>(C127-VLOOKUP(J127,Riders!$A$2:$C$3501,2,FALSE))/365</f>
        <v>26.991780821917807</v>
      </c>
      <c r="N127" s="46">
        <v>8</v>
      </c>
      <c r="O127" s="3">
        <f t="shared" si="2"/>
        <v>48.73</v>
      </c>
      <c r="P127" s="3">
        <v>11.958</v>
      </c>
      <c r="Q127" s="3">
        <v>7.5899999999999981</v>
      </c>
      <c r="R127" s="3">
        <v>6.9520000000000017</v>
      </c>
      <c r="S127" s="3">
        <v>7.0910000000000011</v>
      </c>
      <c r="T127" s="3">
        <v>7.3680000000000021</v>
      </c>
      <c r="U127" s="3">
        <v>7.7709999999999937</v>
      </c>
      <c r="V127" s="3">
        <f t="shared" si="3"/>
        <v>55.407346603734872</v>
      </c>
    </row>
    <row r="128" spans="1:22" x14ac:dyDescent="0.3">
      <c r="A128" s="47" t="s">
        <v>12</v>
      </c>
      <c r="B128" s="47">
        <v>2022</v>
      </c>
      <c r="C128" s="48">
        <v>44846</v>
      </c>
      <c r="D128" s="47" t="s">
        <v>13</v>
      </c>
      <c r="E128" s="47" t="s">
        <v>379</v>
      </c>
      <c r="F128" s="47" t="s">
        <v>379</v>
      </c>
      <c r="G128" s="49" t="s">
        <v>67</v>
      </c>
      <c r="H128" s="46" t="s">
        <v>66</v>
      </c>
      <c r="I128" s="46" t="s">
        <v>388</v>
      </c>
      <c r="J128" s="46" t="s">
        <v>68</v>
      </c>
      <c r="K128" s="50">
        <f>(C128-VLOOKUP(H128,Riders!$A$2:$C$3501,2,FALSE))/365</f>
        <v>19.953424657534246</v>
      </c>
      <c r="L128" s="50" t="e">
        <f>(C128-VLOOKUP(I128,Riders!$A$2:$C$3501,2,FALSE))/365</f>
        <v>#N/A</v>
      </c>
      <c r="M128" s="50">
        <f>(C128-VLOOKUP(J128,Riders!$A$2:$C$3501,2,FALSE))/365</f>
        <v>18.978082191780821</v>
      </c>
      <c r="N128" s="46">
        <v>9</v>
      </c>
      <c r="O128" s="3">
        <f t="shared" si="2"/>
        <v>49.872999999999998</v>
      </c>
      <c r="P128" s="3">
        <v>12.121</v>
      </c>
      <c r="Q128" s="3">
        <v>7.7679999999999989</v>
      </c>
      <c r="R128" s="3">
        <v>7.2630000000000017</v>
      </c>
      <c r="S128" s="3">
        <v>7.4009999999999962</v>
      </c>
      <c r="T128" s="3">
        <v>7.5590000000000046</v>
      </c>
      <c r="U128" s="3">
        <v>7.7609999999999957</v>
      </c>
      <c r="V128" s="3">
        <f t="shared" si="3"/>
        <v>54.137509273554834</v>
      </c>
    </row>
    <row r="129" spans="1:22" x14ac:dyDescent="0.3">
      <c r="A129" s="47" t="s">
        <v>12</v>
      </c>
      <c r="B129" s="47">
        <v>2022</v>
      </c>
      <c r="C129" s="48">
        <v>44846</v>
      </c>
      <c r="D129" s="47" t="s">
        <v>13</v>
      </c>
      <c r="E129" s="47" t="s">
        <v>379</v>
      </c>
      <c r="F129" s="47" t="s">
        <v>379</v>
      </c>
      <c r="G129" s="49" t="s">
        <v>59</v>
      </c>
      <c r="H129" s="46" t="s">
        <v>383</v>
      </c>
      <c r="I129" s="46" t="s">
        <v>107</v>
      </c>
      <c r="J129" s="46" t="s">
        <v>58</v>
      </c>
      <c r="K129" s="50">
        <f>(C129-VLOOKUP(H129,Riders!$A$2:$C$3501,2,FALSE))/365</f>
        <v>19.241095890410961</v>
      </c>
      <c r="L129" s="50">
        <f>(C129-VLOOKUP(I129,Riders!$A$2:$C$3501,2,FALSE))/365</f>
        <v>19.098630136986301</v>
      </c>
      <c r="M129" s="50">
        <f>(C129-VLOOKUP(J129,Riders!$A$2:$C$3501,2,FALSE))/365</f>
        <v>24.742465753424657</v>
      </c>
      <c r="N129" s="46">
        <v>10</v>
      </c>
      <c r="O129" s="3">
        <f t="shared" si="2"/>
        <v>51.064</v>
      </c>
      <c r="P129" s="3">
        <v>13.122999999999999</v>
      </c>
      <c r="Q129" s="3">
        <v>7.8529999999999998</v>
      </c>
      <c r="R129" s="3">
        <v>7.3460000000000001</v>
      </c>
      <c r="S129" s="3">
        <v>7.5190000000000019</v>
      </c>
      <c r="T129" s="3">
        <v>7.4960000000000022</v>
      </c>
      <c r="U129" s="3">
        <v>7.7269999999999968</v>
      </c>
      <c r="V129" s="3">
        <f t="shared" si="3"/>
        <v>52.874823750587495</v>
      </c>
    </row>
    <row r="130" spans="1:22" x14ac:dyDescent="0.3">
      <c r="A130" s="47" t="s">
        <v>12</v>
      </c>
      <c r="B130" s="47">
        <v>2022</v>
      </c>
      <c r="C130" s="48">
        <v>44846</v>
      </c>
      <c r="D130" s="47" t="s">
        <v>13</v>
      </c>
      <c r="E130" s="47" t="s">
        <v>379</v>
      </c>
      <c r="F130" s="47" t="s">
        <v>379</v>
      </c>
      <c r="G130" s="49" t="s">
        <v>70</v>
      </c>
      <c r="H130" s="46" t="s">
        <v>476</v>
      </c>
      <c r="I130" s="46" t="s">
        <v>69</v>
      </c>
      <c r="J130" s="46" t="s">
        <v>393</v>
      </c>
      <c r="K130" s="50">
        <f>(C130-VLOOKUP(H130,Riders!$A$2:$C$3501,2,FALSE))/365</f>
        <v>21.210958904109589</v>
      </c>
      <c r="L130" s="50">
        <f>(C130-VLOOKUP(I130,Riders!$A$2:$C$3501,2,FALSE))/365</f>
        <v>29.109589041095891</v>
      </c>
      <c r="M130" s="50">
        <f>(C130-VLOOKUP(J130,Riders!$A$2:$C$3501,2,FALSE))/365</f>
        <v>21.134246575342466</v>
      </c>
      <c r="N130" s="46">
        <v>11</v>
      </c>
      <c r="O130" s="3">
        <f t="shared" ref="O130:O193" si="4">SUM(P130:U130)</f>
        <v>56.920999999999999</v>
      </c>
      <c r="P130" s="3">
        <v>14.282</v>
      </c>
      <c r="Q130" s="3">
        <v>9.3009999999999984</v>
      </c>
      <c r="R130" s="3">
        <v>8.0450000000000017</v>
      </c>
      <c r="S130" s="3">
        <v>8.3170000000000002</v>
      </c>
      <c r="T130" s="3">
        <v>8.3890000000000029</v>
      </c>
      <c r="U130" s="3">
        <v>8.5869999999999962</v>
      </c>
      <c r="V130" s="3">
        <f t="shared" ref="V130:V193" si="5">3.6*750/O130</f>
        <v>47.434163138384783</v>
      </c>
    </row>
    <row r="131" spans="1:22" x14ac:dyDescent="0.3">
      <c r="A131" s="47" t="s">
        <v>12</v>
      </c>
      <c r="B131" s="47">
        <v>2022</v>
      </c>
      <c r="C131" s="48">
        <v>44846</v>
      </c>
      <c r="D131" s="47" t="s">
        <v>13</v>
      </c>
      <c r="E131" s="47" t="s">
        <v>454</v>
      </c>
      <c r="F131" s="47">
        <v>4</v>
      </c>
      <c r="G131" s="46" t="s">
        <v>15</v>
      </c>
      <c r="H131" s="46" t="s">
        <v>14</v>
      </c>
      <c r="I131" s="46" t="s">
        <v>22</v>
      </c>
      <c r="J131" s="46" t="s">
        <v>23</v>
      </c>
      <c r="K131" s="50">
        <f>(C131-VLOOKUP(H131,Riders!$A$2:$C$3501,2,FALSE))/365</f>
        <v>22.778082191780822</v>
      </c>
      <c r="L131" s="50">
        <f>(C131-VLOOKUP(I131,Riders!$A$2:$C$3501,2,FALSE))/365</f>
        <v>24.758904109589039</v>
      </c>
      <c r="M131" s="50">
        <f>(C131-VLOOKUP(J131,Riders!$A$2:$C$3501,2,FALSE))/365</f>
        <v>25.084931506849315</v>
      </c>
      <c r="N131" s="46">
        <v>1</v>
      </c>
      <c r="O131" s="3">
        <f t="shared" si="4"/>
        <v>45.982999999999997</v>
      </c>
      <c r="P131" s="3">
        <v>11.478999999999999</v>
      </c>
      <c r="Q131" s="3">
        <v>7.3490000000000002</v>
      </c>
      <c r="R131" s="3">
        <v>6.6730000000000018</v>
      </c>
      <c r="S131" s="3">
        <v>6.6350000000000016</v>
      </c>
      <c r="T131" s="3">
        <v>6.8230000000000004</v>
      </c>
      <c r="U131" s="3">
        <v>7.0239999999999938</v>
      </c>
      <c r="V131" s="3">
        <f t="shared" si="5"/>
        <v>58.717352064893554</v>
      </c>
    </row>
    <row r="132" spans="1:22" x14ac:dyDescent="0.3">
      <c r="A132" s="47" t="s">
        <v>12</v>
      </c>
      <c r="B132" s="47">
        <v>2022</v>
      </c>
      <c r="C132" s="48">
        <v>44846</v>
      </c>
      <c r="D132" s="47" t="s">
        <v>13</v>
      </c>
      <c r="E132" s="47" t="s">
        <v>454</v>
      </c>
      <c r="F132" s="47">
        <v>1</v>
      </c>
      <c r="G132" s="46" t="s">
        <v>38</v>
      </c>
      <c r="H132" s="46" t="s">
        <v>94</v>
      </c>
      <c r="I132" s="46" t="s">
        <v>75</v>
      </c>
      <c r="J132" s="46" t="s">
        <v>37</v>
      </c>
      <c r="K132" s="50">
        <f>(C132-VLOOKUP(H132,Riders!$A$2:$C$3501,2,FALSE))/365</f>
        <v>24.956164383561642</v>
      </c>
      <c r="L132" s="50">
        <f>(C132-VLOOKUP(I132,Riders!$A$2:$C$3501,2,FALSE))/365</f>
        <v>23.594520547945205</v>
      </c>
      <c r="M132" s="50">
        <f>(C132-VLOOKUP(J132,Riders!$A$2:$C$3501,2,FALSE))/365</f>
        <v>17.509589041095889</v>
      </c>
      <c r="N132" s="46">
        <v>1</v>
      </c>
      <c r="O132" s="3">
        <f t="shared" si="4"/>
        <v>46.457999999999998</v>
      </c>
      <c r="P132" s="3">
        <v>11.246</v>
      </c>
      <c r="Q132" s="3">
        <v>7.2239999999999984</v>
      </c>
      <c r="R132" s="3">
        <v>6.7810000000000024</v>
      </c>
      <c r="S132" s="3">
        <v>6.9329999999999963</v>
      </c>
      <c r="T132" s="3">
        <v>7.0310000000000059</v>
      </c>
      <c r="U132" s="3">
        <v>7.242999999999995</v>
      </c>
      <c r="V132" s="3">
        <f t="shared" si="5"/>
        <v>58.117008911274702</v>
      </c>
    </row>
    <row r="133" spans="1:22" x14ac:dyDescent="0.3">
      <c r="A133" s="47" t="s">
        <v>12</v>
      </c>
      <c r="B133" s="47">
        <v>2022</v>
      </c>
      <c r="C133" s="48">
        <v>44846</v>
      </c>
      <c r="D133" s="47" t="s">
        <v>13</v>
      </c>
      <c r="E133" s="47" t="s">
        <v>454</v>
      </c>
      <c r="F133" s="47">
        <v>3</v>
      </c>
      <c r="G133" s="46" t="s">
        <v>19</v>
      </c>
      <c r="H133" s="46" t="s">
        <v>77</v>
      </c>
      <c r="I133" s="46" t="s">
        <v>380</v>
      </c>
      <c r="J133" s="46" t="s">
        <v>384</v>
      </c>
      <c r="K133" s="50">
        <f>(C133-VLOOKUP(H133,Riders!$A$2:$C$3501,2,FALSE))/365</f>
        <v>31.424657534246574</v>
      </c>
      <c r="L133" s="50">
        <f>(C133-VLOOKUP(I133,Riders!$A$2:$C$3501,2,FALSE))/365</f>
        <v>26.509589041095889</v>
      </c>
      <c r="M133" s="50">
        <f>(C133-VLOOKUP(J133,Riders!$A$2:$C$3501,2,FALSE))/365</f>
        <v>23.104109589041094</v>
      </c>
      <c r="N133" s="46">
        <v>1</v>
      </c>
      <c r="O133" s="3">
        <f t="shared" si="4"/>
        <v>46.529000000000003</v>
      </c>
      <c r="P133" s="3">
        <v>11.545999999999999</v>
      </c>
      <c r="Q133" s="3">
        <v>7.3490000000000002</v>
      </c>
      <c r="R133" s="3">
        <v>6.7740000000000009</v>
      </c>
      <c r="S133" s="3">
        <v>6.9130000000000003</v>
      </c>
      <c r="T133" s="3">
        <v>6.8740000000000023</v>
      </c>
      <c r="U133" s="3">
        <v>7.0730000000000004</v>
      </c>
      <c r="V133" s="3">
        <f t="shared" si="5"/>
        <v>58.028326420082095</v>
      </c>
    </row>
    <row r="134" spans="1:22" x14ac:dyDescent="0.3">
      <c r="A134" s="47" t="s">
        <v>12</v>
      </c>
      <c r="B134" s="47">
        <v>2022</v>
      </c>
      <c r="C134" s="48">
        <v>44846</v>
      </c>
      <c r="D134" s="47" t="s">
        <v>13</v>
      </c>
      <c r="E134" s="47" t="s">
        <v>454</v>
      </c>
      <c r="F134" s="47">
        <v>2</v>
      </c>
      <c r="G134" s="46" t="s">
        <v>25</v>
      </c>
      <c r="H134" s="46" t="s">
        <v>101</v>
      </c>
      <c r="I134" s="46" t="s">
        <v>24</v>
      </c>
      <c r="J134" s="46" t="s">
        <v>381</v>
      </c>
      <c r="K134" s="50">
        <f>(C134-VLOOKUP(H134,Riders!$A$2:$C$3501,2,FALSE))/365</f>
        <v>23.032876712328768</v>
      </c>
      <c r="L134" s="50">
        <f>(C134-VLOOKUP(I134,Riders!$A$2:$C$3501,2,FALSE))/365</f>
        <v>24.12054794520548</v>
      </c>
      <c r="M134" s="50">
        <f>(C134-VLOOKUP(J134,Riders!$A$2:$C$3501,2,FALSE))/365</f>
        <v>19.81917808219178</v>
      </c>
      <c r="N134" s="46">
        <v>1</v>
      </c>
      <c r="O134" s="3">
        <f t="shared" si="4"/>
        <v>46.698999999999998</v>
      </c>
      <c r="P134" s="3">
        <v>11.525</v>
      </c>
      <c r="Q134" s="3">
        <v>7.4069999999999983</v>
      </c>
      <c r="R134" s="3">
        <v>6.7860000000000014</v>
      </c>
      <c r="S134" s="3">
        <v>6.860000000000003</v>
      </c>
      <c r="T134" s="3">
        <v>6.9549999999999983</v>
      </c>
      <c r="U134" s="3">
        <v>7.1659999999999968</v>
      </c>
      <c r="V134" s="3">
        <f t="shared" si="5"/>
        <v>57.817083877599096</v>
      </c>
    </row>
    <row r="135" spans="1:22" x14ac:dyDescent="0.3">
      <c r="A135" s="47" t="s">
        <v>12</v>
      </c>
      <c r="B135" s="47">
        <v>2022</v>
      </c>
      <c r="C135" s="48">
        <v>44846</v>
      </c>
      <c r="D135" s="47" t="s">
        <v>13</v>
      </c>
      <c r="E135" s="144" t="s">
        <v>454</v>
      </c>
      <c r="F135" s="144">
        <v>1</v>
      </c>
      <c r="G135" s="17" t="s">
        <v>17</v>
      </c>
      <c r="H135" s="17" t="s">
        <v>16</v>
      </c>
      <c r="I135" s="17" t="s">
        <v>32</v>
      </c>
      <c r="J135" s="17" t="s">
        <v>80</v>
      </c>
      <c r="K135" s="50">
        <f>(C135-VLOOKUP(H135,Riders!$A$2:$C$3501,2,FALSE))/365</f>
        <v>23.476712328767125</v>
      </c>
      <c r="L135" s="50">
        <f>(C135-VLOOKUP(I135,Riders!$A$2:$C$3501,2,FALSE))/365</f>
        <v>20.216438356164385</v>
      </c>
      <c r="M135" s="50">
        <f>(C135-VLOOKUP(J135,Riders!$A$2:$C$3501,2,FALSE))/365</f>
        <v>20.676712328767124</v>
      </c>
      <c r="N135" s="59">
        <v>2</v>
      </c>
      <c r="O135" s="3">
        <f t="shared" si="4"/>
        <v>47.118000000000002</v>
      </c>
      <c r="P135" s="3">
        <v>11.816000000000001</v>
      </c>
      <c r="Q135" s="3">
        <v>7.1760000000000002</v>
      </c>
      <c r="R135" s="3">
        <v>7.1929999999999978</v>
      </c>
      <c r="S135" s="3">
        <v>7.1380000000000017</v>
      </c>
      <c r="T135" s="3">
        <v>6.8639999999999972</v>
      </c>
      <c r="U135" s="3">
        <v>6.9310000000000045</v>
      </c>
      <c r="V135" s="3">
        <f t="shared" si="5"/>
        <v>57.302941550999613</v>
      </c>
    </row>
    <row r="136" spans="1:22" x14ac:dyDescent="0.3">
      <c r="A136" s="47" t="s">
        <v>12</v>
      </c>
      <c r="B136" s="47">
        <v>2022</v>
      </c>
      <c r="C136" s="48">
        <v>44846</v>
      </c>
      <c r="D136" s="47" t="s">
        <v>13</v>
      </c>
      <c r="E136" s="144" t="s">
        <v>454</v>
      </c>
      <c r="F136" s="144">
        <v>2</v>
      </c>
      <c r="G136" s="17" t="s">
        <v>47</v>
      </c>
      <c r="H136" s="17" t="s">
        <v>99</v>
      </c>
      <c r="I136" s="17" t="s">
        <v>100</v>
      </c>
      <c r="J136" s="17" t="s">
        <v>46</v>
      </c>
      <c r="K136" s="50">
        <f>(C136-VLOOKUP(H136,Riders!$A$2:$C$3501,2,FALSE))/365</f>
        <v>25.657534246575342</v>
      </c>
      <c r="L136" s="50">
        <f>(C136-VLOOKUP(I136,Riders!$A$2:$C$3501,2,FALSE))/365</f>
        <v>28.665753424657535</v>
      </c>
      <c r="M136" s="50">
        <f>(C136-VLOOKUP(J136,Riders!$A$2:$C$3501,2,FALSE))/365</f>
        <v>22.323287671232876</v>
      </c>
      <c r="N136" s="59">
        <v>2</v>
      </c>
      <c r="O136" s="3">
        <f t="shared" si="4"/>
        <v>47.347000000000001</v>
      </c>
      <c r="P136" s="3">
        <v>11.487</v>
      </c>
      <c r="Q136" s="3">
        <v>7.4210000000000012</v>
      </c>
      <c r="R136" s="3">
        <v>6.8559999999999981</v>
      </c>
      <c r="S136" s="3">
        <v>6.9250000000000007</v>
      </c>
      <c r="T136" s="3">
        <v>7.1450000000000031</v>
      </c>
      <c r="U136" s="3">
        <v>7.5129999999999981</v>
      </c>
      <c r="V136" s="3">
        <f t="shared" si="5"/>
        <v>57.025788328721987</v>
      </c>
    </row>
    <row r="137" spans="1:22" x14ac:dyDescent="0.3">
      <c r="A137" s="47" t="s">
        <v>12</v>
      </c>
      <c r="B137" s="47">
        <v>2022</v>
      </c>
      <c r="C137" s="48">
        <v>44846</v>
      </c>
      <c r="D137" s="47" t="s">
        <v>13</v>
      </c>
      <c r="E137" s="144" t="s">
        <v>454</v>
      </c>
      <c r="F137" s="144">
        <v>3</v>
      </c>
      <c r="G137" s="17" t="s">
        <v>40</v>
      </c>
      <c r="H137" s="17" t="s">
        <v>39</v>
      </c>
      <c r="I137" s="17" t="s">
        <v>42</v>
      </c>
      <c r="J137" s="17" t="s">
        <v>45</v>
      </c>
      <c r="K137" s="50">
        <f>(C137-VLOOKUP(H137,Riders!$A$2:$C$3501,2,FALSE))/365</f>
        <v>28.172602739726027</v>
      </c>
      <c r="L137" s="50">
        <f>(C137-VLOOKUP(I137,Riders!$A$2:$C$3501,2,FALSE))/365</f>
        <v>23.863013698630137</v>
      </c>
      <c r="M137" s="50">
        <f>(C137-VLOOKUP(J137,Riders!$A$2:$C$3501,2,FALSE))/365</f>
        <v>31.638356164383563</v>
      </c>
      <c r="N137" s="59">
        <v>2</v>
      </c>
      <c r="O137" s="3">
        <f t="shared" si="4"/>
        <v>48.073999999999998</v>
      </c>
      <c r="P137" s="3">
        <v>12.090999999999999</v>
      </c>
      <c r="Q137" s="3">
        <v>7.6340000000000021</v>
      </c>
      <c r="R137" s="3">
        <v>7.004999999999999</v>
      </c>
      <c r="S137" s="3">
        <v>7.0549999999999962</v>
      </c>
      <c r="T137" s="3">
        <v>7.0609999999999999</v>
      </c>
      <c r="U137" s="3">
        <v>7.2280000000000015</v>
      </c>
      <c r="V137" s="3">
        <f t="shared" si="5"/>
        <v>56.16341473561593</v>
      </c>
    </row>
    <row r="138" spans="1:22" x14ac:dyDescent="0.3">
      <c r="A138" s="47" t="s">
        <v>12</v>
      </c>
      <c r="B138" s="47">
        <v>2022</v>
      </c>
      <c r="C138" s="48">
        <v>44846</v>
      </c>
      <c r="D138" s="47" t="s">
        <v>13</v>
      </c>
      <c r="E138" s="144" t="s">
        <v>454</v>
      </c>
      <c r="F138" s="144">
        <v>4</v>
      </c>
      <c r="G138" s="17" t="s">
        <v>27</v>
      </c>
      <c r="H138" s="17" t="s">
        <v>115</v>
      </c>
      <c r="I138" s="17" t="s">
        <v>26</v>
      </c>
      <c r="J138" s="17" t="s">
        <v>41</v>
      </c>
      <c r="K138" s="50">
        <f>(C138-VLOOKUP(H138,Riders!$A$2:$C$3501,2,FALSE))/365</f>
        <v>25.197260273972603</v>
      </c>
      <c r="L138" s="50">
        <f>(C138-VLOOKUP(I138,Riders!$A$2:$C$3501,2,FALSE))/365</f>
        <v>24.391780821917809</v>
      </c>
      <c r="M138" s="50">
        <f>(C138-VLOOKUP(J138,Riders!$A$2:$C$3501,2,FALSE))/365</f>
        <v>26.991780821917807</v>
      </c>
      <c r="N138" s="59">
        <v>2</v>
      </c>
      <c r="O138" s="3">
        <f t="shared" si="4"/>
        <v>48.173000000000002</v>
      </c>
      <c r="P138" s="3">
        <v>12.064</v>
      </c>
      <c r="Q138" s="3">
        <v>7.5010000000000012</v>
      </c>
      <c r="R138" s="3">
        <v>7.0960000000000001</v>
      </c>
      <c r="S138" s="3">
        <v>7.2370000000000019</v>
      </c>
      <c r="T138" s="3">
        <v>7.0949999999999989</v>
      </c>
      <c r="U138" s="3">
        <v>7.18</v>
      </c>
      <c r="V138" s="3">
        <f t="shared" si="5"/>
        <v>56.047993689411079</v>
      </c>
    </row>
    <row r="139" spans="1:22" x14ac:dyDescent="0.3">
      <c r="A139" s="47" t="s">
        <v>12</v>
      </c>
      <c r="B139" s="47">
        <v>2022</v>
      </c>
      <c r="C139" s="48">
        <v>44846</v>
      </c>
      <c r="D139" s="47" t="s">
        <v>13</v>
      </c>
      <c r="E139" s="144" t="s">
        <v>204</v>
      </c>
      <c r="F139" s="144" t="s">
        <v>205</v>
      </c>
      <c r="G139" s="17" t="s">
        <v>15</v>
      </c>
      <c r="H139" s="17" t="s">
        <v>14</v>
      </c>
      <c r="I139" s="17" t="s">
        <v>22</v>
      </c>
      <c r="J139" s="17" t="s">
        <v>23</v>
      </c>
      <c r="K139" s="50">
        <f>(C139-VLOOKUP(H139,Riders!$A$2:$C$3501,2,FALSE))/365</f>
        <v>22.778082191780822</v>
      </c>
      <c r="L139" s="50">
        <f>(C139-VLOOKUP(I139,Riders!$A$2:$C$3501,2,FALSE))/365</f>
        <v>24.758904109589039</v>
      </c>
      <c r="M139" s="50">
        <f>(C139-VLOOKUP(J139,Riders!$A$2:$C$3501,2,FALSE))/365</f>
        <v>25.084931506849315</v>
      </c>
      <c r="N139" s="59">
        <v>1</v>
      </c>
      <c r="O139" s="3">
        <f t="shared" si="4"/>
        <v>46.631</v>
      </c>
      <c r="P139" s="3">
        <v>11.394</v>
      </c>
      <c r="Q139" s="3">
        <v>7.2080000000000002</v>
      </c>
      <c r="R139" s="3">
        <v>6.7540000000000013</v>
      </c>
      <c r="S139" s="3">
        <v>6.8870000000000005</v>
      </c>
      <c r="T139" s="3">
        <v>7.0489999999999995</v>
      </c>
      <c r="U139" s="3">
        <v>7.3389999999999986</v>
      </c>
      <c r="V139" s="3">
        <f t="shared" si="5"/>
        <v>57.90139606699406</v>
      </c>
    </row>
    <row r="140" spans="1:22" x14ac:dyDescent="0.3">
      <c r="A140" s="47" t="s">
        <v>12</v>
      </c>
      <c r="B140" s="47">
        <v>2022</v>
      </c>
      <c r="C140" s="48">
        <v>44846</v>
      </c>
      <c r="D140" s="47" t="s">
        <v>13</v>
      </c>
      <c r="E140" s="144" t="s">
        <v>204</v>
      </c>
      <c r="F140" s="144" t="s">
        <v>205</v>
      </c>
      <c r="G140" s="17" t="s">
        <v>38</v>
      </c>
      <c r="H140" s="17" t="s">
        <v>94</v>
      </c>
      <c r="I140" s="17" t="s">
        <v>75</v>
      </c>
      <c r="J140" s="17" t="s">
        <v>37</v>
      </c>
      <c r="K140" s="50">
        <f>(C140-VLOOKUP(H140,Riders!$A$2:$C$3501,2,FALSE))/365</f>
        <v>24.956164383561642</v>
      </c>
      <c r="L140" s="50">
        <f>(C140-VLOOKUP(I140,Riders!$A$2:$C$3501,2,FALSE))/365</f>
        <v>23.594520547945205</v>
      </c>
      <c r="M140" s="50">
        <f>(C140-VLOOKUP(J140,Riders!$A$2:$C$3501,2,FALSE))/365</f>
        <v>17.509589041095889</v>
      </c>
      <c r="N140" s="59">
        <v>2</v>
      </c>
      <c r="O140" s="3">
        <f t="shared" si="4"/>
        <v>45.966999999999999</v>
      </c>
      <c r="P140" s="3">
        <v>11.478</v>
      </c>
      <c r="Q140" s="3">
        <v>7.3310000000000013</v>
      </c>
      <c r="R140" s="3">
        <v>6.6890000000000001</v>
      </c>
      <c r="S140" s="3">
        <v>6.6500000000000021</v>
      </c>
      <c r="T140" s="3">
        <v>6.7909999999999968</v>
      </c>
      <c r="U140" s="3">
        <v>7.0279999999999987</v>
      </c>
      <c r="V140" s="3">
        <f t="shared" si="5"/>
        <v>58.737790153805996</v>
      </c>
    </row>
    <row r="141" spans="1:22" x14ac:dyDescent="0.3">
      <c r="A141" s="47" t="s">
        <v>12</v>
      </c>
      <c r="B141" s="47">
        <v>2022</v>
      </c>
      <c r="C141" s="48">
        <v>44846</v>
      </c>
      <c r="D141" s="47" t="s">
        <v>13</v>
      </c>
      <c r="E141" s="144" t="s">
        <v>204</v>
      </c>
      <c r="F141" s="144" t="s">
        <v>206</v>
      </c>
      <c r="G141" s="17" t="s">
        <v>25</v>
      </c>
      <c r="H141" s="17" t="s">
        <v>101</v>
      </c>
      <c r="I141" s="17" t="s">
        <v>24</v>
      </c>
      <c r="J141" s="17" t="s">
        <v>381</v>
      </c>
      <c r="K141" s="50">
        <f>(C141-VLOOKUP(H141,Riders!$A$2:$C$3501,2,FALSE))/365</f>
        <v>23.032876712328768</v>
      </c>
      <c r="L141" s="50">
        <f>(C141-VLOOKUP(I141,Riders!$A$2:$C$3501,2,FALSE))/365</f>
        <v>24.12054794520548</v>
      </c>
      <c r="M141" s="50">
        <f>(C141-VLOOKUP(J141,Riders!$A$2:$C$3501,2,FALSE))/365</f>
        <v>19.81917808219178</v>
      </c>
      <c r="N141" s="59">
        <v>1</v>
      </c>
      <c r="O141" s="3">
        <f t="shared" si="4"/>
        <v>46.595999999999997</v>
      </c>
      <c r="P141" s="3">
        <v>11.599</v>
      </c>
      <c r="Q141" s="3">
        <v>7.375</v>
      </c>
      <c r="R141" s="3">
        <v>6.7349999999999994</v>
      </c>
      <c r="S141" s="3">
        <v>6.8030000000000008</v>
      </c>
      <c r="T141" s="3">
        <v>6.9390000000000001</v>
      </c>
      <c r="U141" s="3">
        <v>7.144999999999996</v>
      </c>
      <c r="V141" s="3">
        <f t="shared" si="5"/>
        <v>57.944887973216588</v>
      </c>
    </row>
    <row r="142" spans="1:22" x14ac:dyDescent="0.3">
      <c r="A142" s="47" t="s">
        <v>12</v>
      </c>
      <c r="B142" s="47">
        <v>2022</v>
      </c>
      <c r="C142" s="48">
        <v>44846</v>
      </c>
      <c r="D142" s="47" t="s">
        <v>13</v>
      </c>
      <c r="E142" s="144" t="s">
        <v>204</v>
      </c>
      <c r="F142" s="144" t="s">
        <v>206</v>
      </c>
      <c r="G142" s="17" t="s">
        <v>19</v>
      </c>
      <c r="H142" s="17" t="s">
        <v>77</v>
      </c>
      <c r="I142" s="17" t="s">
        <v>380</v>
      </c>
      <c r="J142" s="17" t="s">
        <v>384</v>
      </c>
      <c r="K142" s="50">
        <f>(C142-VLOOKUP(H142,Riders!$A$2:$C$3501,2,FALSE))/365</f>
        <v>31.424657534246574</v>
      </c>
      <c r="L142" s="50">
        <f>(C142-VLOOKUP(I142,Riders!$A$2:$C$3501,2,FALSE))/365</f>
        <v>26.509589041095889</v>
      </c>
      <c r="M142" s="50">
        <f>(C142-VLOOKUP(J142,Riders!$A$2:$C$3501,2,FALSE))/365</f>
        <v>23.104109589041094</v>
      </c>
      <c r="N142" s="59">
        <v>2</v>
      </c>
      <c r="O142" s="3">
        <f t="shared" si="4"/>
        <v>46.603999999999999</v>
      </c>
      <c r="P142" s="3">
        <v>11.531000000000001</v>
      </c>
      <c r="Q142" s="3">
        <v>7.3749999999999982</v>
      </c>
      <c r="R142" s="3">
        <v>6.870000000000001</v>
      </c>
      <c r="S142" s="3">
        <v>6.860000000000003</v>
      </c>
      <c r="T142" s="3">
        <v>6.8889999999999958</v>
      </c>
      <c r="U142" s="3">
        <v>7.0790000000000006</v>
      </c>
      <c r="V142" s="3">
        <f t="shared" si="5"/>
        <v>57.934941206763369</v>
      </c>
    </row>
    <row r="143" spans="1:22" x14ac:dyDescent="0.3">
      <c r="A143" s="47" t="s">
        <v>71</v>
      </c>
      <c r="B143" s="47">
        <v>2022</v>
      </c>
      <c r="C143" s="51">
        <v>44749</v>
      </c>
      <c r="D143" s="47" t="s">
        <v>72</v>
      </c>
      <c r="E143" s="144" t="s">
        <v>379</v>
      </c>
      <c r="F143" s="144" t="s">
        <v>379</v>
      </c>
      <c r="G143" s="17" t="s">
        <v>38</v>
      </c>
      <c r="H143" s="17" t="s">
        <v>75</v>
      </c>
      <c r="I143" s="17" t="s">
        <v>37</v>
      </c>
      <c r="J143" s="17" t="s">
        <v>385</v>
      </c>
      <c r="K143" s="50">
        <f>(C143-VLOOKUP(H143,Riders!$A$2:$C$3501,2,FALSE))/365</f>
        <v>23.328767123287673</v>
      </c>
      <c r="L143" s="50">
        <f>(C143-VLOOKUP(I143,Riders!$A$2:$C$3501,2,FALSE))/365</f>
        <v>17.243835616438357</v>
      </c>
      <c r="M143" s="50">
        <f>(C143-VLOOKUP(J143,Riders!$A$2:$C$3501,2,FALSE))/365</f>
        <v>25.030136986301368</v>
      </c>
      <c r="N143" s="59">
        <v>1</v>
      </c>
      <c r="O143" s="3">
        <f t="shared" si="4"/>
        <v>47.218000000000004</v>
      </c>
      <c r="P143" s="3">
        <v>11.435</v>
      </c>
      <c r="Q143" s="3">
        <v>7.2260000000000009</v>
      </c>
      <c r="R143" s="3">
        <v>6.9749999999999979</v>
      </c>
      <c r="S143" s="3">
        <v>7.1650000000000027</v>
      </c>
      <c r="T143" s="3">
        <v>7.1310000000000002</v>
      </c>
      <c r="U143" s="3">
        <v>7.2860000000000014</v>
      </c>
      <c r="V143" s="3">
        <f t="shared" si="5"/>
        <v>57.181583294506325</v>
      </c>
    </row>
    <row r="144" spans="1:22" x14ac:dyDescent="0.3">
      <c r="A144" s="47" t="s">
        <v>71</v>
      </c>
      <c r="B144" s="47">
        <v>2022</v>
      </c>
      <c r="C144" s="51">
        <v>44749</v>
      </c>
      <c r="D144" s="47" t="s">
        <v>72</v>
      </c>
      <c r="E144" s="144" t="s">
        <v>379</v>
      </c>
      <c r="F144" s="144" t="s">
        <v>379</v>
      </c>
      <c r="G144" s="17" t="s">
        <v>19</v>
      </c>
      <c r="H144" s="17" t="s">
        <v>34</v>
      </c>
      <c r="I144" s="17" t="s">
        <v>77</v>
      </c>
      <c r="J144" s="17" t="s">
        <v>18</v>
      </c>
      <c r="K144" s="50">
        <f>(C144-VLOOKUP(H144,Riders!$A$2:$C$3501,2,FALSE))/365</f>
        <v>34.93150684931507</v>
      </c>
      <c r="L144" s="50">
        <f>(C144-VLOOKUP(I144,Riders!$A$2:$C$3501,2,FALSE))/365</f>
        <v>31.158904109589042</v>
      </c>
      <c r="M144" s="50">
        <f>(C144-VLOOKUP(J144,Riders!$A$2:$C$3501,2,FALSE))/365</f>
        <v>24.123287671232877</v>
      </c>
      <c r="N144" s="59">
        <v>2</v>
      </c>
      <c r="O144" s="3">
        <f t="shared" si="4"/>
        <v>47.390999999999998</v>
      </c>
      <c r="P144" s="3">
        <v>11.926</v>
      </c>
      <c r="Q144" s="3">
        <v>7.35</v>
      </c>
      <c r="R144" s="3">
        <v>6.8919999999999995</v>
      </c>
      <c r="S144" s="3">
        <v>6.9710000000000036</v>
      </c>
      <c r="T144" s="3">
        <v>7.0139999999999958</v>
      </c>
      <c r="U144" s="3">
        <v>7.2379999999999995</v>
      </c>
      <c r="V144" s="3">
        <f t="shared" si="5"/>
        <v>56.972842944862954</v>
      </c>
    </row>
    <row r="145" spans="1:22" x14ac:dyDescent="0.3">
      <c r="A145" s="47" t="s">
        <v>71</v>
      </c>
      <c r="B145" s="47">
        <v>2022</v>
      </c>
      <c r="C145" s="51">
        <v>44749</v>
      </c>
      <c r="D145" s="47" t="s">
        <v>72</v>
      </c>
      <c r="E145" s="144" t="s">
        <v>379</v>
      </c>
      <c r="F145" s="144" t="s">
        <v>379</v>
      </c>
      <c r="G145" s="17" t="s">
        <v>17</v>
      </c>
      <c r="H145" s="17" t="s">
        <v>16</v>
      </c>
      <c r="I145" s="17" t="s">
        <v>32</v>
      </c>
      <c r="J145" s="17" t="s">
        <v>80</v>
      </c>
      <c r="K145" s="50">
        <f>(C145-VLOOKUP(H145,Riders!$A$2:$C$3501,2,FALSE))/365</f>
        <v>23.210958904109589</v>
      </c>
      <c r="L145" s="50">
        <f>(C145-VLOOKUP(I145,Riders!$A$2:$C$3501,2,FALSE))/365</f>
        <v>19.950684931506849</v>
      </c>
      <c r="M145" s="50">
        <f>(C145-VLOOKUP(J145,Riders!$A$2:$C$3501,2,FALSE))/365</f>
        <v>20.410958904109588</v>
      </c>
      <c r="N145" s="59">
        <v>3</v>
      </c>
      <c r="O145" s="3">
        <f t="shared" si="4"/>
        <v>47.722999999999999</v>
      </c>
      <c r="P145" s="3">
        <v>11.895</v>
      </c>
      <c r="Q145" s="3">
        <v>7.4220000000000006</v>
      </c>
      <c r="R145" s="3">
        <v>7.3099999999999987</v>
      </c>
      <c r="S145" s="3">
        <v>7.1950000000000038</v>
      </c>
      <c r="T145" s="3">
        <v>6.9259999999999948</v>
      </c>
      <c r="U145" s="3">
        <v>6.9750000000000014</v>
      </c>
      <c r="V145" s="3">
        <f t="shared" si="5"/>
        <v>56.576493514657507</v>
      </c>
    </row>
    <row r="146" spans="1:22" x14ac:dyDescent="0.3">
      <c r="A146" s="47" t="s">
        <v>71</v>
      </c>
      <c r="B146" s="47">
        <v>2022</v>
      </c>
      <c r="C146" s="51">
        <v>44749</v>
      </c>
      <c r="D146" s="47" t="s">
        <v>72</v>
      </c>
      <c r="E146" s="144" t="s">
        <v>379</v>
      </c>
      <c r="F146" s="144" t="s">
        <v>379</v>
      </c>
      <c r="G146" s="17" t="s">
        <v>44</v>
      </c>
      <c r="H146" s="17" t="s">
        <v>43</v>
      </c>
      <c r="I146" s="17" t="s">
        <v>138</v>
      </c>
      <c r="J146" s="17" t="s">
        <v>54</v>
      </c>
      <c r="K146" s="50">
        <f>(C146-VLOOKUP(H146,Riders!$A$2:$C$3501,2,FALSE))/365</f>
        <v>29.632876712328766</v>
      </c>
      <c r="L146" s="50">
        <f>(C146-VLOOKUP(I146,Riders!$A$2:$C$3501,2,FALSE))/365</f>
        <v>26.81095890410959</v>
      </c>
      <c r="M146" s="50">
        <f>(C146-VLOOKUP(J146,Riders!$A$2:$C$3501,2,FALSE))/365</f>
        <v>25.038356164383561</v>
      </c>
      <c r="N146" s="59">
        <v>4</v>
      </c>
      <c r="O146" s="3">
        <f t="shared" si="4"/>
        <v>48.051000000000002</v>
      </c>
      <c r="P146" s="3">
        <v>11.888999999999999</v>
      </c>
      <c r="Q146" s="3">
        <v>7.5339999999999989</v>
      </c>
      <c r="R146" s="3">
        <v>6.9600000000000009</v>
      </c>
      <c r="S146" s="3">
        <v>7.0479999999999983</v>
      </c>
      <c r="T146" s="3">
        <v>7.1670000000000016</v>
      </c>
      <c r="U146" s="3">
        <v>7.453000000000003</v>
      </c>
      <c r="V146" s="3">
        <f t="shared" si="5"/>
        <v>56.190297808578386</v>
      </c>
    </row>
    <row r="147" spans="1:22" x14ac:dyDescent="0.3">
      <c r="A147" s="47" t="s">
        <v>71</v>
      </c>
      <c r="B147" s="47">
        <v>2022</v>
      </c>
      <c r="C147" s="51">
        <v>44749</v>
      </c>
      <c r="D147" s="47" t="s">
        <v>72</v>
      </c>
      <c r="E147" s="144" t="s">
        <v>379</v>
      </c>
      <c r="F147" s="144" t="s">
        <v>379</v>
      </c>
      <c r="G147" s="17" t="s">
        <v>21</v>
      </c>
      <c r="H147" s="17" t="s">
        <v>20</v>
      </c>
      <c r="I147" s="17" t="s">
        <v>116</v>
      </c>
      <c r="J147" s="17" t="s">
        <v>85</v>
      </c>
      <c r="K147" s="50">
        <f>(C147-VLOOKUP(H147,Riders!$A$2:$C$3501,2,FALSE))/365</f>
        <v>26.920547945205481</v>
      </c>
      <c r="L147" s="50">
        <f>(C147-VLOOKUP(I147,Riders!$A$2:$C$3501,2,FALSE))/365</f>
        <v>31.290410958904111</v>
      </c>
      <c r="M147" s="50">
        <f>(C147-VLOOKUP(J147,Riders!$A$2:$C$3501,2,FALSE))/365</f>
        <v>19.169863013698631</v>
      </c>
      <c r="N147" s="59">
        <v>5</v>
      </c>
      <c r="O147" s="3">
        <f t="shared" si="4"/>
        <v>48.487000000000002</v>
      </c>
      <c r="P147" s="3">
        <v>11.954000000000001</v>
      </c>
      <c r="Q147" s="3">
        <v>7.4759999999999991</v>
      </c>
      <c r="R147" s="3">
        <v>7.7100000000000009</v>
      </c>
      <c r="S147" s="3">
        <v>7.3190000000000026</v>
      </c>
      <c r="T147" s="3">
        <v>6.9959999999999951</v>
      </c>
      <c r="U147" s="3">
        <v>7.0320000000000036</v>
      </c>
      <c r="V147" s="3">
        <f t="shared" si="5"/>
        <v>55.685028976839149</v>
      </c>
    </row>
    <row r="148" spans="1:22" x14ac:dyDescent="0.3">
      <c r="A148" s="47" t="s">
        <v>71</v>
      </c>
      <c r="B148" s="47">
        <v>2022</v>
      </c>
      <c r="C148" s="51">
        <v>44749</v>
      </c>
      <c r="D148" s="47" t="s">
        <v>72</v>
      </c>
      <c r="E148" s="144" t="s">
        <v>379</v>
      </c>
      <c r="F148" s="144" t="s">
        <v>379</v>
      </c>
      <c r="G148" s="17" t="s">
        <v>65</v>
      </c>
      <c r="H148" s="17" t="s">
        <v>79</v>
      </c>
      <c r="I148" s="17" t="s">
        <v>387</v>
      </c>
      <c r="J148" s="17" t="s">
        <v>64</v>
      </c>
      <c r="K148" s="50">
        <f>(C148-VLOOKUP(H148,Riders!$A$2:$C$3501,2,FALSE))/365</f>
        <v>35.178082191780824</v>
      </c>
      <c r="L148" s="50">
        <f>(C148-VLOOKUP(I148,Riders!$A$2:$C$3501,2,FALSE))/365</f>
        <v>22.057534246575344</v>
      </c>
      <c r="M148" s="50">
        <f>(C148-VLOOKUP(J148,Riders!$A$2:$C$3501,2,FALSE))/365</f>
        <v>21.536986301369861</v>
      </c>
      <c r="N148" s="59">
        <v>6</v>
      </c>
      <c r="O148" s="3">
        <f t="shared" si="4"/>
        <v>51.18</v>
      </c>
      <c r="P148" s="3">
        <v>11.938000000000001</v>
      </c>
      <c r="Q148" s="3">
        <v>7.7059999999999977</v>
      </c>
      <c r="R148" s="3">
        <v>8.3310000000000031</v>
      </c>
      <c r="S148" s="3">
        <v>7.9959999999999951</v>
      </c>
      <c r="T148" s="3">
        <v>7.6010000000000062</v>
      </c>
      <c r="U148" s="3">
        <v>7.607999999999997</v>
      </c>
      <c r="V148" s="3">
        <f t="shared" si="5"/>
        <v>52.754982415005863</v>
      </c>
    </row>
    <row r="149" spans="1:22" x14ac:dyDescent="0.3">
      <c r="A149" s="47" t="s">
        <v>71</v>
      </c>
      <c r="B149" s="47">
        <v>2022</v>
      </c>
      <c r="C149" s="51">
        <v>44749</v>
      </c>
      <c r="D149" s="47" t="s">
        <v>72</v>
      </c>
      <c r="E149" s="144" t="s">
        <v>379</v>
      </c>
      <c r="F149" s="144" t="s">
        <v>379</v>
      </c>
      <c r="G149" s="17" t="s">
        <v>89</v>
      </c>
      <c r="H149" s="17" t="s">
        <v>88</v>
      </c>
      <c r="I149" s="17" t="s">
        <v>635</v>
      </c>
      <c r="J149" s="17" t="s">
        <v>92</v>
      </c>
      <c r="K149" s="50">
        <f>(C149-VLOOKUP(H149,Riders!$A$2:$C$3501,2,FALSE))/365</f>
        <v>19.443835616438356</v>
      </c>
      <c r="L149" s="50">
        <f>(C149-VLOOKUP(I149,Riders!$A$2:$C$3501,2,FALSE))/365</f>
        <v>19.942465753424656</v>
      </c>
      <c r="M149" s="50">
        <f>(C149-VLOOKUP(J149,Riders!$A$2:$C$3501,2,FALSE))/365</f>
        <v>23.084931506849315</v>
      </c>
      <c r="N149" s="59">
        <v>7</v>
      </c>
      <c r="O149" s="3">
        <f t="shared" si="4"/>
        <v>51.581000000000003</v>
      </c>
      <c r="P149" s="3">
        <v>13.141999999999999</v>
      </c>
      <c r="Q149" s="3">
        <v>8.1359999999999992</v>
      </c>
      <c r="R149" s="3">
        <v>7.5259999999999998</v>
      </c>
      <c r="S149" s="3">
        <v>7.3619999999999983</v>
      </c>
      <c r="T149" s="3">
        <v>7.5450000000000017</v>
      </c>
      <c r="U149" s="3">
        <v>7.8700000000000045</v>
      </c>
      <c r="V149" s="3">
        <f t="shared" si="5"/>
        <v>52.344855663907246</v>
      </c>
    </row>
    <row r="150" spans="1:22" x14ac:dyDescent="0.3">
      <c r="A150" s="47" t="s">
        <v>71</v>
      </c>
      <c r="B150" s="47">
        <v>2022</v>
      </c>
      <c r="C150" s="51">
        <v>44749</v>
      </c>
      <c r="D150" s="47" t="s">
        <v>72</v>
      </c>
      <c r="E150" s="144" t="s">
        <v>379</v>
      </c>
      <c r="F150" s="163" t="s">
        <v>379</v>
      </c>
      <c r="G150" s="17" t="s">
        <v>29</v>
      </c>
      <c r="H150" s="17" t="s">
        <v>28</v>
      </c>
      <c r="I150" s="17" t="s">
        <v>480</v>
      </c>
      <c r="J150" s="17" t="s">
        <v>417</v>
      </c>
      <c r="K150" s="50">
        <f>(C150-VLOOKUP(H150,Riders!$A$2:$C$3501,2,FALSE))/365</f>
        <v>22.531506849315068</v>
      </c>
      <c r="L150" s="50">
        <f>(C150-VLOOKUP(I150,Riders!$A$2:$C$3501,2,FALSE))/365</f>
        <v>19.493150684931507</v>
      </c>
      <c r="M150" s="50">
        <f>(C150-VLOOKUP(J150,Riders!$A$2:$C$3501,2,FALSE))/365</f>
        <v>23.383561643835616</v>
      </c>
      <c r="N150" s="59">
        <v>8</v>
      </c>
      <c r="O150" s="3">
        <f t="shared" si="4"/>
        <v>53.718000000000004</v>
      </c>
      <c r="P150" s="3">
        <v>13.643000000000001</v>
      </c>
      <c r="Q150" s="3">
        <v>8.0279999999999987</v>
      </c>
      <c r="R150" s="3">
        <v>8.054000000000002</v>
      </c>
      <c r="S150" s="3">
        <v>7.7669999999999959</v>
      </c>
      <c r="T150" s="3">
        <v>8.0530000000000044</v>
      </c>
      <c r="U150" s="3">
        <v>8.1730000000000018</v>
      </c>
      <c r="V150" s="3">
        <f t="shared" si="5"/>
        <v>50.262481849659331</v>
      </c>
    </row>
    <row r="151" spans="1:22" x14ac:dyDescent="0.3">
      <c r="A151" s="47" t="s">
        <v>71</v>
      </c>
      <c r="B151" s="47">
        <v>2022</v>
      </c>
      <c r="C151" s="51">
        <v>44749</v>
      </c>
      <c r="D151" s="47" t="s">
        <v>72</v>
      </c>
      <c r="E151" s="144" t="s">
        <v>454</v>
      </c>
      <c r="F151" s="17">
        <v>4</v>
      </c>
      <c r="G151" s="17" t="s">
        <v>38</v>
      </c>
      <c r="H151" s="17" t="s">
        <v>75</v>
      </c>
      <c r="I151" s="17" t="s">
        <v>37</v>
      </c>
      <c r="J151" s="17" t="s">
        <v>385</v>
      </c>
      <c r="K151" s="50">
        <f>(C151-VLOOKUP(H151,Riders!$A$2:$C$3501,2,FALSE))/365</f>
        <v>23.328767123287673</v>
      </c>
      <c r="L151" s="50">
        <f>(C151-VLOOKUP(I151,Riders!$A$2:$C$3501,2,FALSE))/365</f>
        <v>17.243835616438357</v>
      </c>
      <c r="M151" s="50">
        <f>(C151-VLOOKUP(J151,Riders!$A$2:$C$3501,2,FALSE))/365</f>
        <v>25.030136986301368</v>
      </c>
      <c r="N151" s="59">
        <v>1</v>
      </c>
      <c r="O151" s="3">
        <f t="shared" si="4"/>
        <v>46.871000000000002</v>
      </c>
      <c r="P151" s="3">
        <v>11.346</v>
      </c>
      <c r="Q151" s="3">
        <v>7.218</v>
      </c>
      <c r="R151" s="3">
        <v>7.0450000000000017</v>
      </c>
      <c r="S151" s="3">
        <v>7.0640000000000001</v>
      </c>
      <c r="T151" s="3">
        <v>7.0349999999999966</v>
      </c>
      <c r="U151" s="3">
        <v>7.1630000000000038</v>
      </c>
      <c r="V151" s="3">
        <f t="shared" si="5"/>
        <v>57.60491561946619</v>
      </c>
    </row>
    <row r="152" spans="1:22" x14ac:dyDescent="0.3">
      <c r="A152" s="47" t="s">
        <v>71</v>
      </c>
      <c r="B152" s="47">
        <v>2022</v>
      </c>
      <c r="C152" s="51">
        <v>44749</v>
      </c>
      <c r="D152" s="47" t="s">
        <v>72</v>
      </c>
      <c r="E152" s="144" t="s">
        <v>454</v>
      </c>
      <c r="F152" s="17">
        <v>3</v>
      </c>
      <c r="G152" s="17" t="s">
        <v>19</v>
      </c>
      <c r="H152" s="17" t="s">
        <v>34</v>
      </c>
      <c r="I152" s="17" t="s">
        <v>77</v>
      </c>
      <c r="J152" s="17" t="s">
        <v>18</v>
      </c>
      <c r="K152" s="50">
        <f>(C152-VLOOKUP(H152,Riders!$A$2:$C$3501,2,FALSE))/365</f>
        <v>34.93150684931507</v>
      </c>
      <c r="L152" s="50">
        <f>(C152-VLOOKUP(I152,Riders!$A$2:$C$3501,2,FALSE))/365</f>
        <v>31.158904109589042</v>
      </c>
      <c r="M152" s="50">
        <f>(C152-VLOOKUP(J152,Riders!$A$2:$C$3501,2,FALSE))/365</f>
        <v>24.123287671232877</v>
      </c>
      <c r="N152" s="59">
        <v>1</v>
      </c>
      <c r="O152" s="3">
        <f t="shared" si="4"/>
        <v>47.024999999999999</v>
      </c>
      <c r="P152" s="3">
        <v>11.894</v>
      </c>
      <c r="Q152" s="3">
        <v>7.3100000000000005</v>
      </c>
      <c r="R152" s="3">
        <v>6.8299999999999983</v>
      </c>
      <c r="S152" s="3">
        <v>6.8079999999999998</v>
      </c>
      <c r="T152" s="3">
        <v>6.972999999999999</v>
      </c>
      <c r="U152" s="3">
        <v>7.2100000000000009</v>
      </c>
      <c r="V152" s="3">
        <f t="shared" si="5"/>
        <v>57.416267942583737</v>
      </c>
    </row>
    <row r="153" spans="1:22" x14ac:dyDescent="0.3">
      <c r="A153" s="47" t="s">
        <v>71</v>
      </c>
      <c r="B153" s="47">
        <v>2022</v>
      </c>
      <c r="C153" s="51">
        <v>44749</v>
      </c>
      <c r="D153" s="47" t="s">
        <v>72</v>
      </c>
      <c r="E153" s="144" t="s">
        <v>454</v>
      </c>
      <c r="F153" s="17">
        <v>2</v>
      </c>
      <c r="G153" s="17" t="s">
        <v>17</v>
      </c>
      <c r="H153" s="17" t="s">
        <v>16</v>
      </c>
      <c r="I153" s="17" t="s">
        <v>32</v>
      </c>
      <c r="J153" s="17" t="s">
        <v>80</v>
      </c>
      <c r="K153" s="50">
        <f>(C153-VLOOKUP(H153,Riders!$A$2:$C$3501,2,FALSE))/365</f>
        <v>23.210958904109589</v>
      </c>
      <c r="L153" s="50">
        <f>(C153-VLOOKUP(I153,Riders!$A$2:$C$3501,2,FALSE))/365</f>
        <v>19.950684931506849</v>
      </c>
      <c r="M153" s="50">
        <f>(C153-VLOOKUP(J153,Riders!$A$2:$C$3501,2,FALSE))/365</f>
        <v>20.410958904109588</v>
      </c>
      <c r="N153" s="59">
        <v>1</v>
      </c>
      <c r="O153" s="3">
        <f t="shared" si="4"/>
        <v>47.414000000000001</v>
      </c>
      <c r="P153" s="3">
        <v>11.88</v>
      </c>
      <c r="Q153" s="3">
        <v>7.4169999999999998</v>
      </c>
      <c r="R153" s="3">
        <v>7.1209999999999987</v>
      </c>
      <c r="S153" s="3">
        <v>7.1120000000000019</v>
      </c>
      <c r="T153" s="3">
        <v>6.884999999999998</v>
      </c>
      <c r="U153" s="3">
        <v>6.9990000000000023</v>
      </c>
      <c r="V153" s="3">
        <f t="shared" si="5"/>
        <v>56.945206057282654</v>
      </c>
    </row>
    <row r="154" spans="1:22" x14ac:dyDescent="0.3">
      <c r="A154" s="47" t="s">
        <v>71</v>
      </c>
      <c r="B154" s="47">
        <v>2022</v>
      </c>
      <c r="C154" s="51">
        <v>44749</v>
      </c>
      <c r="D154" s="47" t="s">
        <v>72</v>
      </c>
      <c r="E154" s="144" t="s">
        <v>454</v>
      </c>
      <c r="F154" s="17">
        <v>1</v>
      </c>
      <c r="G154" s="17" t="s">
        <v>21</v>
      </c>
      <c r="H154" s="17" t="s">
        <v>20</v>
      </c>
      <c r="I154" s="17" t="s">
        <v>116</v>
      </c>
      <c r="J154" s="17" t="s">
        <v>85</v>
      </c>
      <c r="K154" s="50">
        <f>(C154-VLOOKUP(H154,Riders!$A$2:$C$3501,2,FALSE))/365</f>
        <v>26.920547945205481</v>
      </c>
      <c r="L154" s="50">
        <f>(C154-VLOOKUP(I154,Riders!$A$2:$C$3501,2,FALSE))/365</f>
        <v>31.290410958904111</v>
      </c>
      <c r="M154" s="50">
        <f>(C154-VLOOKUP(J154,Riders!$A$2:$C$3501,2,FALSE))/365</f>
        <v>19.169863013698631</v>
      </c>
      <c r="N154" s="59">
        <v>1</v>
      </c>
      <c r="O154" s="3">
        <f t="shared" si="4"/>
        <v>48.201000000000001</v>
      </c>
      <c r="P154" s="3">
        <v>11.988</v>
      </c>
      <c r="Q154" s="3">
        <v>7.5160000000000018</v>
      </c>
      <c r="R154" s="3">
        <v>7.5839999999999996</v>
      </c>
      <c r="S154" s="3">
        <v>7.2419999999999973</v>
      </c>
      <c r="T154" s="3">
        <v>6.9230000000000018</v>
      </c>
      <c r="U154" s="3">
        <v>6.9480000000000004</v>
      </c>
      <c r="V154" s="3">
        <f t="shared" si="5"/>
        <v>56.015435364411523</v>
      </c>
    </row>
    <row r="155" spans="1:22" x14ac:dyDescent="0.3">
      <c r="A155" s="47" t="s">
        <v>71</v>
      </c>
      <c r="B155" s="47">
        <v>2022</v>
      </c>
      <c r="C155" s="51">
        <v>44749</v>
      </c>
      <c r="D155" s="47" t="s">
        <v>72</v>
      </c>
      <c r="E155" s="144" t="s">
        <v>454</v>
      </c>
      <c r="F155" s="17">
        <v>1</v>
      </c>
      <c r="G155" s="17" t="s">
        <v>44</v>
      </c>
      <c r="H155" s="17" t="s">
        <v>43</v>
      </c>
      <c r="I155" s="17" t="s">
        <v>138</v>
      </c>
      <c r="J155" s="17" t="s">
        <v>54</v>
      </c>
      <c r="K155" s="50">
        <f>(C155-VLOOKUP(H155,Riders!$A$2:$C$3501,2,FALSE))/365</f>
        <v>29.632876712328766</v>
      </c>
      <c r="L155" s="50">
        <f>(C155-VLOOKUP(I155,Riders!$A$2:$C$3501,2,FALSE))/365</f>
        <v>26.81095890410959</v>
      </c>
      <c r="M155" s="50">
        <f>(C155-VLOOKUP(J155,Riders!$A$2:$C$3501,2,FALSE))/365</f>
        <v>25.038356164383561</v>
      </c>
      <c r="N155" s="59">
        <v>2</v>
      </c>
      <c r="O155" s="3">
        <f t="shared" si="4"/>
        <v>48.639000000000003</v>
      </c>
      <c r="P155" s="3">
        <v>11.917999999999999</v>
      </c>
      <c r="Q155" s="3">
        <v>7.4890000000000008</v>
      </c>
      <c r="R155" s="3">
        <v>6.9200000000000017</v>
      </c>
      <c r="S155" s="3">
        <v>6.995000000000001</v>
      </c>
      <c r="T155" s="3">
        <v>7.6980000000000004</v>
      </c>
      <c r="U155" s="3">
        <v>7.6189999999999998</v>
      </c>
      <c r="V155" s="3">
        <f t="shared" si="5"/>
        <v>55.51100968358724</v>
      </c>
    </row>
    <row r="156" spans="1:22" x14ac:dyDescent="0.3">
      <c r="A156" s="47" t="s">
        <v>71</v>
      </c>
      <c r="B156" s="47">
        <v>2022</v>
      </c>
      <c r="C156" s="51">
        <v>44749</v>
      </c>
      <c r="D156" s="47" t="s">
        <v>72</v>
      </c>
      <c r="E156" s="144" t="s">
        <v>454</v>
      </c>
      <c r="F156" s="17">
        <v>2</v>
      </c>
      <c r="G156" s="17" t="s">
        <v>65</v>
      </c>
      <c r="H156" s="17" t="s">
        <v>79</v>
      </c>
      <c r="I156" s="17" t="s">
        <v>387</v>
      </c>
      <c r="J156" s="17" t="s">
        <v>64</v>
      </c>
      <c r="K156" s="50">
        <f>(C156-VLOOKUP(H156,Riders!$A$2:$C$3501,2,FALSE))/365</f>
        <v>35.178082191780824</v>
      </c>
      <c r="L156" s="50">
        <f>(C156-VLOOKUP(I156,Riders!$A$2:$C$3501,2,FALSE))/365</f>
        <v>22.057534246575344</v>
      </c>
      <c r="M156" s="50">
        <f>(C156-VLOOKUP(J156,Riders!$A$2:$C$3501,2,FALSE))/365</f>
        <v>21.536986301369861</v>
      </c>
      <c r="N156" s="59">
        <v>2</v>
      </c>
      <c r="O156" s="3">
        <f t="shared" si="4"/>
        <v>51.164000000000001</v>
      </c>
      <c r="P156" s="3">
        <v>11.93</v>
      </c>
      <c r="Q156" s="3">
        <v>7.6589999999999989</v>
      </c>
      <c r="R156" s="3">
        <v>8.5950000000000024</v>
      </c>
      <c r="S156" s="3">
        <v>8.0070000000000014</v>
      </c>
      <c r="T156" s="3">
        <v>7.472999999999999</v>
      </c>
      <c r="U156" s="3">
        <v>7.5</v>
      </c>
      <c r="V156" s="3">
        <f t="shared" si="5"/>
        <v>52.771479946837616</v>
      </c>
    </row>
    <row r="157" spans="1:22" x14ac:dyDescent="0.3">
      <c r="A157" s="47" t="s">
        <v>71</v>
      </c>
      <c r="B157" s="47">
        <v>2022</v>
      </c>
      <c r="C157" s="51">
        <v>44749</v>
      </c>
      <c r="D157" s="47" t="s">
        <v>72</v>
      </c>
      <c r="E157" s="144" t="s">
        <v>454</v>
      </c>
      <c r="F157" s="17">
        <v>3</v>
      </c>
      <c r="G157" s="17" t="s">
        <v>89</v>
      </c>
      <c r="H157" s="17" t="s">
        <v>88</v>
      </c>
      <c r="I157" s="17" t="s">
        <v>635</v>
      </c>
      <c r="J157" s="17" t="s">
        <v>92</v>
      </c>
      <c r="K157" s="50">
        <f>(C157-VLOOKUP(H157,Riders!$A$2:$C$3501,2,FALSE))/365</f>
        <v>19.443835616438356</v>
      </c>
      <c r="L157" s="50">
        <f>(C157-VLOOKUP(I157,Riders!$A$2:$C$3501,2,FALSE))/365</f>
        <v>19.942465753424656</v>
      </c>
      <c r="M157" s="50">
        <f>(C157-VLOOKUP(J157,Riders!$A$2:$C$3501,2,FALSE))/365</f>
        <v>23.084931506849315</v>
      </c>
      <c r="N157" s="59">
        <v>2</v>
      </c>
      <c r="O157" s="3">
        <f t="shared" si="4"/>
        <v>51.399000000000001</v>
      </c>
      <c r="P157" s="3">
        <v>13.015000000000001</v>
      </c>
      <c r="Q157" s="3">
        <v>8.1660000000000004</v>
      </c>
      <c r="R157" s="3">
        <v>7.4589999999999996</v>
      </c>
      <c r="S157" s="3">
        <v>7.3470000000000013</v>
      </c>
      <c r="T157" s="3">
        <v>7.5659999999999954</v>
      </c>
      <c r="U157" s="3">
        <v>7.8460000000000036</v>
      </c>
      <c r="V157" s="3">
        <f t="shared" si="5"/>
        <v>52.530204867798986</v>
      </c>
    </row>
    <row r="158" spans="1:22" x14ac:dyDescent="0.3">
      <c r="A158" s="47" t="s">
        <v>71</v>
      </c>
      <c r="B158" s="47">
        <v>2022</v>
      </c>
      <c r="C158" s="51">
        <v>44749</v>
      </c>
      <c r="D158" s="47" t="s">
        <v>72</v>
      </c>
      <c r="E158" s="144" t="s">
        <v>454</v>
      </c>
      <c r="F158" s="17">
        <v>4</v>
      </c>
      <c r="G158" s="17" t="s">
        <v>29</v>
      </c>
      <c r="H158" s="17" t="s">
        <v>28</v>
      </c>
      <c r="I158" s="17" t="s">
        <v>480</v>
      </c>
      <c r="J158" s="17" t="s">
        <v>417</v>
      </c>
      <c r="K158" s="50">
        <f>(C158-VLOOKUP(H158,Riders!$A$2:$C$3501,2,FALSE))/365</f>
        <v>22.531506849315068</v>
      </c>
      <c r="L158" s="50">
        <f>(C158-VLOOKUP(I158,Riders!$A$2:$C$3501,2,FALSE))/365</f>
        <v>19.493150684931507</v>
      </c>
      <c r="M158" s="50">
        <f>(C158-VLOOKUP(J158,Riders!$A$2:$C$3501,2,FALSE))/365</f>
        <v>23.383561643835616</v>
      </c>
      <c r="N158" s="59">
        <v>2</v>
      </c>
      <c r="O158" s="3">
        <f t="shared" si="4"/>
        <v>51.948999999999998</v>
      </c>
      <c r="P158" s="3">
        <v>14.077</v>
      </c>
      <c r="Q158" s="3">
        <v>8.3650000000000002</v>
      </c>
      <c r="R158" s="3">
        <v>7.82</v>
      </c>
      <c r="S158" s="3">
        <v>7.5609999999999999</v>
      </c>
      <c r="T158" s="3">
        <v>7.0219999999999985</v>
      </c>
      <c r="U158" s="3">
        <v>7.1039999999999992</v>
      </c>
      <c r="V158" s="3">
        <f t="shared" si="5"/>
        <v>51.974051473560607</v>
      </c>
    </row>
    <row r="159" spans="1:22" x14ac:dyDescent="0.3">
      <c r="A159" s="47" t="s">
        <v>71</v>
      </c>
      <c r="B159" s="47">
        <v>2022</v>
      </c>
      <c r="C159" s="51">
        <v>44749</v>
      </c>
      <c r="D159" s="47" t="s">
        <v>72</v>
      </c>
      <c r="E159" s="144" t="s">
        <v>204</v>
      </c>
      <c r="F159" s="17" t="s">
        <v>205</v>
      </c>
      <c r="G159" s="17" t="s">
        <v>38</v>
      </c>
      <c r="H159" s="17" t="s">
        <v>75</v>
      </c>
      <c r="I159" s="17" t="s">
        <v>37</v>
      </c>
      <c r="J159" s="17" t="s">
        <v>385</v>
      </c>
      <c r="K159" s="50">
        <f>(C159-VLOOKUP(H159,Riders!$A$2:$C$3501,2,FALSE))/365</f>
        <v>23.328767123287673</v>
      </c>
      <c r="L159" s="50">
        <f>(C159-VLOOKUP(I159,Riders!$A$2:$C$3501,2,FALSE))/365</f>
        <v>17.243835616438357</v>
      </c>
      <c r="M159" s="50">
        <f>(C159-VLOOKUP(J159,Riders!$A$2:$C$3501,2,FALSE))/365</f>
        <v>25.030136986301368</v>
      </c>
      <c r="N159" s="59">
        <v>1</v>
      </c>
      <c r="O159" s="3">
        <f t="shared" si="4"/>
        <v>47.143999999999998</v>
      </c>
      <c r="P159" s="3">
        <v>11.317</v>
      </c>
      <c r="Q159" s="3">
        <v>7.2910000000000004</v>
      </c>
      <c r="R159" s="3">
        <v>7.07</v>
      </c>
      <c r="S159" s="3">
        <v>7.1609999999999978</v>
      </c>
      <c r="T159" s="3">
        <v>7.036999999999999</v>
      </c>
      <c r="U159" s="3">
        <v>7.2680000000000007</v>
      </c>
      <c r="V159" s="3">
        <f t="shared" si="5"/>
        <v>57.271338876633294</v>
      </c>
    </row>
    <row r="160" spans="1:22" x14ac:dyDescent="0.3">
      <c r="A160" s="47" t="s">
        <v>71</v>
      </c>
      <c r="B160" s="47">
        <v>2022</v>
      </c>
      <c r="C160" s="51">
        <v>44749</v>
      </c>
      <c r="D160" s="47" t="s">
        <v>72</v>
      </c>
      <c r="E160" s="144" t="s">
        <v>204</v>
      </c>
      <c r="F160" s="17" t="s">
        <v>205</v>
      </c>
      <c r="G160" s="17" t="s">
        <v>19</v>
      </c>
      <c r="H160" s="17" t="s">
        <v>34</v>
      </c>
      <c r="I160" s="17" t="s">
        <v>77</v>
      </c>
      <c r="J160" s="17" t="s">
        <v>18</v>
      </c>
      <c r="K160" s="50">
        <f>(C160-VLOOKUP(H160,Riders!$A$2:$C$3501,2,FALSE))/365</f>
        <v>34.93150684931507</v>
      </c>
      <c r="L160" s="50">
        <f>(C160-VLOOKUP(I160,Riders!$A$2:$C$3501,2,FALSE))/365</f>
        <v>31.158904109589042</v>
      </c>
      <c r="M160" s="50">
        <f>(C160-VLOOKUP(J160,Riders!$A$2:$C$3501,2,FALSE))/365</f>
        <v>24.123287671232877</v>
      </c>
      <c r="N160" s="59">
        <v>2</v>
      </c>
      <c r="O160" s="3">
        <f t="shared" si="4"/>
        <v>47.265000000000001</v>
      </c>
      <c r="P160" s="3">
        <v>12.048</v>
      </c>
      <c r="Q160" s="3">
        <v>7.3110000000000017</v>
      </c>
      <c r="R160" s="3">
        <v>6.8979999999999997</v>
      </c>
      <c r="S160" s="3">
        <v>6.8940000000000019</v>
      </c>
      <c r="T160" s="3">
        <v>6.9579999999999984</v>
      </c>
      <c r="U160" s="3">
        <v>7.1559999999999988</v>
      </c>
      <c r="V160" s="3">
        <f t="shared" si="5"/>
        <v>57.124722310377656</v>
      </c>
    </row>
    <row r="161" spans="1:22" x14ac:dyDescent="0.3">
      <c r="A161" s="47" t="s">
        <v>71</v>
      </c>
      <c r="B161" s="47">
        <v>2022</v>
      </c>
      <c r="C161" s="51">
        <v>44749</v>
      </c>
      <c r="D161" s="47" t="s">
        <v>72</v>
      </c>
      <c r="E161" s="144" t="s">
        <v>204</v>
      </c>
      <c r="F161" s="17" t="s">
        <v>206</v>
      </c>
      <c r="G161" s="17" t="s">
        <v>17</v>
      </c>
      <c r="H161" s="17" t="s">
        <v>16</v>
      </c>
      <c r="I161" s="17" t="s">
        <v>32</v>
      </c>
      <c r="J161" s="17" t="s">
        <v>80</v>
      </c>
      <c r="K161" s="50">
        <f>(C161-VLOOKUP(H161,Riders!$A$2:$C$3501,2,FALSE))/365</f>
        <v>23.210958904109589</v>
      </c>
      <c r="L161" s="50">
        <f>(C161-VLOOKUP(I161,Riders!$A$2:$C$3501,2,FALSE))/365</f>
        <v>19.950684931506849</v>
      </c>
      <c r="M161" s="50">
        <f>(C161-VLOOKUP(J161,Riders!$A$2:$C$3501,2,FALSE))/365</f>
        <v>20.410958904109588</v>
      </c>
      <c r="N161" s="59">
        <v>1</v>
      </c>
      <c r="O161" s="3">
        <f t="shared" si="4"/>
        <v>47.593000000000004</v>
      </c>
      <c r="P161" s="3">
        <v>12.054</v>
      </c>
      <c r="Q161" s="3">
        <v>7.4979999999999993</v>
      </c>
      <c r="R161" s="3">
        <v>7.1159999999999997</v>
      </c>
      <c r="S161" s="3">
        <v>7.1069999999999993</v>
      </c>
      <c r="T161" s="3">
        <v>6.8620000000000019</v>
      </c>
      <c r="U161" s="3">
        <v>6.9560000000000031</v>
      </c>
      <c r="V161" s="3">
        <f t="shared" si="5"/>
        <v>56.73103187443531</v>
      </c>
    </row>
    <row r="162" spans="1:22" x14ac:dyDescent="0.3">
      <c r="A162" s="47" t="s">
        <v>71</v>
      </c>
      <c r="B162" s="47">
        <v>2022</v>
      </c>
      <c r="C162" s="51">
        <v>44749</v>
      </c>
      <c r="D162" s="47" t="s">
        <v>72</v>
      </c>
      <c r="E162" s="144" t="s">
        <v>204</v>
      </c>
      <c r="F162" s="17" t="s">
        <v>206</v>
      </c>
      <c r="G162" s="17" t="s">
        <v>21</v>
      </c>
      <c r="H162" s="17" t="s">
        <v>20</v>
      </c>
      <c r="I162" s="17" t="s">
        <v>116</v>
      </c>
      <c r="J162" s="17" t="s">
        <v>85</v>
      </c>
      <c r="K162" s="50">
        <f>(C162-VLOOKUP(H162,Riders!$A$2:$C$3501,2,FALSE))/365</f>
        <v>26.920547945205481</v>
      </c>
      <c r="L162" s="50">
        <f>(C162-VLOOKUP(I162,Riders!$A$2:$C$3501,2,FALSE))/365</f>
        <v>31.290410958904111</v>
      </c>
      <c r="M162" s="50">
        <f>(C162-VLOOKUP(J162,Riders!$A$2:$C$3501,2,FALSE))/365</f>
        <v>19.169863013698631</v>
      </c>
      <c r="N162" s="59">
        <v>2</v>
      </c>
      <c r="O162" s="3">
        <f t="shared" si="4"/>
        <v>48.3</v>
      </c>
      <c r="P162" s="3">
        <v>12.05</v>
      </c>
      <c r="Q162" s="3">
        <v>7.5599999999999987</v>
      </c>
      <c r="R162" s="3">
        <v>7.4640000000000022</v>
      </c>
      <c r="S162" s="3">
        <v>7.2630000000000017</v>
      </c>
      <c r="T162" s="3">
        <v>6.9189999999999969</v>
      </c>
      <c r="U162" s="3">
        <v>7.0439999999999969</v>
      </c>
      <c r="V162" s="3">
        <f t="shared" si="5"/>
        <v>55.900621118012424</v>
      </c>
    </row>
    <row r="163" spans="1:22" x14ac:dyDescent="0.3">
      <c r="A163" s="46" t="s">
        <v>93</v>
      </c>
      <c r="B163" s="46">
        <v>2022</v>
      </c>
      <c r="C163" s="51">
        <v>44693</v>
      </c>
      <c r="D163" s="46" t="s">
        <v>72</v>
      </c>
      <c r="E163" s="144" t="s">
        <v>379</v>
      </c>
      <c r="F163" s="17" t="s">
        <v>379</v>
      </c>
      <c r="G163" s="17" t="s">
        <v>15</v>
      </c>
      <c r="H163" s="17" t="s">
        <v>14</v>
      </c>
      <c r="I163" s="17" t="s">
        <v>22</v>
      </c>
      <c r="J163" s="17" t="s">
        <v>23</v>
      </c>
      <c r="K163" s="50">
        <f>(C163-VLOOKUP(H163,Riders!$A$2:$C$3501,2,FALSE))/365</f>
        <v>22.358904109589041</v>
      </c>
      <c r="L163" s="50">
        <f>(C163-VLOOKUP(I163,Riders!$A$2:$C$3501,2,FALSE))/365</f>
        <v>24.339726027397262</v>
      </c>
      <c r="M163" s="50">
        <f>(C163-VLOOKUP(J163,Riders!$A$2:$C$3501,2,FALSE))/365</f>
        <v>24.665753424657535</v>
      </c>
      <c r="N163" s="59">
        <v>8</v>
      </c>
      <c r="O163" s="3">
        <f t="shared" si="4"/>
        <v>47.103000000000002</v>
      </c>
      <c r="P163" s="3">
        <v>11.669</v>
      </c>
      <c r="Q163" s="3">
        <v>7.4980000000000011</v>
      </c>
      <c r="R163" s="3">
        <v>6.8649999999999984</v>
      </c>
      <c r="S163" s="3">
        <v>6.791999999999998</v>
      </c>
      <c r="T163" s="3">
        <v>7.0150000000000006</v>
      </c>
      <c r="U163" s="3">
        <v>7.2640000000000029</v>
      </c>
      <c r="V163" s="3">
        <f t="shared" si="5"/>
        <v>57.321189733138013</v>
      </c>
    </row>
    <row r="164" spans="1:22" x14ac:dyDescent="0.3">
      <c r="A164" s="46" t="s">
        <v>93</v>
      </c>
      <c r="B164" s="46">
        <v>2022</v>
      </c>
      <c r="C164" s="51">
        <v>44693</v>
      </c>
      <c r="D164" s="46" t="s">
        <v>72</v>
      </c>
      <c r="E164" s="144" t="s">
        <v>379</v>
      </c>
      <c r="F164" s="17" t="s">
        <v>379</v>
      </c>
      <c r="G164" s="17" t="s">
        <v>19</v>
      </c>
      <c r="H164" s="146" t="s">
        <v>34</v>
      </c>
      <c r="I164" s="17" t="s">
        <v>380</v>
      </c>
      <c r="J164" s="17" t="s">
        <v>384</v>
      </c>
      <c r="K164" s="50">
        <f>(C164-VLOOKUP(H164,Riders!$A$2:$C$3501,2,FALSE))/365</f>
        <v>34.778082191780825</v>
      </c>
      <c r="L164" s="50">
        <f>(C164-VLOOKUP(I164,Riders!$A$2:$C$3501,2,FALSE))/365</f>
        <v>26.090410958904108</v>
      </c>
      <c r="M164" s="50">
        <f>(C164-VLOOKUP(J164,Riders!$A$2:$C$3501,2,FALSE))/365</f>
        <v>22.684931506849313</v>
      </c>
      <c r="N164" s="59">
        <v>6</v>
      </c>
      <c r="O164" s="3">
        <f t="shared" si="4"/>
        <v>47.731000000000002</v>
      </c>
      <c r="P164" s="3">
        <v>11.58</v>
      </c>
      <c r="Q164" s="3">
        <v>7.4069999999999983</v>
      </c>
      <c r="R164" s="3">
        <v>7.1690000000000005</v>
      </c>
      <c r="S164" s="3">
        <v>7.0910000000000011</v>
      </c>
      <c r="T164" s="3">
        <v>7.1599999999999966</v>
      </c>
      <c r="U164" s="3">
        <v>7.3240000000000052</v>
      </c>
      <c r="V164" s="3">
        <f t="shared" si="5"/>
        <v>56.567010957239525</v>
      </c>
    </row>
    <row r="165" spans="1:22" x14ac:dyDescent="0.3">
      <c r="A165" s="46" t="s">
        <v>93</v>
      </c>
      <c r="B165" s="46">
        <v>2022</v>
      </c>
      <c r="C165" s="51">
        <v>44693</v>
      </c>
      <c r="D165" s="46" t="s">
        <v>72</v>
      </c>
      <c r="E165" s="144" t="s">
        <v>379</v>
      </c>
      <c r="F165" s="17" t="s">
        <v>379</v>
      </c>
      <c r="G165" s="17" t="s">
        <v>27</v>
      </c>
      <c r="H165" s="146" t="s">
        <v>26</v>
      </c>
      <c r="I165" s="17" t="s">
        <v>33</v>
      </c>
      <c r="J165" s="17" t="s">
        <v>41</v>
      </c>
      <c r="K165" s="50">
        <f>(C165-VLOOKUP(H165,Riders!$A$2:$C$3501,2,FALSE))/365</f>
        <v>23.972602739726028</v>
      </c>
      <c r="L165" s="50">
        <f>(C165-VLOOKUP(I165,Riders!$A$2:$C$3501,2,FALSE))/365</f>
        <v>28.476712328767125</v>
      </c>
      <c r="M165" s="50">
        <f>(C165-VLOOKUP(J165,Riders!$A$2:$C$3501,2,FALSE))/365</f>
        <v>26.572602739726026</v>
      </c>
      <c r="N165" s="59">
        <v>5</v>
      </c>
      <c r="O165" s="3">
        <f t="shared" si="4"/>
        <v>47.906999999999996</v>
      </c>
      <c r="P165" s="3">
        <v>12.154999999999999</v>
      </c>
      <c r="Q165" s="3">
        <v>7.6</v>
      </c>
      <c r="R165" s="3">
        <v>6.8820000000000014</v>
      </c>
      <c r="S165" s="3">
        <v>6.8560000000000016</v>
      </c>
      <c r="T165" s="3">
        <v>7.0730000000000004</v>
      </c>
      <c r="U165" s="3">
        <v>7.340999999999994</v>
      </c>
      <c r="V165" s="3">
        <f t="shared" si="5"/>
        <v>56.359195942137895</v>
      </c>
    </row>
    <row r="166" spans="1:22" x14ac:dyDescent="0.3">
      <c r="A166" s="46" t="s">
        <v>93</v>
      </c>
      <c r="B166" s="46">
        <v>2022</v>
      </c>
      <c r="C166" s="51">
        <v>44693</v>
      </c>
      <c r="D166" s="46" t="s">
        <v>72</v>
      </c>
      <c r="E166" s="144" t="s">
        <v>379</v>
      </c>
      <c r="F166" s="17" t="s">
        <v>379</v>
      </c>
      <c r="G166" s="17" t="s">
        <v>25</v>
      </c>
      <c r="H166" s="146" t="s">
        <v>101</v>
      </c>
      <c r="I166" s="17" t="s">
        <v>381</v>
      </c>
      <c r="J166" s="17" t="s">
        <v>182</v>
      </c>
      <c r="K166" s="50">
        <f>(C166-VLOOKUP(H166,Riders!$A$2:$C$3501,2,FALSE))/365</f>
        <v>22.613698630136987</v>
      </c>
      <c r="L166" s="50">
        <f>(C166-VLOOKUP(I166,Riders!$A$2:$C$3501,2,FALSE))/365</f>
        <v>19.399999999999999</v>
      </c>
      <c r="M166" s="50">
        <f>(C166-VLOOKUP(J166,Riders!$A$2:$C$3501,2,FALSE))/365</f>
        <v>22.564383561643837</v>
      </c>
      <c r="N166" s="59">
        <v>7</v>
      </c>
      <c r="O166" s="3">
        <f t="shared" si="4"/>
        <v>48.249000000000002</v>
      </c>
      <c r="P166" s="3">
        <v>11.715999999999999</v>
      </c>
      <c r="Q166" s="3">
        <v>7.5039999999999996</v>
      </c>
      <c r="R166" s="3">
        <v>7.0600000000000023</v>
      </c>
      <c r="S166" s="3">
        <v>7.2379999999999995</v>
      </c>
      <c r="T166" s="3">
        <v>7.2560000000000002</v>
      </c>
      <c r="U166" s="3">
        <v>7.4750000000000014</v>
      </c>
      <c r="V166" s="3">
        <f t="shared" si="5"/>
        <v>55.959709009513148</v>
      </c>
    </row>
    <row r="167" spans="1:22" x14ac:dyDescent="0.3">
      <c r="A167" s="46" t="s">
        <v>93</v>
      </c>
      <c r="B167" s="46">
        <v>2022</v>
      </c>
      <c r="C167" s="51">
        <v>44693</v>
      </c>
      <c r="D167" s="46" t="s">
        <v>72</v>
      </c>
      <c r="E167" s="144" t="s">
        <v>379</v>
      </c>
      <c r="F167" s="17" t="s">
        <v>379</v>
      </c>
      <c r="G167" s="17" t="s">
        <v>44</v>
      </c>
      <c r="H167" s="146" t="s">
        <v>43</v>
      </c>
      <c r="I167" s="17" t="s">
        <v>138</v>
      </c>
      <c r="J167" s="17" t="s">
        <v>54</v>
      </c>
      <c r="K167" s="50">
        <f>(C167-VLOOKUP(H167,Riders!$A$2:$C$3501,2,FALSE))/365</f>
        <v>29.479452054794521</v>
      </c>
      <c r="L167" s="50">
        <f>(C167-VLOOKUP(I167,Riders!$A$2:$C$3501,2,FALSE))/365</f>
        <v>26.657534246575342</v>
      </c>
      <c r="M167" s="50">
        <f>(C167-VLOOKUP(J167,Riders!$A$2:$C$3501,2,FALSE))/365</f>
        <v>24.884931506849316</v>
      </c>
      <c r="N167" s="59">
        <v>3</v>
      </c>
      <c r="O167" s="3">
        <f t="shared" si="4"/>
        <v>48.575000000000003</v>
      </c>
      <c r="P167" s="3">
        <v>11.864000000000001</v>
      </c>
      <c r="Q167" s="3">
        <v>7.6419999999999995</v>
      </c>
      <c r="R167" s="3">
        <v>7.0960000000000001</v>
      </c>
      <c r="S167" s="3">
        <v>7.1789999999999985</v>
      </c>
      <c r="T167" s="3">
        <v>7.2740000000000009</v>
      </c>
      <c r="U167" s="3">
        <v>7.5200000000000031</v>
      </c>
      <c r="V167" s="3">
        <f t="shared" si="5"/>
        <v>55.584148224395264</v>
      </c>
    </row>
    <row r="168" spans="1:22" x14ac:dyDescent="0.3">
      <c r="A168" s="46" t="s">
        <v>93</v>
      </c>
      <c r="B168" s="46">
        <v>2022</v>
      </c>
      <c r="C168" s="51">
        <v>44693</v>
      </c>
      <c r="D168" s="46" t="s">
        <v>72</v>
      </c>
      <c r="E168" s="144" t="s">
        <v>379</v>
      </c>
      <c r="F168" s="17" t="s">
        <v>379</v>
      </c>
      <c r="G168" s="17" t="s">
        <v>47</v>
      </c>
      <c r="H168" s="146" t="s">
        <v>99</v>
      </c>
      <c r="I168" s="17" t="s">
        <v>100</v>
      </c>
      <c r="J168" s="17" t="s">
        <v>57</v>
      </c>
      <c r="K168" s="50">
        <f>(C168-VLOOKUP(H168,Riders!$A$2:$C$3501,2,FALSE))/365</f>
        <v>25.238356164383561</v>
      </c>
      <c r="L168" s="50">
        <f>(C168-VLOOKUP(I168,Riders!$A$2:$C$3501,2,FALSE))/365</f>
        <v>28.246575342465754</v>
      </c>
      <c r="M168" s="50">
        <f>(C168-VLOOKUP(J168,Riders!$A$2:$C$3501,2,FALSE))/365</f>
        <v>22.284931506849315</v>
      </c>
      <c r="N168" s="59">
        <v>4</v>
      </c>
      <c r="O168" s="3">
        <f t="shared" si="4"/>
        <v>48.747999999999998</v>
      </c>
      <c r="P168" s="3">
        <v>11.798</v>
      </c>
      <c r="Q168" s="3">
        <v>7.5729999999999986</v>
      </c>
      <c r="R168" s="3">
        <v>7.0450000000000017</v>
      </c>
      <c r="S168" s="3">
        <v>7.1410000000000018</v>
      </c>
      <c r="T168" s="3">
        <v>7.4699999999999989</v>
      </c>
      <c r="U168" s="3">
        <v>7.7209999999999965</v>
      </c>
      <c r="V168" s="3">
        <f t="shared" si="5"/>
        <v>55.38688766718635</v>
      </c>
    </row>
    <row r="169" spans="1:22" x14ac:dyDescent="0.3">
      <c r="A169" s="46" t="s">
        <v>93</v>
      </c>
      <c r="B169" s="46">
        <v>2022</v>
      </c>
      <c r="C169" s="51">
        <v>44693</v>
      </c>
      <c r="D169" s="46" t="s">
        <v>72</v>
      </c>
      <c r="E169" s="144" t="s">
        <v>379</v>
      </c>
      <c r="F169" s="17" t="s">
        <v>379</v>
      </c>
      <c r="G169" s="17" t="s">
        <v>40</v>
      </c>
      <c r="H169" s="17" t="s">
        <v>39</v>
      </c>
      <c r="I169" s="17" t="s">
        <v>42</v>
      </c>
      <c r="J169" s="17" t="s">
        <v>45</v>
      </c>
      <c r="K169" s="50">
        <f>(C169-VLOOKUP(H169,Riders!$A$2:$C$3501,2,FALSE))/365</f>
        <v>27.753424657534246</v>
      </c>
      <c r="L169" s="50">
        <f>(C169-VLOOKUP(I169,Riders!$A$2:$C$3501,2,FALSE))/365</f>
        <v>23.443835616438356</v>
      </c>
      <c r="M169" s="50">
        <f>(C169-VLOOKUP(J169,Riders!$A$2:$C$3501,2,FALSE))/365</f>
        <v>31.219178082191782</v>
      </c>
      <c r="N169" s="59">
        <v>2</v>
      </c>
      <c r="O169" s="3">
        <f t="shared" si="4"/>
        <v>49.51</v>
      </c>
      <c r="P169" s="3">
        <v>12.503</v>
      </c>
      <c r="Q169" s="3">
        <v>7.8069999999999986</v>
      </c>
      <c r="R169" s="3">
        <v>7.1660000000000004</v>
      </c>
      <c r="S169" s="3">
        <v>7.2019999999999982</v>
      </c>
      <c r="T169" s="3">
        <v>7.2850000000000037</v>
      </c>
      <c r="U169" s="3">
        <v>7.546999999999997</v>
      </c>
      <c r="V169" s="3">
        <f t="shared" si="5"/>
        <v>54.534437487376287</v>
      </c>
    </row>
    <row r="170" spans="1:22" x14ac:dyDescent="0.3">
      <c r="A170" s="46" t="s">
        <v>93</v>
      </c>
      <c r="B170" s="46">
        <v>2022</v>
      </c>
      <c r="C170" s="51">
        <v>44693</v>
      </c>
      <c r="D170" s="46" t="s">
        <v>72</v>
      </c>
      <c r="E170" s="144" t="s">
        <v>379</v>
      </c>
      <c r="F170" s="17" t="s">
        <v>379</v>
      </c>
      <c r="G170" s="17" t="s">
        <v>67</v>
      </c>
      <c r="H170" s="17" t="s">
        <v>66</v>
      </c>
      <c r="I170" s="17" t="s">
        <v>388</v>
      </c>
      <c r="J170" s="17" t="s">
        <v>98</v>
      </c>
      <c r="K170" s="50">
        <f>(C170-VLOOKUP(H170,Riders!$A$2:$C$3501,2,FALSE))/365</f>
        <v>19.534246575342465</v>
      </c>
      <c r="L170" s="50" t="e">
        <f>(C170-VLOOKUP(I170,Riders!$A$2:$C$3501,2,FALSE))/365</f>
        <v>#N/A</v>
      </c>
      <c r="M170" s="50">
        <f>(C170-VLOOKUP(J170,Riders!$A$2:$C$3501,2,FALSE))/365</f>
        <v>30.783561643835615</v>
      </c>
      <c r="N170" s="59">
        <v>1</v>
      </c>
      <c r="O170" s="3">
        <f t="shared" si="4"/>
        <v>50.034999999999997</v>
      </c>
      <c r="P170" s="3">
        <v>12.148</v>
      </c>
      <c r="Q170" s="3">
        <v>7.8060000000000009</v>
      </c>
      <c r="R170" s="3">
        <v>7.1499999999999986</v>
      </c>
      <c r="S170" s="3">
        <v>7.1490000000000009</v>
      </c>
      <c r="T170" s="3">
        <v>7.6640000000000015</v>
      </c>
      <c r="U170" s="3">
        <v>8.117999999999995</v>
      </c>
      <c r="V170" s="3">
        <f t="shared" si="5"/>
        <v>53.962226441490962</v>
      </c>
    </row>
    <row r="171" spans="1:22" x14ac:dyDescent="0.3">
      <c r="A171" s="46" t="s">
        <v>93</v>
      </c>
      <c r="B171" s="46">
        <v>2022</v>
      </c>
      <c r="C171" s="51">
        <v>44693</v>
      </c>
      <c r="D171" s="46" t="s">
        <v>72</v>
      </c>
      <c r="E171" s="144" t="s">
        <v>454</v>
      </c>
      <c r="F171" s="17">
        <v>1</v>
      </c>
      <c r="G171" s="17" t="s">
        <v>25</v>
      </c>
      <c r="H171" s="146" t="s">
        <v>101</v>
      </c>
      <c r="I171" s="17" t="s">
        <v>381</v>
      </c>
      <c r="J171" s="17" t="s">
        <v>182</v>
      </c>
      <c r="K171" s="50">
        <f>(C171-VLOOKUP(H171,Riders!$A$2:$C$3501,2,FALSE))/365</f>
        <v>22.613698630136987</v>
      </c>
      <c r="L171" s="50">
        <f>(C171-VLOOKUP(I171,Riders!$A$2:$C$3501,2,FALSE))/365</f>
        <v>19.399999999999999</v>
      </c>
      <c r="M171" s="50">
        <f>(C171-VLOOKUP(J171,Riders!$A$2:$C$3501,2,FALSE))/365</f>
        <v>22.564383561643837</v>
      </c>
      <c r="N171" s="59">
        <v>1</v>
      </c>
      <c r="O171" s="3">
        <f t="shared" si="4"/>
        <v>48.006</v>
      </c>
      <c r="P171" s="3">
        <v>11.62</v>
      </c>
      <c r="Q171" s="3">
        <v>7.4710000000000019</v>
      </c>
      <c r="R171" s="3">
        <v>7.032</v>
      </c>
      <c r="S171" s="3">
        <v>7.2059999999999995</v>
      </c>
      <c r="T171" s="3">
        <v>7.2389999999999972</v>
      </c>
      <c r="U171" s="3">
        <v>7.4380000000000024</v>
      </c>
      <c r="V171" s="3">
        <f t="shared" si="5"/>
        <v>56.242969628796402</v>
      </c>
    </row>
    <row r="172" spans="1:22" x14ac:dyDescent="0.3">
      <c r="A172" s="46" t="s">
        <v>93</v>
      </c>
      <c r="B172" s="46">
        <v>2022</v>
      </c>
      <c r="C172" s="51">
        <v>44693</v>
      </c>
      <c r="D172" s="46" t="s">
        <v>72</v>
      </c>
      <c r="E172" s="144" t="s">
        <v>454</v>
      </c>
      <c r="F172" s="17">
        <v>1</v>
      </c>
      <c r="G172" s="17" t="s">
        <v>44</v>
      </c>
      <c r="H172" s="146" t="s">
        <v>43</v>
      </c>
      <c r="I172" s="17" t="s">
        <v>138</v>
      </c>
      <c r="J172" s="17" t="s">
        <v>54</v>
      </c>
      <c r="K172" s="50">
        <f>(C172-VLOOKUP(H172,Riders!$A$2:$C$3501,2,FALSE))/365</f>
        <v>29.479452054794521</v>
      </c>
      <c r="L172" s="50">
        <f>(C172-VLOOKUP(I172,Riders!$A$2:$C$3501,2,FALSE))/365</f>
        <v>26.657534246575342</v>
      </c>
      <c r="M172" s="50">
        <f>(C172-VLOOKUP(J172,Riders!$A$2:$C$3501,2,FALSE))/365</f>
        <v>24.884931506849316</v>
      </c>
      <c r="N172" s="59">
        <v>2</v>
      </c>
      <c r="O172" s="3">
        <f t="shared" si="4"/>
        <v>48.052999999999997</v>
      </c>
      <c r="P172" s="3">
        <v>11.927</v>
      </c>
      <c r="Q172" s="3">
        <v>7.554000000000002</v>
      </c>
      <c r="R172" s="3">
        <v>7.0009999999999977</v>
      </c>
      <c r="S172" s="3">
        <v>7.0949999999999989</v>
      </c>
      <c r="T172" s="3">
        <v>7.1090000000000018</v>
      </c>
      <c r="U172" s="3">
        <v>7.3669999999999973</v>
      </c>
      <c r="V172" s="3">
        <f t="shared" si="5"/>
        <v>56.187959128462325</v>
      </c>
    </row>
    <row r="173" spans="1:22" x14ac:dyDescent="0.3">
      <c r="A173" s="46" t="s">
        <v>93</v>
      </c>
      <c r="B173" s="46">
        <v>2022</v>
      </c>
      <c r="C173" s="51">
        <v>44693</v>
      </c>
      <c r="D173" s="46" t="s">
        <v>72</v>
      </c>
      <c r="E173" s="144" t="s">
        <v>454</v>
      </c>
      <c r="F173" s="17">
        <v>2</v>
      </c>
      <c r="G173" s="17" t="s">
        <v>27</v>
      </c>
      <c r="H173" s="17" t="s">
        <v>115</v>
      </c>
      <c r="I173" s="17" t="s">
        <v>26</v>
      </c>
      <c r="J173" s="17" t="s">
        <v>33</v>
      </c>
      <c r="K173" s="50">
        <f>(C173-VLOOKUP(H173,Riders!$A$2:$C$3501,2,FALSE))/365</f>
        <v>24.778082191780822</v>
      </c>
      <c r="L173" s="50">
        <f>(C173-VLOOKUP(I173,Riders!$A$2:$C$3501,2,FALSE))/365</f>
        <v>23.972602739726028</v>
      </c>
      <c r="M173" s="50">
        <f>(C173-VLOOKUP(J173,Riders!$A$2:$C$3501,2,FALSE))/365</f>
        <v>28.476712328767125</v>
      </c>
      <c r="N173" s="59">
        <v>1</v>
      </c>
      <c r="O173" s="3">
        <f t="shared" si="4"/>
        <v>47.847999999999999</v>
      </c>
      <c r="P173" s="3">
        <v>12.148</v>
      </c>
      <c r="Q173" s="3">
        <v>7.5710000000000015</v>
      </c>
      <c r="R173" s="3">
        <v>6.9740000000000002</v>
      </c>
      <c r="S173" s="3">
        <v>6.8249999999999993</v>
      </c>
      <c r="T173" s="3">
        <v>7.0129999999999981</v>
      </c>
      <c r="U173" s="3">
        <v>7.3170000000000002</v>
      </c>
      <c r="V173" s="3">
        <f t="shared" si="5"/>
        <v>56.428690854372178</v>
      </c>
    </row>
    <row r="174" spans="1:22" x14ac:dyDescent="0.3">
      <c r="A174" s="46" t="s">
        <v>93</v>
      </c>
      <c r="B174" s="46">
        <v>2022</v>
      </c>
      <c r="C174" s="51">
        <v>44693</v>
      </c>
      <c r="D174" s="46" t="s">
        <v>72</v>
      </c>
      <c r="E174" s="144" t="s">
        <v>454</v>
      </c>
      <c r="F174" s="17">
        <v>2</v>
      </c>
      <c r="G174" s="17" t="s">
        <v>47</v>
      </c>
      <c r="H174" s="17" t="s">
        <v>99</v>
      </c>
      <c r="I174" s="17" t="s">
        <v>100</v>
      </c>
      <c r="J174" s="17" t="s">
        <v>46</v>
      </c>
      <c r="K174" s="50">
        <f>(C174-VLOOKUP(H174,Riders!$A$2:$C$3501,2,FALSE))/365</f>
        <v>25.238356164383561</v>
      </c>
      <c r="L174" s="50">
        <f>(C174-VLOOKUP(I174,Riders!$A$2:$C$3501,2,FALSE))/365</f>
        <v>28.246575342465754</v>
      </c>
      <c r="M174" s="50">
        <f>(C174-VLOOKUP(J174,Riders!$A$2:$C$3501,2,FALSE))/365</f>
        <v>21.904109589041095</v>
      </c>
      <c r="N174" s="59">
        <v>2</v>
      </c>
      <c r="O174" s="3">
        <f t="shared" si="4"/>
        <v>49.811</v>
      </c>
      <c r="P174" s="3">
        <v>11.647</v>
      </c>
      <c r="Q174" s="3">
        <v>7.479000000000001</v>
      </c>
      <c r="R174" s="3">
        <v>6.9259999999999984</v>
      </c>
      <c r="S174" s="3">
        <v>7.0760000000000005</v>
      </c>
      <c r="T174" s="3">
        <v>8.4810000000000016</v>
      </c>
      <c r="U174" s="3">
        <v>8.2019999999999982</v>
      </c>
      <c r="V174" s="3">
        <f t="shared" si="5"/>
        <v>54.204894501214589</v>
      </c>
    </row>
    <row r="175" spans="1:22" x14ac:dyDescent="0.3">
      <c r="A175" s="46" t="s">
        <v>93</v>
      </c>
      <c r="B175" s="46">
        <v>2022</v>
      </c>
      <c r="C175" s="51">
        <v>44693</v>
      </c>
      <c r="D175" s="46" t="s">
        <v>72</v>
      </c>
      <c r="E175" s="144" t="s">
        <v>454</v>
      </c>
      <c r="F175" s="17">
        <v>3</v>
      </c>
      <c r="G175" s="17" t="s">
        <v>19</v>
      </c>
      <c r="H175" s="17" t="s">
        <v>380</v>
      </c>
      <c r="I175" s="17" t="s">
        <v>384</v>
      </c>
      <c r="J175" s="17" t="s">
        <v>18</v>
      </c>
      <c r="K175" s="50">
        <f>(C175-VLOOKUP(H175,Riders!$A$2:$C$3501,2,FALSE))/365</f>
        <v>26.090410958904108</v>
      </c>
      <c r="L175" s="50">
        <f>(C175-VLOOKUP(I175,Riders!$A$2:$C$3501,2,FALSE))/365</f>
        <v>22.684931506849313</v>
      </c>
      <c r="M175" s="50">
        <f>(C175-VLOOKUP(J175,Riders!$A$2:$C$3501,2,FALSE))/365</f>
        <v>23.969863013698632</v>
      </c>
      <c r="N175" s="59">
        <v>1</v>
      </c>
      <c r="O175" s="3">
        <f t="shared" si="4"/>
        <v>47.228999999999999</v>
      </c>
      <c r="P175" s="3">
        <v>11.647</v>
      </c>
      <c r="Q175" s="3">
        <v>7.3420000000000005</v>
      </c>
      <c r="R175" s="3">
        <v>6.9079999999999977</v>
      </c>
      <c r="S175" s="3">
        <v>7.0640000000000001</v>
      </c>
      <c r="T175" s="3">
        <v>7.0450000000000017</v>
      </c>
      <c r="U175" s="3">
        <v>7.222999999999999</v>
      </c>
      <c r="V175" s="3">
        <f t="shared" si="5"/>
        <v>57.168265260750807</v>
      </c>
    </row>
    <row r="176" spans="1:22" x14ac:dyDescent="0.3">
      <c r="A176" s="46" t="s">
        <v>93</v>
      </c>
      <c r="B176" s="46">
        <v>2022</v>
      </c>
      <c r="C176" s="51">
        <v>44693</v>
      </c>
      <c r="D176" s="46" t="s">
        <v>72</v>
      </c>
      <c r="E176" s="144" t="s">
        <v>454</v>
      </c>
      <c r="F176" s="17">
        <v>3</v>
      </c>
      <c r="G176" s="17" t="s">
        <v>40</v>
      </c>
      <c r="H176" s="17" t="s">
        <v>39</v>
      </c>
      <c r="I176" s="17" t="s">
        <v>42</v>
      </c>
      <c r="J176" s="17" t="s">
        <v>45</v>
      </c>
      <c r="K176" s="50">
        <f>(C176-VLOOKUP(H176,Riders!$A$2:$C$3501,2,FALSE))/365</f>
        <v>27.753424657534246</v>
      </c>
      <c r="L176" s="50">
        <f>(C176-VLOOKUP(I176,Riders!$A$2:$C$3501,2,FALSE))/365</f>
        <v>23.443835616438356</v>
      </c>
      <c r="M176" s="50">
        <f>(C176-VLOOKUP(J176,Riders!$A$2:$C$3501,2,FALSE))/365</f>
        <v>31.219178082191782</v>
      </c>
      <c r="N176" s="59">
        <v>2</v>
      </c>
      <c r="O176" s="3">
        <f t="shared" si="4"/>
        <v>48.985999999999997</v>
      </c>
      <c r="P176" s="3">
        <v>12.395</v>
      </c>
      <c r="Q176" s="3">
        <v>7.772000000000002</v>
      </c>
      <c r="R176" s="3">
        <v>7.1169999999999973</v>
      </c>
      <c r="S176" s="3">
        <v>7.0850000000000009</v>
      </c>
      <c r="T176" s="3">
        <v>7.1940000000000026</v>
      </c>
      <c r="U176" s="3">
        <v>7.4229999999999947</v>
      </c>
      <c r="V176" s="3">
        <f t="shared" si="5"/>
        <v>55.117788755971098</v>
      </c>
    </row>
    <row r="177" spans="1:22" x14ac:dyDescent="0.3">
      <c r="A177" s="46" t="s">
        <v>93</v>
      </c>
      <c r="B177" s="46">
        <v>2022</v>
      </c>
      <c r="C177" s="51">
        <v>44693</v>
      </c>
      <c r="D177" s="46" t="s">
        <v>72</v>
      </c>
      <c r="E177" s="144" t="s">
        <v>454</v>
      </c>
      <c r="F177" s="17">
        <v>4</v>
      </c>
      <c r="G177" s="17" t="s">
        <v>15</v>
      </c>
      <c r="H177" s="17" t="s">
        <v>14</v>
      </c>
      <c r="I177" s="17" t="s">
        <v>22</v>
      </c>
      <c r="J177" s="17" t="s">
        <v>23</v>
      </c>
      <c r="K177" s="50">
        <f>(C177-VLOOKUP(H177,Riders!$A$2:$C$3501,2,FALSE))/365</f>
        <v>22.358904109589041</v>
      </c>
      <c r="L177" s="50">
        <f>(C177-VLOOKUP(I177,Riders!$A$2:$C$3501,2,FALSE))/365</f>
        <v>24.339726027397262</v>
      </c>
      <c r="M177" s="50">
        <f>(C177-VLOOKUP(J177,Riders!$A$2:$C$3501,2,FALSE))/365</f>
        <v>24.665753424657535</v>
      </c>
      <c r="N177" s="59">
        <v>1</v>
      </c>
      <c r="O177" s="3">
        <f t="shared" si="4"/>
        <v>46.834000000000003</v>
      </c>
      <c r="P177" s="3">
        <v>11.733000000000001</v>
      </c>
      <c r="Q177" s="3">
        <v>7.4220000000000006</v>
      </c>
      <c r="R177" s="3">
        <v>6.820999999999998</v>
      </c>
      <c r="S177" s="3">
        <v>6.7310000000000016</v>
      </c>
      <c r="T177" s="3">
        <v>6.9529999999999959</v>
      </c>
      <c r="U177" s="3">
        <v>7.1740000000000066</v>
      </c>
      <c r="V177" s="3">
        <f t="shared" si="5"/>
        <v>57.650424904983552</v>
      </c>
    </row>
    <row r="178" spans="1:22" x14ac:dyDescent="0.3">
      <c r="A178" s="46" t="s">
        <v>93</v>
      </c>
      <c r="B178" s="46">
        <v>2022</v>
      </c>
      <c r="C178" s="51">
        <v>44693</v>
      </c>
      <c r="D178" s="46" t="s">
        <v>72</v>
      </c>
      <c r="E178" s="144" t="s">
        <v>454</v>
      </c>
      <c r="F178" s="17">
        <v>4</v>
      </c>
      <c r="G178" s="17" t="s">
        <v>67</v>
      </c>
      <c r="H178" s="17" t="s">
        <v>66</v>
      </c>
      <c r="I178" s="17" t="s">
        <v>388</v>
      </c>
      <c r="J178" s="17" t="s">
        <v>98</v>
      </c>
      <c r="K178" s="50">
        <f>(C178-VLOOKUP(H178,Riders!$A$2:$C$3501,2,FALSE))/365</f>
        <v>19.534246575342465</v>
      </c>
      <c r="L178" s="50" t="e">
        <f>(C178-VLOOKUP(I178,Riders!$A$2:$C$3501,2,FALSE))/365</f>
        <v>#N/A</v>
      </c>
      <c r="M178" s="50">
        <f>(C178-VLOOKUP(J178,Riders!$A$2:$C$3501,2,FALSE))/365</f>
        <v>30.783561643835615</v>
      </c>
      <c r="N178" s="59">
        <v>2</v>
      </c>
      <c r="O178" s="3">
        <f t="shared" si="4"/>
        <v>49.988999999999997</v>
      </c>
      <c r="P178" s="3">
        <v>12.157999999999999</v>
      </c>
      <c r="Q178" s="3">
        <v>7.7919999999999998</v>
      </c>
      <c r="R178" s="3">
        <v>7.1720000000000006</v>
      </c>
      <c r="S178" s="3">
        <v>7.0760000000000005</v>
      </c>
      <c r="T178" s="3">
        <v>7.722999999999999</v>
      </c>
      <c r="U178" s="3">
        <v>8.0679999999999978</v>
      </c>
      <c r="V178" s="3">
        <f t="shared" si="5"/>
        <v>54.011882614175121</v>
      </c>
    </row>
    <row r="179" spans="1:22" x14ac:dyDescent="0.3">
      <c r="A179" s="46" t="s">
        <v>93</v>
      </c>
      <c r="B179" s="46">
        <v>2022</v>
      </c>
      <c r="C179" s="51">
        <v>44693</v>
      </c>
      <c r="D179" s="46" t="s">
        <v>72</v>
      </c>
      <c r="E179" s="144" t="s">
        <v>204</v>
      </c>
      <c r="F179" s="17" t="s">
        <v>205</v>
      </c>
      <c r="G179" s="17" t="s">
        <v>15</v>
      </c>
      <c r="H179" s="17" t="s">
        <v>14</v>
      </c>
      <c r="I179" s="17" t="s">
        <v>22</v>
      </c>
      <c r="J179" s="17" t="s">
        <v>23</v>
      </c>
      <c r="K179" s="50">
        <f>(C179-VLOOKUP(H179,Riders!$A$2:$C$3501,2,FALSE))/365</f>
        <v>22.358904109589041</v>
      </c>
      <c r="L179" s="50">
        <f>(C179-VLOOKUP(I179,Riders!$A$2:$C$3501,2,FALSE))/365</f>
        <v>24.339726027397262</v>
      </c>
      <c r="M179" s="50">
        <f>(C179-VLOOKUP(J179,Riders!$A$2:$C$3501,2,FALSE))/365</f>
        <v>24.665753424657535</v>
      </c>
      <c r="N179" s="59">
        <v>1</v>
      </c>
      <c r="O179" s="3">
        <f t="shared" si="4"/>
        <v>46.807000000000002</v>
      </c>
      <c r="P179" s="3">
        <v>11.68</v>
      </c>
      <c r="Q179" s="3">
        <v>7.4280000000000008</v>
      </c>
      <c r="R179" s="3">
        <v>6.7719999999999985</v>
      </c>
      <c r="S179" s="3">
        <v>6.7309999999999981</v>
      </c>
      <c r="T179" s="3">
        <v>6.9730000000000061</v>
      </c>
      <c r="U179" s="3">
        <v>7.222999999999999</v>
      </c>
      <c r="V179" s="3">
        <f t="shared" si="5"/>
        <v>57.683679791484174</v>
      </c>
    </row>
    <row r="180" spans="1:22" x14ac:dyDescent="0.3">
      <c r="A180" s="46" t="s">
        <v>93</v>
      </c>
      <c r="B180" s="46">
        <v>2022</v>
      </c>
      <c r="C180" s="51">
        <v>44693</v>
      </c>
      <c r="D180" s="46" t="s">
        <v>72</v>
      </c>
      <c r="E180" s="144" t="s">
        <v>204</v>
      </c>
      <c r="F180" s="17" t="s">
        <v>205</v>
      </c>
      <c r="G180" s="17" t="s">
        <v>19</v>
      </c>
      <c r="H180" s="17" t="s">
        <v>34</v>
      </c>
      <c r="I180" s="17" t="s">
        <v>380</v>
      </c>
      <c r="J180" s="17" t="s">
        <v>18</v>
      </c>
      <c r="K180" s="50">
        <f>(C180-VLOOKUP(H180,Riders!$A$2:$C$3501,2,FALSE))/365</f>
        <v>34.778082191780825</v>
      </c>
      <c r="L180" s="50">
        <f>(C180-VLOOKUP(I180,Riders!$A$2:$C$3501,2,FALSE))/365</f>
        <v>26.090410958904108</v>
      </c>
      <c r="M180" s="50">
        <f>(C180-VLOOKUP(J180,Riders!$A$2:$C$3501,2,FALSE))/365</f>
        <v>23.969863013698632</v>
      </c>
      <c r="N180" s="59">
        <v>2</v>
      </c>
      <c r="O180" s="3">
        <f t="shared" si="4"/>
        <v>47.420999999999999</v>
      </c>
      <c r="P180" s="3">
        <v>11.571</v>
      </c>
      <c r="Q180" s="3">
        <v>7.3450000000000006</v>
      </c>
      <c r="R180" s="3">
        <v>6.9329999999999998</v>
      </c>
      <c r="S180" s="3">
        <v>7.0770000000000017</v>
      </c>
      <c r="T180" s="3">
        <v>7.1340000000000003</v>
      </c>
      <c r="U180" s="3">
        <v>7.3609999999999971</v>
      </c>
      <c r="V180" s="3">
        <f t="shared" si="5"/>
        <v>56.93680015183147</v>
      </c>
    </row>
    <row r="181" spans="1:22" x14ac:dyDescent="0.3">
      <c r="A181" s="46" t="s">
        <v>93</v>
      </c>
      <c r="B181" s="46">
        <v>2022</v>
      </c>
      <c r="C181" s="51">
        <v>44693</v>
      </c>
      <c r="D181" s="46" t="s">
        <v>72</v>
      </c>
      <c r="E181" s="144" t="s">
        <v>204</v>
      </c>
      <c r="F181" s="17" t="s">
        <v>206</v>
      </c>
      <c r="G181" s="17" t="s">
        <v>27</v>
      </c>
      <c r="H181" s="17" t="s">
        <v>26</v>
      </c>
      <c r="I181" s="17" t="s">
        <v>33</v>
      </c>
      <c r="J181" s="17" t="s">
        <v>41</v>
      </c>
      <c r="K181" s="50">
        <f>(C181-VLOOKUP(H181,Riders!$A$2:$C$3501,2,FALSE))/365</f>
        <v>23.972602739726028</v>
      </c>
      <c r="L181" s="50">
        <f>(C181-VLOOKUP(I181,Riders!$A$2:$C$3501,2,FALSE))/365</f>
        <v>28.476712328767125</v>
      </c>
      <c r="M181" s="50">
        <f>(C181-VLOOKUP(J181,Riders!$A$2:$C$3501,2,FALSE))/365</f>
        <v>26.572602739726026</v>
      </c>
      <c r="N181" s="59">
        <v>1</v>
      </c>
      <c r="O181" s="3">
        <f t="shared" si="4"/>
        <v>47.817</v>
      </c>
      <c r="P181" s="3">
        <v>12.186999999999999</v>
      </c>
      <c r="Q181" s="3">
        <v>7.5849999999999991</v>
      </c>
      <c r="R181" s="3">
        <v>6.9670000000000023</v>
      </c>
      <c r="S181" s="3">
        <v>6.91</v>
      </c>
      <c r="T181" s="3">
        <v>6.9780000000000015</v>
      </c>
      <c r="U181" s="3">
        <v>7.1899999999999977</v>
      </c>
      <c r="V181" s="3">
        <f t="shared" si="5"/>
        <v>56.465273856578207</v>
      </c>
    </row>
    <row r="182" spans="1:22" x14ac:dyDescent="0.3">
      <c r="A182" s="46" t="s">
        <v>93</v>
      </c>
      <c r="B182" s="46">
        <v>2022</v>
      </c>
      <c r="C182" s="51">
        <v>44693</v>
      </c>
      <c r="D182" s="46" t="s">
        <v>72</v>
      </c>
      <c r="E182" s="144" t="s">
        <v>204</v>
      </c>
      <c r="F182" s="17" t="s">
        <v>206</v>
      </c>
      <c r="G182" s="17" t="s">
        <v>25</v>
      </c>
      <c r="H182" s="17" t="s">
        <v>101</v>
      </c>
      <c r="I182" s="17" t="s">
        <v>381</v>
      </c>
      <c r="J182" s="17" t="s">
        <v>182</v>
      </c>
      <c r="K182" s="50">
        <f>(C182-VLOOKUP(H182,Riders!$A$2:$C$3501,2,FALSE))/365</f>
        <v>22.613698630136987</v>
      </c>
      <c r="L182" s="50">
        <f>(C182-VLOOKUP(I182,Riders!$A$2:$C$3501,2,FALSE))/365</f>
        <v>19.399999999999999</v>
      </c>
      <c r="M182" s="50">
        <f>(C182-VLOOKUP(J182,Riders!$A$2:$C$3501,2,FALSE))/365</f>
        <v>22.564383561643837</v>
      </c>
      <c r="N182" s="59">
        <v>2</v>
      </c>
      <c r="O182" s="3">
        <f t="shared" si="4"/>
        <v>48.387</v>
      </c>
      <c r="P182" s="3">
        <v>11.771000000000001</v>
      </c>
      <c r="Q182" s="3">
        <v>7.5350000000000001</v>
      </c>
      <c r="R182" s="3">
        <v>7.1469999999999985</v>
      </c>
      <c r="S182" s="3">
        <v>7.2859999999999978</v>
      </c>
      <c r="T182" s="3">
        <v>7.230000000000004</v>
      </c>
      <c r="U182" s="3">
        <v>7.4179999999999993</v>
      </c>
      <c r="V182" s="3">
        <f t="shared" si="5"/>
        <v>55.800111600223197</v>
      </c>
    </row>
    <row r="183" spans="1:22" x14ac:dyDescent="0.3">
      <c r="A183" s="46" t="s">
        <v>102</v>
      </c>
      <c r="B183" s="46">
        <v>2022</v>
      </c>
      <c r="C183" s="51">
        <v>44672</v>
      </c>
      <c r="D183" s="46" t="s">
        <v>72</v>
      </c>
      <c r="E183" s="59" t="s">
        <v>379</v>
      </c>
      <c r="F183" s="17" t="s">
        <v>379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0">
        <f>(C183-VLOOKUP(H183,Riders!$A$2:$C$3501,2,FALSE))/365</f>
        <v>23.915068493150685</v>
      </c>
      <c r="L183" s="50">
        <f>(C183-VLOOKUP(I183,Riders!$A$2:$C$3501,2,FALSE))/365</f>
        <v>28.419178082191781</v>
      </c>
      <c r="M183" s="50">
        <f>(C183-VLOOKUP(J183,Riders!$A$2:$C$3501,2,FALSE))/365</f>
        <v>26.515068493150686</v>
      </c>
      <c r="N183" s="59">
        <v>1</v>
      </c>
      <c r="O183" s="3">
        <f t="shared" si="4"/>
        <v>47.713999999999999</v>
      </c>
      <c r="P183" s="3">
        <v>12.052</v>
      </c>
      <c r="Q183" s="3">
        <v>7.6080000000000005</v>
      </c>
      <c r="R183" s="3">
        <v>6.9570000000000007</v>
      </c>
      <c r="S183" s="3">
        <v>6.8610000000000007</v>
      </c>
      <c r="T183" s="3">
        <v>7.0259999999999962</v>
      </c>
      <c r="U183" s="3">
        <v>7.2100000000000009</v>
      </c>
      <c r="V183" s="3">
        <f t="shared" si="5"/>
        <v>56.587165192605944</v>
      </c>
    </row>
    <row r="184" spans="1:22" x14ac:dyDescent="0.3">
      <c r="A184" s="46" t="s">
        <v>102</v>
      </c>
      <c r="B184" s="46">
        <v>2022</v>
      </c>
      <c r="C184" s="51">
        <v>44672</v>
      </c>
      <c r="D184" s="46" t="s">
        <v>72</v>
      </c>
      <c r="E184" s="59" t="s">
        <v>379</v>
      </c>
      <c r="F184" s="17" t="s">
        <v>379</v>
      </c>
      <c r="G184" s="17" t="s">
        <v>19</v>
      </c>
      <c r="H184" s="17" t="s">
        <v>34</v>
      </c>
      <c r="I184" s="17" t="s">
        <v>380</v>
      </c>
      <c r="J184" s="17" t="s">
        <v>18</v>
      </c>
      <c r="K184" s="50">
        <f>(C184-VLOOKUP(H184,Riders!$A$2:$C$3501,2,FALSE))/365</f>
        <v>34.720547945205482</v>
      </c>
      <c r="L184" s="50">
        <f>(C184-VLOOKUP(I184,Riders!$A$2:$C$3501,2,FALSE))/365</f>
        <v>26.032876712328768</v>
      </c>
      <c r="M184" s="50">
        <f>(C184-VLOOKUP(J184,Riders!$A$2:$C$3501,2,FALSE))/365</f>
        <v>23.912328767123288</v>
      </c>
      <c r="N184" s="59">
        <v>2</v>
      </c>
      <c r="O184" s="3">
        <f t="shared" si="4"/>
        <v>47.847000000000001</v>
      </c>
      <c r="P184" s="3">
        <v>11.677</v>
      </c>
      <c r="Q184" s="3">
        <v>7.407</v>
      </c>
      <c r="R184" s="3">
        <v>7.0010000000000012</v>
      </c>
      <c r="S184" s="3">
        <v>7.2179999999999964</v>
      </c>
      <c r="T184" s="3">
        <v>7.1829999999999998</v>
      </c>
      <c r="U184" s="3">
        <v>7.3610000000000042</v>
      </c>
      <c r="V184" s="3">
        <f t="shared" si="5"/>
        <v>56.429870211298514</v>
      </c>
    </row>
    <row r="185" spans="1:22" x14ac:dyDescent="0.3">
      <c r="A185" s="46" t="s">
        <v>102</v>
      </c>
      <c r="B185" s="46">
        <v>2022</v>
      </c>
      <c r="C185" s="51">
        <v>44672</v>
      </c>
      <c r="D185" s="46" t="s">
        <v>72</v>
      </c>
      <c r="E185" s="59" t="s">
        <v>379</v>
      </c>
      <c r="F185" s="17" t="s">
        <v>379</v>
      </c>
      <c r="G185" s="17" t="s">
        <v>105</v>
      </c>
      <c r="H185" s="17" t="s">
        <v>104</v>
      </c>
      <c r="I185" s="17" t="s">
        <v>381</v>
      </c>
      <c r="J185" s="17" t="s">
        <v>391</v>
      </c>
      <c r="K185" s="50">
        <f>(C185-VLOOKUP(H185,Riders!$A$2:$C$3501,2,FALSE))/365</f>
        <v>19.06027397260274</v>
      </c>
      <c r="L185" s="50">
        <f>(C185-VLOOKUP(I185,Riders!$A$2:$C$3501,2,FALSE))/365</f>
        <v>19.342465753424658</v>
      </c>
      <c r="M185" s="50">
        <f>(C185-VLOOKUP(J185,Riders!$A$2:$C$3501,2,FALSE))/365</f>
        <v>23.150684931506849</v>
      </c>
      <c r="N185" s="59">
        <v>3</v>
      </c>
      <c r="O185" s="3">
        <f t="shared" si="4"/>
        <v>48.042000000000002</v>
      </c>
      <c r="P185" s="3">
        <v>11.894</v>
      </c>
      <c r="Q185" s="3">
        <v>7.5179999999999989</v>
      </c>
      <c r="R185" s="3">
        <v>7.0720000000000027</v>
      </c>
      <c r="S185" s="3">
        <v>7.1430000000000007</v>
      </c>
      <c r="T185" s="3">
        <v>7.1099999999999994</v>
      </c>
      <c r="U185" s="3">
        <v>7.3049999999999997</v>
      </c>
      <c r="V185" s="3">
        <f t="shared" si="5"/>
        <v>56.200824278756087</v>
      </c>
    </row>
    <row r="186" spans="1:22" x14ac:dyDescent="0.3">
      <c r="A186" s="46" t="s">
        <v>102</v>
      </c>
      <c r="B186" s="46">
        <v>2022</v>
      </c>
      <c r="C186" s="51">
        <v>44672</v>
      </c>
      <c r="D186" s="46" t="s">
        <v>72</v>
      </c>
      <c r="E186" s="59" t="s">
        <v>379</v>
      </c>
      <c r="F186" s="17" t="s">
        <v>379</v>
      </c>
      <c r="G186" s="17" t="s">
        <v>25</v>
      </c>
      <c r="H186" s="17" t="s">
        <v>24</v>
      </c>
      <c r="I186" s="17" t="s">
        <v>112</v>
      </c>
      <c r="J186" s="17" t="s">
        <v>392</v>
      </c>
      <c r="K186" s="50">
        <f>(C186-VLOOKUP(H186,Riders!$A$2:$C$3501,2,FALSE))/365</f>
        <v>23.643835616438356</v>
      </c>
      <c r="L186" s="50">
        <f>(C186-VLOOKUP(I186,Riders!$A$2:$C$3501,2,FALSE))/365</f>
        <v>22.972602739726028</v>
      </c>
      <c r="M186" s="50">
        <f>(C186-VLOOKUP(J186,Riders!$A$2:$C$3501,2,FALSE))/365</f>
        <v>23.293150684931508</v>
      </c>
      <c r="N186" s="59">
        <v>4</v>
      </c>
      <c r="O186" s="3">
        <f t="shared" si="4"/>
        <v>48.356999999999999</v>
      </c>
      <c r="P186" s="3">
        <v>11.619</v>
      </c>
      <c r="Q186" s="3">
        <v>7.4959999999999987</v>
      </c>
      <c r="R186" s="3">
        <v>7.0020000000000024</v>
      </c>
      <c r="S186" s="3">
        <v>7.157</v>
      </c>
      <c r="T186" s="3">
        <v>7.3889999999999958</v>
      </c>
      <c r="U186" s="3">
        <v>7.6940000000000026</v>
      </c>
      <c r="V186" s="3">
        <f t="shared" si="5"/>
        <v>55.83472920156337</v>
      </c>
    </row>
    <row r="187" spans="1:22" x14ac:dyDescent="0.3">
      <c r="A187" s="46" t="s">
        <v>102</v>
      </c>
      <c r="B187" s="46">
        <v>2022</v>
      </c>
      <c r="C187" s="51">
        <v>44672</v>
      </c>
      <c r="D187" s="46" t="s">
        <v>72</v>
      </c>
      <c r="E187" s="59" t="s">
        <v>379</v>
      </c>
      <c r="F187" s="17" t="s">
        <v>379</v>
      </c>
      <c r="G187" s="17" t="s">
        <v>36</v>
      </c>
      <c r="H187" s="17" t="s">
        <v>35</v>
      </c>
      <c r="I187" s="17" t="s">
        <v>103</v>
      </c>
      <c r="J187" s="17" t="s">
        <v>390</v>
      </c>
      <c r="K187" s="50">
        <f>(C187-VLOOKUP(H187,Riders!$A$2:$C$3501,2,FALSE))/365</f>
        <v>24.038356164383561</v>
      </c>
      <c r="L187" s="50">
        <f>(C187-VLOOKUP(I187,Riders!$A$2:$C$3501,2,FALSE))/365</f>
        <v>39.221917808219175</v>
      </c>
      <c r="M187" s="50">
        <f>(C187-VLOOKUP(J187,Riders!$A$2:$C$3501,2,FALSE))/365</f>
        <v>19.005479452054793</v>
      </c>
      <c r="N187" s="59">
        <v>5</v>
      </c>
      <c r="O187" s="3">
        <f t="shared" si="4"/>
        <v>48.493000000000002</v>
      </c>
      <c r="P187" s="3">
        <v>12.135</v>
      </c>
      <c r="Q187" s="3">
        <v>7.5499999999999989</v>
      </c>
      <c r="R187" s="3">
        <v>6.963000000000001</v>
      </c>
      <c r="S187" s="3">
        <v>6.9869999999999983</v>
      </c>
      <c r="T187" s="3">
        <v>7.2929999999999993</v>
      </c>
      <c r="U187" s="3">
        <v>7.5650000000000048</v>
      </c>
      <c r="V187" s="3">
        <f t="shared" si="5"/>
        <v>55.678139112861651</v>
      </c>
    </row>
    <row r="188" spans="1:22" x14ac:dyDescent="0.3">
      <c r="A188" s="46" t="s">
        <v>102</v>
      </c>
      <c r="B188" s="46">
        <v>2022</v>
      </c>
      <c r="C188" s="51">
        <v>44672</v>
      </c>
      <c r="D188" s="46" t="s">
        <v>72</v>
      </c>
      <c r="E188" s="59" t="s">
        <v>379</v>
      </c>
      <c r="F188" s="17" t="s">
        <v>379</v>
      </c>
      <c r="G188" s="17" t="s">
        <v>25</v>
      </c>
      <c r="H188" s="17" t="s">
        <v>101</v>
      </c>
      <c r="I188" s="17" t="s">
        <v>636</v>
      </c>
      <c r="J188" s="17" t="s">
        <v>637</v>
      </c>
      <c r="K188" s="50">
        <f>(C188-VLOOKUP(H188,Riders!$A$2:$C$3501,2,FALSE))/365</f>
        <v>22.556164383561644</v>
      </c>
      <c r="L188" s="50">
        <f>(C188-VLOOKUP(I188,Riders!$A$2:$C$3501,2,FALSE))/365</f>
        <v>18.556164383561644</v>
      </c>
      <c r="M188" s="50">
        <f>(C188-VLOOKUP(J188,Riders!$A$2:$C$3501,2,FALSE))/365</f>
        <v>21.846575342465755</v>
      </c>
      <c r="N188" s="59">
        <v>6</v>
      </c>
      <c r="O188" s="3">
        <f t="shared" si="4"/>
        <v>48.593000000000004</v>
      </c>
      <c r="P188" s="3">
        <v>11.659000000000001</v>
      </c>
      <c r="Q188" s="3">
        <v>7.4410000000000007</v>
      </c>
      <c r="R188" s="3">
        <v>7.3709999999999987</v>
      </c>
      <c r="S188" s="3">
        <v>7.3720000000000034</v>
      </c>
      <c r="T188" s="3">
        <v>7.2749999999999986</v>
      </c>
      <c r="U188" s="3">
        <v>7.4750000000000014</v>
      </c>
      <c r="V188" s="3">
        <f t="shared" si="5"/>
        <v>55.563558537237867</v>
      </c>
    </row>
    <row r="189" spans="1:22" x14ac:dyDescent="0.3">
      <c r="A189" s="59" t="s">
        <v>102</v>
      </c>
      <c r="B189" s="59">
        <v>2022</v>
      </c>
      <c r="C189" s="143">
        <v>44672</v>
      </c>
      <c r="D189" s="59" t="s">
        <v>72</v>
      </c>
      <c r="E189" s="59" t="s">
        <v>379</v>
      </c>
      <c r="F189" s="17" t="s">
        <v>379</v>
      </c>
      <c r="G189" s="17" t="s">
        <v>47</v>
      </c>
      <c r="H189" s="17" t="s">
        <v>99</v>
      </c>
      <c r="I189" s="17" t="s">
        <v>100</v>
      </c>
      <c r="J189" s="17" t="s">
        <v>46</v>
      </c>
      <c r="K189" s="50">
        <f>(C189-VLOOKUP(H189,Riders!$A$2:$C$3501,2,FALSE))/365</f>
        <v>25.18082191780822</v>
      </c>
      <c r="L189" s="50">
        <f>(C189-VLOOKUP(I189,Riders!$A$2:$C$3501,2,FALSE))/365</f>
        <v>28.18904109589041</v>
      </c>
      <c r="M189" s="50">
        <f>(C189-VLOOKUP(J189,Riders!$A$2:$C$3501,2,FALSE))/365</f>
        <v>21.846575342465755</v>
      </c>
      <c r="N189" s="59">
        <v>7</v>
      </c>
      <c r="O189" s="3">
        <f t="shared" si="4"/>
        <v>48.664000000000001</v>
      </c>
      <c r="P189" s="3">
        <v>11.606999999999999</v>
      </c>
      <c r="Q189" s="3">
        <v>7.5549999999999997</v>
      </c>
      <c r="R189" s="3">
        <v>6.9960000000000022</v>
      </c>
      <c r="S189" s="3">
        <v>7.1989999999999981</v>
      </c>
      <c r="T189" s="3">
        <v>7.4519999999999982</v>
      </c>
      <c r="U189" s="3">
        <v>7.855000000000004</v>
      </c>
      <c r="V189" s="3">
        <f t="shared" si="5"/>
        <v>55.482492191352947</v>
      </c>
    </row>
    <row r="190" spans="1:22" x14ac:dyDescent="0.3">
      <c r="A190" s="59" t="s">
        <v>102</v>
      </c>
      <c r="B190" s="59">
        <v>2022</v>
      </c>
      <c r="C190" s="143">
        <v>44672</v>
      </c>
      <c r="D190" s="59" t="s">
        <v>72</v>
      </c>
      <c r="E190" s="59" t="s">
        <v>379</v>
      </c>
      <c r="F190" s="17" t="s">
        <v>379</v>
      </c>
      <c r="G190" s="17" t="s">
        <v>21</v>
      </c>
      <c r="H190" s="17" t="s">
        <v>20</v>
      </c>
      <c r="I190" s="17" t="s">
        <v>116</v>
      </c>
      <c r="J190" s="17" t="s">
        <v>85</v>
      </c>
      <c r="K190" s="50">
        <f>(C190-VLOOKUP(H190,Riders!$A$2:$C$3501,2,FALSE))/365</f>
        <v>26.709589041095889</v>
      </c>
      <c r="L190" s="50">
        <f>(C190-VLOOKUP(I190,Riders!$A$2:$C$3501,2,FALSE))/365</f>
        <v>31.079452054794519</v>
      </c>
      <c r="M190" s="50">
        <f>(C190-VLOOKUP(J190,Riders!$A$2:$C$3501,2,FALSE))/365</f>
        <v>18.958904109589042</v>
      </c>
      <c r="N190" s="59">
        <v>8</v>
      </c>
      <c r="O190" s="3">
        <f t="shared" si="4"/>
        <v>48.784999999999997</v>
      </c>
      <c r="P190" s="3">
        <v>12.042</v>
      </c>
      <c r="Q190" s="3">
        <v>7.6300000000000008</v>
      </c>
      <c r="R190" s="3">
        <v>7.4280000000000008</v>
      </c>
      <c r="S190" s="3">
        <v>7.482999999999997</v>
      </c>
      <c r="T190" s="3">
        <v>7.0500000000000043</v>
      </c>
      <c r="U190" s="3">
        <v>7.1519999999999939</v>
      </c>
      <c r="V190" s="3">
        <f t="shared" si="5"/>
        <v>55.344880598544641</v>
      </c>
    </row>
    <row r="191" spans="1:22" x14ac:dyDescent="0.3">
      <c r="A191" s="59" t="s">
        <v>102</v>
      </c>
      <c r="B191" s="59">
        <v>2022</v>
      </c>
      <c r="C191" s="143">
        <v>44672</v>
      </c>
      <c r="D191" s="59" t="s">
        <v>72</v>
      </c>
      <c r="E191" s="59" t="s">
        <v>379</v>
      </c>
      <c r="F191" s="17" t="s">
        <v>379</v>
      </c>
      <c r="G191" s="17" t="s">
        <v>17</v>
      </c>
      <c r="H191" s="17" t="s">
        <v>16</v>
      </c>
      <c r="I191" s="17" t="s">
        <v>80</v>
      </c>
      <c r="J191" s="17" t="s">
        <v>32</v>
      </c>
      <c r="K191" s="50">
        <f>(C191-VLOOKUP(H191,Riders!$A$2:$C$3501,2,FALSE))/365</f>
        <v>23</v>
      </c>
      <c r="L191" s="50">
        <f>(C191-VLOOKUP(I191,Riders!$A$2:$C$3501,2,FALSE))/365</f>
        <v>20.2</v>
      </c>
      <c r="M191" s="50">
        <f>(C191-VLOOKUP(J191,Riders!$A$2:$C$3501,2,FALSE))/365</f>
        <v>19.739726027397261</v>
      </c>
      <c r="N191" s="59">
        <v>9</v>
      </c>
      <c r="O191" s="3">
        <f t="shared" si="4"/>
        <v>49.878999999999998</v>
      </c>
      <c r="P191" s="3">
        <v>12.111000000000001</v>
      </c>
      <c r="Q191" s="3">
        <v>7.5869999999999997</v>
      </c>
      <c r="R191" s="3">
        <v>7.1319999999999979</v>
      </c>
      <c r="S191" s="3">
        <v>6.9239999999999995</v>
      </c>
      <c r="T191" s="3">
        <v>8.2390000000000043</v>
      </c>
      <c r="U191" s="3">
        <v>7.8859999999999957</v>
      </c>
      <c r="V191" s="3">
        <f t="shared" si="5"/>
        <v>54.130997012770905</v>
      </c>
    </row>
    <row r="192" spans="1:22" x14ac:dyDescent="0.3">
      <c r="A192" s="59" t="s">
        <v>102</v>
      </c>
      <c r="B192" s="59">
        <v>2022</v>
      </c>
      <c r="C192" s="143">
        <v>44672</v>
      </c>
      <c r="D192" s="59" t="s">
        <v>72</v>
      </c>
      <c r="E192" s="59" t="s">
        <v>379</v>
      </c>
      <c r="F192" s="17" t="s">
        <v>379</v>
      </c>
      <c r="G192" s="17" t="s">
        <v>59</v>
      </c>
      <c r="H192" s="17" t="s">
        <v>383</v>
      </c>
      <c r="I192" s="17" t="s">
        <v>107</v>
      </c>
      <c r="J192" s="17" t="s">
        <v>58</v>
      </c>
      <c r="K192" s="50">
        <f>(C192-VLOOKUP(H192,Riders!$A$2:$C$3501,2,FALSE))/365</f>
        <v>18.764383561643836</v>
      </c>
      <c r="L192" s="50">
        <f>(C192-VLOOKUP(I192,Riders!$A$2:$C$3501,2,FALSE))/365</f>
        <v>18.621917808219177</v>
      </c>
      <c r="M192" s="50">
        <f>(C192-VLOOKUP(J192,Riders!$A$2:$C$3501,2,FALSE))/365</f>
        <v>24.265753424657536</v>
      </c>
      <c r="N192" s="59">
        <v>10</v>
      </c>
      <c r="O192" s="3">
        <f t="shared" si="4"/>
        <v>51.993000000000002</v>
      </c>
      <c r="P192" s="3">
        <v>13.311</v>
      </c>
      <c r="Q192" s="3">
        <v>8.036999999999999</v>
      </c>
      <c r="R192" s="3">
        <v>7.7290000000000028</v>
      </c>
      <c r="S192" s="3">
        <v>7.4809999999999981</v>
      </c>
      <c r="T192" s="3">
        <v>7.6460000000000008</v>
      </c>
      <c r="U192" s="3">
        <v>7.7890000000000015</v>
      </c>
      <c r="V192" s="3">
        <f t="shared" si="5"/>
        <v>51.930067509087763</v>
      </c>
    </row>
    <row r="193" spans="1:22" x14ac:dyDescent="0.3">
      <c r="A193" s="59" t="s">
        <v>102</v>
      </c>
      <c r="B193" s="59">
        <v>2022</v>
      </c>
      <c r="C193" s="143">
        <v>44672</v>
      </c>
      <c r="D193" s="59" t="s">
        <v>72</v>
      </c>
      <c r="E193" s="59" t="s">
        <v>379</v>
      </c>
      <c r="F193" s="17" t="s">
        <v>379</v>
      </c>
      <c r="G193" s="17" t="s">
        <v>70</v>
      </c>
      <c r="H193" s="17" t="s">
        <v>289</v>
      </c>
      <c r="I193" s="17" t="s">
        <v>393</v>
      </c>
      <c r="J193" s="17" t="s">
        <v>476</v>
      </c>
      <c r="K193" s="50">
        <f>(C193-VLOOKUP(H193,Riders!$A$2:$C$3501,2,FALSE))/365</f>
        <v>23.101369863013698</v>
      </c>
      <c r="L193" s="50">
        <f>(C193-VLOOKUP(I193,Riders!$A$2:$C$3501,2,FALSE))/365</f>
        <v>20.657534246575342</v>
      </c>
      <c r="M193" s="50">
        <f>(C193-VLOOKUP(J193,Riders!$A$2:$C$3501,2,FALSE))/365</f>
        <v>20.734246575342464</v>
      </c>
      <c r="N193" s="59">
        <v>11</v>
      </c>
      <c r="O193" s="3">
        <f t="shared" si="4"/>
        <v>56.46</v>
      </c>
      <c r="P193" s="3">
        <v>13.962</v>
      </c>
      <c r="Q193" s="3">
        <v>8.5869999999999997</v>
      </c>
      <c r="R193" s="3">
        <v>8.2890000000000015</v>
      </c>
      <c r="S193" s="3">
        <v>8.1749999999999972</v>
      </c>
      <c r="T193" s="3">
        <v>8.5660000000000025</v>
      </c>
      <c r="U193" s="3">
        <v>8.8810000000000002</v>
      </c>
      <c r="V193" s="3">
        <f t="shared" si="5"/>
        <v>47.821466524973431</v>
      </c>
    </row>
    <row r="194" spans="1:22" x14ac:dyDescent="0.3">
      <c r="A194" s="59" t="s">
        <v>102</v>
      </c>
      <c r="B194" s="59">
        <v>2022</v>
      </c>
      <c r="C194" s="143">
        <v>44672</v>
      </c>
      <c r="D194" s="59" t="s">
        <v>72</v>
      </c>
      <c r="E194" s="59" t="s">
        <v>454</v>
      </c>
      <c r="F194" s="17">
        <v>1</v>
      </c>
      <c r="G194" s="17" t="s">
        <v>25</v>
      </c>
      <c r="H194" s="17" t="s">
        <v>182</v>
      </c>
      <c r="I194" s="17" t="s">
        <v>24</v>
      </c>
      <c r="J194" s="17" t="s">
        <v>392</v>
      </c>
      <c r="K194" s="50">
        <f>(C194-VLOOKUP(H194,Riders!$A$2:$C$3501,2,FALSE))/365</f>
        <v>22.506849315068493</v>
      </c>
      <c r="L194" s="50">
        <f>(C194-VLOOKUP(I194,Riders!$A$2:$C$3501,2,FALSE))/365</f>
        <v>23.643835616438356</v>
      </c>
      <c r="M194" s="50">
        <f>(C194-VLOOKUP(J194,Riders!$A$2:$C$3501,2,FALSE))/365</f>
        <v>23.293150684931508</v>
      </c>
      <c r="N194" s="59">
        <v>1</v>
      </c>
      <c r="O194" s="3">
        <f t="shared" ref="O194:O257" si="6">SUM(P194:U194)</f>
        <v>47.686999999999998</v>
      </c>
      <c r="P194" s="3">
        <v>11.586</v>
      </c>
      <c r="Q194" s="3">
        <v>7.4299999999999979</v>
      </c>
      <c r="R194" s="3">
        <v>6.9570000000000007</v>
      </c>
      <c r="S194" s="3">
        <v>7.1140000000000043</v>
      </c>
      <c r="T194" s="3">
        <v>7.1699999999999946</v>
      </c>
      <c r="U194" s="3">
        <v>7.43</v>
      </c>
      <c r="V194" s="3">
        <f t="shared" ref="V194:V217" si="7">3.6*750/O194</f>
        <v>56.61920439532787</v>
      </c>
    </row>
    <row r="195" spans="1:22" x14ac:dyDescent="0.3">
      <c r="A195" s="59" t="s">
        <v>102</v>
      </c>
      <c r="B195" s="59">
        <v>2022</v>
      </c>
      <c r="C195" s="143">
        <v>44672</v>
      </c>
      <c r="D195" s="59" t="s">
        <v>72</v>
      </c>
      <c r="E195" s="59" t="s">
        <v>454</v>
      </c>
      <c r="F195" s="17">
        <v>1</v>
      </c>
      <c r="G195" s="17" t="s">
        <v>36</v>
      </c>
      <c r="H195" s="17" t="s">
        <v>35</v>
      </c>
      <c r="I195" s="17" t="s">
        <v>103</v>
      </c>
      <c r="J195" s="17" t="s">
        <v>390</v>
      </c>
      <c r="K195" s="50">
        <f>(C195-VLOOKUP(H195,Riders!$A$2:$C$3501,2,FALSE))/365</f>
        <v>24.038356164383561</v>
      </c>
      <c r="L195" s="50">
        <f>(C195-VLOOKUP(I195,Riders!$A$2:$C$3501,2,FALSE))/365</f>
        <v>39.221917808219175</v>
      </c>
      <c r="M195" s="50">
        <f>(C195-VLOOKUP(J195,Riders!$A$2:$C$3501,2,FALSE))/365</f>
        <v>19.005479452054793</v>
      </c>
      <c r="N195" s="59">
        <v>2</v>
      </c>
      <c r="O195" s="3">
        <f t="shared" si="6"/>
        <v>48.366</v>
      </c>
      <c r="P195" s="3">
        <v>12.19</v>
      </c>
      <c r="Q195" s="3">
        <v>7.5830000000000002</v>
      </c>
      <c r="R195" s="3">
        <v>6.98</v>
      </c>
      <c r="S195" s="3">
        <v>6.9489999999999981</v>
      </c>
      <c r="T195" s="3">
        <v>7.2169999999999987</v>
      </c>
      <c r="U195" s="3">
        <v>7.4470000000000027</v>
      </c>
      <c r="V195" s="3">
        <f t="shared" si="7"/>
        <v>55.824339411983622</v>
      </c>
    </row>
    <row r="196" spans="1:22" x14ac:dyDescent="0.3">
      <c r="A196" s="59" t="s">
        <v>102</v>
      </c>
      <c r="B196" s="59">
        <v>2022</v>
      </c>
      <c r="C196" s="143">
        <v>44672</v>
      </c>
      <c r="D196" s="59" t="s">
        <v>72</v>
      </c>
      <c r="E196" s="59" t="s">
        <v>454</v>
      </c>
      <c r="F196" s="17">
        <v>2</v>
      </c>
      <c r="G196" s="17" t="s">
        <v>105</v>
      </c>
      <c r="H196" s="17" t="s">
        <v>104</v>
      </c>
      <c r="I196" s="17" t="s">
        <v>381</v>
      </c>
      <c r="J196" s="17" t="s">
        <v>391</v>
      </c>
      <c r="K196" s="50">
        <f>(C196-VLOOKUP(H196,Riders!$A$2:$C$3501,2,FALSE))/365</f>
        <v>19.06027397260274</v>
      </c>
      <c r="L196" s="50">
        <f>(C196-VLOOKUP(I196,Riders!$A$2:$C$3501,2,FALSE))/365</f>
        <v>19.342465753424658</v>
      </c>
      <c r="M196" s="50">
        <f>(C196-VLOOKUP(J196,Riders!$A$2:$C$3501,2,FALSE))/365</f>
        <v>23.150684931506849</v>
      </c>
      <c r="N196" s="59">
        <v>1</v>
      </c>
      <c r="O196" s="3">
        <f t="shared" si="6"/>
        <v>47.63</v>
      </c>
      <c r="P196" s="3">
        <v>11.785</v>
      </c>
      <c r="Q196" s="3">
        <v>7.4549999999999983</v>
      </c>
      <c r="R196" s="3">
        <v>7.0390000000000015</v>
      </c>
      <c r="S196" s="3">
        <v>7.0569999999999986</v>
      </c>
      <c r="T196" s="3">
        <v>7.0730000000000004</v>
      </c>
      <c r="U196" s="3">
        <v>7.2210000000000036</v>
      </c>
      <c r="V196" s="3">
        <f t="shared" si="7"/>
        <v>56.686961998740287</v>
      </c>
    </row>
    <row r="197" spans="1:22" x14ac:dyDescent="0.3">
      <c r="A197" s="59" t="s">
        <v>102</v>
      </c>
      <c r="B197" s="59">
        <v>2022</v>
      </c>
      <c r="C197" s="143">
        <v>44672</v>
      </c>
      <c r="D197" s="59" t="s">
        <v>72</v>
      </c>
      <c r="E197" s="59" t="s">
        <v>454</v>
      </c>
      <c r="F197" s="17">
        <v>2</v>
      </c>
      <c r="G197" s="17" t="s">
        <v>25</v>
      </c>
      <c r="H197" s="17" t="s">
        <v>101</v>
      </c>
      <c r="I197" s="17" t="s">
        <v>636</v>
      </c>
      <c r="J197" s="17" t="s">
        <v>637</v>
      </c>
      <c r="K197" s="50">
        <f>(C197-VLOOKUP(H197,Riders!$A$2:$C$3501,2,FALSE))/365</f>
        <v>22.556164383561644</v>
      </c>
      <c r="L197" s="50">
        <f>(C197-VLOOKUP(I197,Riders!$A$2:$C$3501,2,FALSE))/365</f>
        <v>18.556164383561644</v>
      </c>
      <c r="M197" s="50">
        <f>(C197-VLOOKUP(J197,Riders!$A$2:$C$3501,2,FALSE))/365</f>
        <v>21.846575342465755</v>
      </c>
      <c r="N197" s="59">
        <v>2</v>
      </c>
      <c r="O197" s="3">
        <f t="shared" si="6"/>
        <v>48.744</v>
      </c>
      <c r="P197" s="3">
        <v>11.962</v>
      </c>
      <c r="Q197" s="3">
        <v>7.4890000000000008</v>
      </c>
      <c r="R197" s="3">
        <v>7.2830000000000013</v>
      </c>
      <c r="S197" s="3">
        <v>7.2209999999999965</v>
      </c>
      <c r="T197" s="3">
        <v>7.257000000000005</v>
      </c>
      <c r="U197" s="3">
        <v>7.5319999999999965</v>
      </c>
      <c r="V197" s="3">
        <f t="shared" si="7"/>
        <v>55.391432791728214</v>
      </c>
    </row>
    <row r="198" spans="1:22" x14ac:dyDescent="0.3">
      <c r="A198" s="59" t="s">
        <v>102</v>
      </c>
      <c r="B198" s="59">
        <v>2022</v>
      </c>
      <c r="C198" s="143">
        <v>44672</v>
      </c>
      <c r="D198" s="59" t="s">
        <v>72</v>
      </c>
      <c r="E198" s="59" t="s">
        <v>454</v>
      </c>
      <c r="F198" s="17">
        <v>3</v>
      </c>
      <c r="G198" s="17" t="s">
        <v>19</v>
      </c>
      <c r="H198" s="17" t="s">
        <v>380</v>
      </c>
      <c r="I198" s="17" t="s">
        <v>384</v>
      </c>
      <c r="J198" s="17" t="s">
        <v>18</v>
      </c>
      <c r="K198" s="50">
        <f>(C198-VLOOKUP(H198,Riders!$A$2:$C$3501,2,FALSE))/365</f>
        <v>26.032876712328768</v>
      </c>
      <c r="L198" s="50">
        <f>(C198-VLOOKUP(I198,Riders!$A$2:$C$3501,2,FALSE))/365</f>
        <v>22.627397260273973</v>
      </c>
      <c r="M198" s="50">
        <f>(C198-VLOOKUP(J198,Riders!$A$2:$C$3501,2,FALSE))/365</f>
        <v>23.912328767123288</v>
      </c>
      <c r="N198" s="59">
        <v>1</v>
      </c>
      <c r="O198" s="3">
        <f t="shared" si="6"/>
        <v>47.442</v>
      </c>
      <c r="P198" s="3">
        <v>11.676</v>
      </c>
      <c r="Q198" s="3">
        <v>7.3740000000000006</v>
      </c>
      <c r="R198" s="3">
        <v>6.9130000000000003</v>
      </c>
      <c r="S198" s="3">
        <v>7.1400000000000006</v>
      </c>
      <c r="T198" s="3">
        <v>7.080999999999996</v>
      </c>
      <c r="U198" s="3">
        <v>7.2580000000000027</v>
      </c>
      <c r="V198" s="3">
        <f t="shared" si="7"/>
        <v>56.911597318831411</v>
      </c>
    </row>
    <row r="199" spans="1:22" x14ac:dyDescent="0.3">
      <c r="A199" s="59" t="s">
        <v>102</v>
      </c>
      <c r="B199" s="59">
        <v>2022</v>
      </c>
      <c r="C199" s="143">
        <v>44672</v>
      </c>
      <c r="D199" s="59" t="s">
        <v>72</v>
      </c>
      <c r="E199" s="59" t="s">
        <v>454</v>
      </c>
      <c r="F199" s="17">
        <v>3</v>
      </c>
      <c r="G199" s="17" t="s">
        <v>47</v>
      </c>
      <c r="H199" s="17" t="s">
        <v>99</v>
      </c>
      <c r="I199" s="17" t="s">
        <v>100</v>
      </c>
      <c r="J199" s="17" t="s">
        <v>57</v>
      </c>
      <c r="K199" s="50">
        <f>(C199-VLOOKUP(H199,Riders!$A$2:$C$3501,2,FALSE))/365</f>
        <v>25.18082191780822</v>
      </c>
      <c r="L199" s="50">
        <f>(C199-VLOOKUP(I199,Riders!$A$2:$C$3501,2,FALSE))/365</f>
        <v>28.18904109589041</v>
      </c>
      <c r="M199" s="50">
        <f>(C199-VLOOKUP(J199,Riders!$A$2:$C$3501,2,FALSE))/365</f>
        <v>22.227397260273971</v>
      </c>
      <c r="N199" s="59">
        <v>2</v>
      </c>
      <c r="O199" s="3">
        <f t="shared" si="6"/>
        <v>47.856999999999999</v>
      </c>
      <c r="P199" s="3">
        <v>11.654999999999999</v>
      </c>
      <c r="Q199" s="3">
        <v>7.4719999999999995</v>
      </c>
      <c r="R199" s="3">
        <v>6.9190000000000005</v>
      </c>
      <c r="S199" s="3">
        <v>7.0679999999999978</v>
      </c>
      <c r="T199" s="3">
        <v>7.2660000000000053</v>
      </c>
      <c r="U199" s="3">
        <v>7.4769999999999968</v>
      </c>
      <c r="V199" s="3">
        <f t="shared" si="7"/>
        <v>56.418078859936898</v>
      </c>
    </row>
    <row r="200" spans="1:22" x14ac:dyDescent="0.3">
      <c r="A200" s="59" t="s">
        <v>102</v>
      </c>
      <c r="B200" s="59">
        <v>2022</v>
      </c>
      <c r="C200" s="143">
        <v>44672</v>
      </c>
      <c r="D200" s="59" t="s">
        <v>72</v>
      </c>
      <c r="E200" s="59" t="s">
        <v>454</v>
      </c>
      <c r="F200" s="17">
        <v>4</v>
      </c>
      <c r="G200" s="17" t="s">
        <v>27</v>
      </c>
      <c r="H200" s="17" t="s">
        <v>26</v>
      </c>
      <c r="I200" s="17" t="s">
        <v>33</v>
      </c>
      <c r="J200" s="17" t="s">
        <v>41</v>
      </c>
      <c r="K200" s="50">
        <f>(C200-VLOOKUP(H200,Riders!$A$2:$C$3501,2,FALSE))/365</f>
        <v>23.915068493150685</v>
      </c>
      <c r="L200" s="50">
        <f>(C200-VLOOKUP(I200,Riders!$A$2:$C$3501,2,FALSE))/365</f>
        <v>28.419178082191781</v>
      </c>
      <c r="M200" s="50">
        <f>(C200-VLOOKUP(J200,Riders!$A$2:$C$3501,2,FALSE))/365</f>
        <v>26.515068493150686</v>
      </c>
      <c r="N200" s="59">
        <v>1</v>
      </c>
      <c r="O200" s="3">
        <f t="shared" si="6"/>
        <v>47.405999999999999</v>
      </c>
      <c r="P200" s="3">
        <v>12.013999999999999</v>
      </c>
      <c r="Q200" s="3">
        <v>7.5630000000000024</v>
      </c>
      <c r="R200" s="3">
        <v>6.9089999999999989</v>
      </c>
      <c r="S200" s="3">
        <v>6.801999999999996</v>
      </c>
      <c r="T200" s="3">
        <v>6.9340000000000046</v>
      </c>
      <c r="U200" s="3">
        <v>7.1839999999999975</v>
      </c>
      <c r="V200" s="3">
        <f t="shared" si="7"/>
        <v>56.954815846095435</v>
      </c>
    </row>
    <row r="201" spans="1:22" x14ac:dyDescent="0.3">
      <c r="A201" s="59" t="s">
        <v>102</v>
      </c>
      <c r="B201" s="59">
        <v>2022</v>
      </c>
      <c r="C201" s="143">
        <v>44672</v>
      </c>
      <c r="D201" s="59" t="s">
        <v>72</v>
      </c>
      <c r="E201" s="59" t="s">
        <v>454</v>
      </c>
      <c r="F201" s="17">
        <v>4</v>
      </c>
      <c r="G201" s="17" t="s">
        <v>21</v>
      </c>
      <c r="H201" s="17" t="s">
        <v>20</v>
      </c>
      <c r="I201" s="17" t="s">
        <v>116</v>
      </c>
      <c r="J201" s="17" t="s">
        <v>85</v>
      </c>
      <c r="K201" s="50">
        <f>(C201-VLOOKUP(H201,Riders!$A$2:$C$3501,2,FALSE))/365</f>
        <v>26.709589041095889</v>
      </c>
      <c r="L201" s="50">
        <f>(C201-VLOOKUP(I201,Riders!$A$2:$C$3501,2,FALSE))/365</f>
        <v>31.079452054794519</v>
      </c>
      <c r="M201" s="50">
        <f>(C201-VLOOKUP(J201,Riders!$A$2:$C$3501,2,FALSE))/365</f>
        <v>18.958904109589042</v>
      </c>
      <c r="N201" s="59">
        <v>2</v>
      </c>
      <c r="O201" s="3">
        <f t="shared" si="6"/>
        <v>48.124000000000002</v>
      </c>
      <c r="P201" s="3">
        <v>12.051</v>
      </c>
      <c r="Q201" s="3">
        <v>7.6219999999999981</v>
      </c>
      <c r="R201" s="3">
        <v>7.1390000000000029</v>
      </c>
      <c r="S201" s="3">
        <v>7.2249999999999979</v>
      </c>
      <c r="T201" s="3">
        <v>6.9519999999999982</v>
      </c>
      <c r="U201" s="3">
        <v>7.1350000000000051</v>
      </c>
      <c r="V201" s="3">
        <f t="shared" si="7"/>
        <v>56.105061923364637</v>
      </c>
    </row>
    <row r="202" spans="1:22" x14ac:dyDescent="0.3">
      <c r="A202" s="59" t="s">
        <v>102</v>
      </c>
      <c r="B202" s="59">
        <v>2022</v>
      </c>
      <c r="C202" s="143">
        <v>44672</v>
      </c>
      <c r="D202" s="59" t="s">
        <v>72</v>
      </c>
      <c r="E202" s="59" t="s">
        <v>204</v>
      </c>
      <c r="F202" s="17" t="s">
        <v>205</v>
      </c>
      <c r="G202" s="17" t="s">
        <v>19</v>
      </c>
      <c r="H202" s="17" t="s">
        <v>380</v>
      </c>
      <c r="I202" s="17" t="s">
        <v>384</v>
      </c>
      <c r="J202" s="17" t="s">
        <v>18</v>
      </c>
      <c r="K202" s="50">
        <f>(C202-VLOOKUP(H202,Riders!$A$2:$C$3501,2,FALSE))/365</f>
        <v>26.032876712328768</v>
      </c>
      <c r="L202" s="50">
        <f>(C202-VLOOKUP(I202,Riders!$A$2:$C$3501,2,FALSE))/365</f>
        <v>22.627397260273973</v>
      </c>
      <c r="M202" s="50">
        <f>(C202-VLOOKUP(J202,Riders!$A$2:$C$3501,2,FALSE))/365</f>
        <v>23.912328767123288</v>
      </c>
      <c r="N202" s="59">
        <v>1</v>
      </c>
      <c r="O202" s="3">
        <f t="shared" si="6"/>
        <v>47.460999999999999</v>
      </c>
      <c r="P202" s="3">
        <v>11.557</v>
      </c>
      <c r="Q202" s="3">
        <v>7.3519999999999985</v>
      </c>
      <c r="R202" s="3">
        <v>7.0720000000000027</v>
      </c>
      <c r="S202" s="3">
        <v>7.171999999999997</v>
      </c>
      <c r="T202" s="3">
        <v>7.0750000000000028</v>
      </c>
      <c r="U202" s="3">
        <v>7.232999999999997</v>
      </c>
      <c r="V202" s="3">
        <f t="shared" si="7"/>
        <v>56.888813973578308</v>
      </c>
    </row>
    <row r="203" spans="1:22" x14ac:dyDescent="0.3">
      <c r="A203" s="59" t="s">
        <v>102</v>
      </c>
      <c r="B203" s="59">
        <v>2022</v>
      </c>
      <c r="C203" s="143">
        <v>44672</v>
      </c>
      <c r="D203" s="59" t="s">
        <v>72</v>
      </c>
      <c r="E203" s="59" t="s">
        <v>204</v>
      </c>
      <c r="F203" s="17" t="s">
        <v>205</v>
      </c>
      <c r="G203" s="17" t="s">
        <v>27</v>
      </c>
      <c r="H203" s="17" t="s">
        <v>26</v>
      </c>
      <c r="I203" s="17" t="s">
        <v>33</v>
      </c>
      <c r="J203" s="17" t="s">
        <v>41</v>
      </c>
      <c r="K203" s="50">
        <f>(C203-VLOOKUP(H203,Riders!$A$2:$C$3501,2,FALSE))/365</f>
        <v>23.915068493150685</v>
      </c>
      <c r="L203" s="50">
        <f>(C203-VLOOKUP(I203,Riders!$A$2:$C$3501,2,FALSE))/365</f>
        <v>28.419178082191781</v>
      </c>
      <c r="M203" s="50">
        <f>(C203-VLOOKUP(J203,Riders!$A$2:$C$3501,2,FALSE))/365</f>
        <v>26.515068493150686</v>
      </c>
      <c r="N203" s="59">
        <v>2</v>
      </c>
      <c r="O203" s="3">
        <f t="shared" si="6"/>
        <v>47.82</v>
      </c>
      <c r="P203" s="3">
        <v>12.353999999999999</v>
      </c>
      <c r="Q203" s="3">
        <v>7.5450000000000017</v>
      </c>
      <c r="R203" s="3">
        <v>6.9130000000000003</v>
      </c>
      <c r="S203" s="3">
        <v>6.7880000000000003</v>
      </c>
      <c r="T203" s="3">
        <v>6.9739999999999966</v>
      </c>
      <c r="U203" s="3">
        <v>7.2460000000000022</v>
      </c>
      <c r="V203" s="3">
        <f t="shared" si="7"/>
        <v>56.461731493099123</v>
      </c>
    </row>
    <row r="204" spans="1:22" x14ac:dyDescent="0.3">
      <c r="A204" s="59" t="s">
        <v>102</v>
      </c>
      <c r="B204" s="59">
        <v>2022</v>
      </c>
      <c r="C204" s="143">
        <v>44672</v>
      </c>
      <c r="D204" s="59" t="s">
        <v>72</v>
      </c>
      <c r="E204" s="59" t="s">
        <v>204</v>
      </c>
      <c r="F204" s="17" t="s">
        <v>206</v>
      </c>
      <c r="G204" s="17" t="s">
        <v>105</v>
      </c>
      <c r="H204" s="17" t="s">
        <v>104</v>
      </c>
      <c r="I204" s="17" t="s">
        <v>381</v>
      </c>
      <c r="J204" s="17" t="s">
        <v>391</v>
      </c>
      <c r="K204" s="50">
        <f>(C204-VLOOKUP(H204,Riders!$A$2:$C$3501,2,FALSE))/365</f>
        <v>19.06027397260274</v>
      </c>
      <c r="L204" s="50">
        <f>(C204-VLOOKUP(I204,Riders!$A$2:$C$3501,2,FALSE))/365</f>
        <v>19.342465753424658</v>
      </c>
      <c r="M204" s="50">
        <f>(C204-VLOOKUP(J204,Riders!$A$2:$C$3501,2,FALSE))/365</f>
        <v>23.150684931506849</v>
      </c>
      <c r="N204" s="59">
        <v>3</v>
      </c>
      <c r="O204" s="3">
        <f t="shared" si="6"/>
        <v>47.813000000000002</v>
      </c>
      <c r="P204" s="3">
        <v>11.86</v>
      </c>
      <c r="Q204" s="3">
        <v>7.504999999999999</v>
      </c>
      <c r="R204" s="3">
        <v>7.0720000000000027</v>
      </c>
      <c r="S204" s="3">
        <v>7.0620000000000012</v>
      </c>
      <c r="T204" s="3">
        <v>7.0829999999999984</v>
      </c>
      <c r="U204" s="3">
        <v>7.2310000000000016</v>
      </c>
      <c r="V204" s="3">
        <f t="shared" si="7"/>
        <v>56.46999769937046</v>
      </c>
    </row>
    <row r="205" spans="1:22" x14ac:dyDescent="0.3">
      <c r="A205" s="59" t="s">
        <v>102</v>
      </c>
      <c r="B205" s="59">
        <v>2022</v>
      </c>
      <c r="C205" s="143">
        <v>44672</v>
      </c>
      <c r="D205" s="59" t="s">
        <v>72</v>
      </c>
      <c r="E205" s="59" t="s">
        <v>204</v>
      </c>
      <c r="F205" s="17" t="s">
        <v>206</v>
      </c>
      <c r="G205" s="17" t="s">
        <v>25</v>
      </c>
      <c r="H205" s="17" t="s">
        <v>182</v>
      </c>
      <c r="I205" s="17" t="s">
        <v>24</v>
      </c>
      <c r="J205" s="17" t="s">
        <v>392</v>
      </c>
      <c r="K205" s="50">
        <f>(C205-VLOOKUP(H205,Riders!$A$2:$C$3501,2,FALSE))/365</f>
        <v>22.506849315068493</v>
      </c>
      <c r="L205" s="50">
        <f>(C205-VLOOKUP(I205,Riders!$A$2:$C$3501,2,FALSE))/365</f>
        <v>23.643835616438356</v>
      </c>
      <c r="M205" s="50">
        <f>(C205-VLOOKUP(J205,Riders!$A$2:$C$3501,2,FALSE))/365</f>
        <v>23.293150684931508</v>
      </c>
      <c r="N205" s="59">
        <v>4</v>
      </c>
      <c r="O205" s="3">
        <f t="shared" si="6"/>
        <v>48.015000000000001</v>
      </c>
      <c r="P205" s="3">
        <v>11.659000000000001</v>
      </c>
      <c r="Q205" s="3">
        <v>7.484</v>
      </c>
      <c r="R205" s="3">
        <v>6.9959999999999987</v>
      </c>
      <c r="S205" s="3">
        <v>7.1239999999999988</v>
      </c>
      <c r="T205" s="3">
        <v>7.2090000000000032</v>
      </c>
      <c r="U205" s="3">
        <v>7.5429999999999993</v>
      </c>
      <c r="V205" s="3">
        <f t="shared" si="7"/>
        <v>56.232427366447986</v>
      </c>
    </row>
    <row r="206" spans="1:22" x14ac:dyDescent="0.3">
      <c r="A206" s="59" t="s">
        <v>108</v>
      </c>
      <c r="B206" s="59">
        <v>2021</v>
      </c>
      <c r="C206" s="143">
        <v>44489</v>
      </c>
      <c r="D206" s="59" t="s">
        <v>13</v>
      </c>
      <c r="E206" s="59" t="s">
        <v>379</v>
      </c>
      <c r="F206" s="17" t="s">
        <v>379</v>
      </c>
      <c r="G206" s="17" t="str">
        <f>VLOOKUP(J206,Riders!$A$2:$D$257,4,FALSE)</f>
        <v>GER</v>
      </c>
      <c r="H206" s="17" t="s">
        <v>14</v>
      </c>
      <c r="I206" s="17" t="s">
        <v>22</v>
      </c>
      <c r="J206" s="17" t="s">
        <v>23</v>
      </c>
      <c r="K206" s="50">
        <f>(C206-VLOOKUP(H206,Riders!$A$2:$C$3501,2,FALSE))/365</f>
        <v>21.8</v>
      </c>
      <c r="L206" s="50">
        <f>(C206-VLOOKUP(I206,Riders!$A$2:$C$3501,2,FALSE))/365</f>
        <v>23.780821917808218</v>
      </c>
      <c r="M206" s="50">
        <f>(C206-VLOOKUP(J206,Riders!$A$2:$C$3501,2,FALSE))/365</f>
        <v>24.106849315068494</v>
      </c>
      <c r="N206" s="59">
        <v>1</v>
      </c>
      <c r="O206" s="3">
        <f t="shared" si="6"/>
        <v>46.511000000000003</v>
      </c>
      <c r="P206" s="3">
        <v>11.667</v>
      </c>
      <c r="Q206" s="3">
        <v>7.3669999999999991</v>
      </c>
      <c r="R206" s="3">
        <v>6.8260000000000005</v>
      </c>
      <c r="S206" s="3">
        <v>6.855000000000004</v>
      </c>
      <c r="T206" s="3">
        <v>6.8009999999999948</v>
      </c>
      <c r="U206" s="3">
        <v>6.9950000000000045</v>
      </c>
      <c r="V206" s="3">
        <f t="shared" si="7"/>
        <v>58.050783685579752</v>
      </c>
    </row>
    <row r="207" spans="1:22" x14ac:dyDescent="0.3">
      <c r="A207" s="17" t="s">
        <v>108</v>
      </c>
      <c r="B207" s="17">
        <v>2021</v>
      </c>
      <c r="C207" s="143">
        <v>44489</v>
      </c>
      <c r="D207" s="17" t="s">
        <v>13</v>
      </c>
      <c r="E207" s="59" t="s">
        <v>379</v>
      </c>
      <c r="F207" s="17" t="s">
        <v>379</v>
      </c>
      <c r="G207" s="17" t="s">
        <v>118</v>
      </c>
      <c r="H207" s="17" t="s">
        <v>399</v>
      </c>
      <c r="I207" s="17" t="s">
        <v>122</v>
      </c>
      <c r="J207" s="17" t="s">
        <v>109</v>
      </c>
      <c r="K207" s="50">
        <f>(C207-VLOOKUP(H207,Riders!$A$2:$C$3501,2,FALSE))/365</f>
        <v>26.424657534246574</v>
      </c>
      <c r="L207" s="50" t="e">
        <f>(C207-VLOOKUP(I207,Riders!$A$2:$C$3501,2,FALSE))/365</f>
        <v>#N/A</v>
      </c>
      <c r="M207" s="50">
        <f>(C207-VLOOKUP(J207,Riders!$A$2:$C$3501,2,FALSE))/365</f>
        <v>28.723287671232878</v>
      </c>
      <c r="N207" s="59">
        <v>2</v>
      </c>
      <c r="O207" s="3">
        <f t="shared" si="6"/>
        <v>47.030999999999999</v>
      </c>
      <c r="P207" s="3">
        <v>11.448</v>
      </c>
      <c r="Q207" s="3">
        <v>7.1859999999999999</v>
      </c>
      <c r="R207" s="3">
        <v>6.916999999999998</v>
      </c>
      <c r="S207" s="3">
        <v>6.9330000000000034</v>
      </c>
      <c r="T207" s="3">
        <v>7.1049999999999969</v>
      </c>
      <c r="U207" s="3">
        <v>7.4420000000000002</v>
      </c>
      <c r="V207" s="3">
        <f t="shared" si="7"/>
        <v>57.408943037570964</v>
      </c>
    </row>
    <row r="208" spans="1:22" x14ac:dyDescent="0.3">
      <c r="A208" s="17" t="s">
        <v>108</v>
      </c>
      <c r="B208" s="17">
        <v>2021</v>
      </c>
      <c r="C208" s="143">
        <v>44489</v>
      </c>
      <c r="D208" s="17" t="s">
        <v>13</v>
      </c>
      <c r="E208" s="59" t="s">
        <v>379</v>
      </c>
      <c r="F208" s="17" t="s">
        <v>379</v>
      </c>
      <c r="G208" s="17" t="str">
        <f>VLOOKUP(J208,Riders!$A$2:$D$257,4,FALSE)</f>
        <v>CAN</v>
      </c>
      <c r="H208" s="17" t="s">
        <v>26</v>
      </c>
      <c r="I208" s="17" t="s">
        <v>33</v>
      </c>
      <c r="J208" s="17" t="s">
        <v>41</v>
      </c>
      <c r="K208" s="50">
        <f>(C208-VLOOKUP(H208,Riders!$A$2:$C$3501,2,FALSE))/365</f>
        <v>23.413698630136988</v>
      </c>
      <c r="L208" s="50">
        <f>(C208-VLOOKUP(I208,Riders!$A$2:$C$3501,2,FALSE))/365</f>
        <v>27.917808219178081</v>
      </c>
      <c r="M208" s="50">
        <f>(C208-VLOOKUP(J208,Riders!$A$2:$C$3501,2,FALSE))/365</f>
        <v>26.013698630136986</v>
      </c>
      <c r="N208" s="59">
        <v>3</v>
      </c>
      <c r="O208" s="3">
        <f t="shared" si="6"/>
        <v>48.362000000000002</v>
      </c>
      <c r="P208" s="3">
        <v>11.992000000000001</v>
      </c>
      <c r="Q208" s="3">
        <v>7.4629999999999974</v>
      </c>
      <c r="R208" s="3">
        <v>6.9160000000000004</v>
      </c>
      <c r="S208" s="3">
        <v>6.897000000000002</v>
      </c>
      <c r="T208" s="3">
        <v>7.3160000000000025</v>
      </c>
      <c r="U208" s="3">
        <v>7.7779999999999987</v>
      </c>
      <c r="V208" s="3">
        <f t="shared" si="7"/>
        <v>55.828956618832969</v>
      </c>
    </row>
    <row r="209" spans="1:22" x14ac:dyDescent="0.3">
      <c r="A209" s="17" t="s">
        <v>108</v>
      </c>
      <c r="B209" s="17">
        <v>2021</v>
      </c>
      <c r="C209" s="143">
        <v>44489</v>
      </c>
      <c r="D209" s="17" t="s">
        <v>13</v>
      </c>
      <c r="E209" s="59" t="s">
        <v>379</v>
      </c>
      <c r="F209" s="17" t="s">
        <v>379</v>
      </c>
      <c r="G209" s="17" t="str">
        <f>VLOOKUP(J209,Riders!$A$2:$D$257,4,FALSE)</f>
        <v>GBR</v>
      </c>
      <c r="H209" s="17" t="s">
        <v>182</v>
      </c>
      <c r="I209" s="17" t="s">
        <v>112</v>
      </c>
      <c r="J209" s="17" t="s">
        <v>392</v>
      </c>
      <c r="K209" s="50">
        <f>(C209-VLOOKUP(H209,Riders!$A$2:$C$3501,2,FALSE))/365</f>
        <v>22.005479452054793</v>
      </c>
      <c r="L209" s="50">
        <f>(C209-VLOOKUP(I209,Riders!$A$2:$C$3501,2,FALSE))/365</f>
        <v>22.471232876712328</v>
      </c>
      <c r="M209" s="50">
        <f>(C209-VLOOKUP(J209,Riders!$A$2:$C$3501,2,FALSE))/365</f>
        <v>22.791780821917808</v>
      </c>
      <c r="N209" s="59">
        <v>4</v>
      </c>
      <c r="O209" s="3">
        <f t="shared" si="6"/>
        <v>48.387999999999998</v>
      </c>
      <c r="P209" s="3">
        <v>11.676</v>
      </c>
      <c r="Q209" s="3">
        <v>7.4629999999999992</v>
      </c>
      <c r="R209" s="3">
        <v>7.0689999999999991</v>
      </c>
      <c r="S209" s="3">
        <v>7.2430000000000021</v>
      </c>
      <c r="T209" s="3">
        <v>7.3389999999999986</v>
      </c>
      <c r="U209" s="3">
        <v>7.597999999999999</v>
      </c>
      <c r="V209" s="3">
        <f t="shared" si="7"/>
        <v>55.79895841944284</v>
      </c>
    </row>
    <row r="210" spans="1:22" x14ac:dyDescent="0.3">
      <c r="A210" s="17" t="s">
        <v>108</v>
      </c>
      <c r="B210" s="17">
        <v>2021</v>
      </c>
      <c r="C210" s="143">
        <v>44489</v>
      </c>
      <c r="D210" s="17" t="s">
        <v>13</v>
      </c>
      <c r="E210" s="59" t="s">
        <v>379</v>
      </c>
      <c r="F210" s="17" t="s">
        <v>379</v>
      </c>
      <c r="G210" s="17" t="str">
        <f>VLOOKUP(J210,Riders!$A$2:$D$257,4,FALSE)</f>
        <v>POL</v>
      </c>
      <c r="H210" s="17" t="s">
        <v>99</v>
      </c>
      <c r="I210" s="17" t="s">
        <v>100</v>
      </c>
      <c r="J210" s="17" t="s">
        <v>46</v>
      </c>
      <c r="K210" s="50">
        <f>(C210-VLOOKUP(H210,Riders!$A$2:$C$3501,2,FALSE))/365</f>
        <v>24.67945205479452</v>
      </c>
      <c r="L210" s="50">
        <f>(C210-VLOOKUP(I210,Riders!$A$2:$C$3501,2,FALSE))/365</f>
        <v>27.687671232876713</v>
      </c>
      <c r="M210" s="50">
        <f>(C210-VLOOKUP(J210,Riders!$A$2:$C$3501,2,FALSE))/365</f>
        <v>21.345205479452055</v>
      </c>
      <c r="N210" s="59">
        <v>5</v>
      </c>
      <c r="O210" s="3">
        <f t="shared" si="6"/>
        <v>48.777999999999999</v>
      </c>
      <c r="P210" s="3">
        <v>11.853999999999999</v>
      </c>
      <c r="Q210" s="3">
        <v>7.6280000000000001</v>
      </c>
      <c r="R210" s="3">
        <v>7.0719999999999992</v>
      </c>
      <c r="S210" s="3">
        <v>7.1389999999999993</v>
      </c>
      <c r="T210" s="3">
        <v>7.4029999999999987</v>
      </c>
      <c r="U210" s="3">
        <v>7.6820000000000022</v>
      </c>
      <c r="V210" s="3">
        <f t="shared" si="7"/>
        <v>55.352822993972694</v>
      </c>
    </row>
    <row r="211" spans="1:22" x14ac:dyDescent="0.3">
      <c r="A211" s="17" t="s">
        <v>108</v>
      </c>
      <c r="B211" s="17">
        <v>2021</v>
      </c>
      <c r="C211" s="143">
        <v>44489</v>
      </c>
      <c r="D211" s="17" t="s">
        <v>13</v>
      </c>
      <c r="E211" s="59" t="s">
        <v>379</v>
      </c>
      <c r="F211" s="17" t="s">
        <v>379</v>
      </c>
      <c r="G211" s="17" t="str">
        <f>VLOOKUP(J211,Riders!$A$2:$D$257,4,FALSE)</f>
        <v>JPN</v>
      </c>
      <c r="H211" s="17" t="s">
        <v>39</v>
      </c>
      <c r="I211" s="17" t="s">
        <v>42</v>
      </c>
      <c r="J211" s="17" t="s">
        <v>45</v>
      </c>
      <c r="K211" s="50">
        <f>(C211-VLOOKUP(H211,Riders!$A$2:$C$3501,2,FALSE))/365</f>
        <v>27.194520547945206</v>
      </c>
      <c r="L211" s="50">
        <f>(C211-VLOOKUP(I211,Riders!$A$2:$C$3501,2,FALSE))/365</f>
        <v>22.884931506849316</v>
      </c>
      <c r="M211" s="50">
        <f>(C211-VLOOKUP(J211,Riders!$A$2:$C$3501,2,FALSE))/365</f>
        <v>30.660273972602738</v>
      </c>
      <c r="N211" s="59">
        <v>6</v>
      </c>
      <c r="O211" s="3">
        <f t="shared" si="6"/>
        <v>49.177999999999997</v>
      </c>
      <c r="P211" s="3">
        <v>12.539</v>
      </c>
      <c r="Q211" s="3">
        <v>7.8699999999999992</v>
      </c>
      <c r="R211" s="3">
        <v>7.1490000000000009</v>
      </c>
      <c r="S211" s="3">
        <v>7.107999999999997</v>
      </c>
      <c r="T211" s="3">
        <v>7.1100000000000065</v>
      </c>
      <c r="U211" s="3">
        <v>7.4019999999999939</v>
      </c>
      <c r="V211" s="3">
        <f t="shared" si="7"/>
        <v>54.902598723006228</v>
      </c>
    </row>
    <row r="212" spans="1:22" x14ac:dyDescent="0.3">
      <c r="A212" s="17" t="s">
        <v>108</v>
      </c>
      <c r="B212" s="17">
        <v>2021</v>
      </c>
      <c r="C212" s="143">
        <v>44489</v>
      </c>
      <c r="D212" s="17" t="s">
        <v>13</v>
      </c>
      <c r="E212" s="59" t="s">
        <v>379</v>
      </c>
      <c r="F212" s="17" t="s">
        <v>379</v>
      </c>
      <c r="G212" s="17" t="str">
        <f>VLOOKUP(J212,Riders!$A$2:$D$257,4,FALSE)</f>
        <v>UKR</v>
      </c>
      <c r="H212" s="17" t="s">
        <v>147</v>
      </c>
      <c r="I212" s="17" t="s">
        <v>113</v>
      </c>
      <c r="J212" s="17" t="s">
        <v>632</v>
      </c>
      <c r="K212" s="50">
        <f>(C212-VLOOKUP(H212,Riders!$A$2:$C$3501,2,FALSE))/365</f>
        <v>33.284931506849318</v>
      </c>
      <c r="L212" s="50">
        <f>(C212-VLOOKUP(I212,Riders!$A$2:$C$3501,2,FALSE))/365</f>
        <v>18.435616438356163</v>
      </c>
      <c r="M212" s="50">
        <f>(C212-VLOOKUP(J212,Riders!$A$2:$C$3501,2,FALSE))/365</f>
        <v>20.12876712328767</v>
      </c>
      <c r="N212" s="59">
        <v>7</v>
      </c>
      <c r="O212" s="3">
        <f t="shared" si="6"/>
        <v>50.23</v>
      </c>
      <c r="P212" s="3">
        <v>12.176</v>
      </c>
      <c r="Q212" s="3">
        <v>7.6049999999999986</v>
      </c>
      <c r="R212" s="3">
        <v>7.429000000000002</v>
      </c>
      <c r="S212" s="3">
        <v>7.7729999999999961</v>
      </c>
      <c r="T212" s="3">
        <v>7.6510000000000034</v>
      </c>
      <c r="U212" s="3">
        <v>7.5959999999999965</v>
      </c>
      <c r="V212" s="3">
        <f t="shared" si="7"/>
        <v>53.752737407923554</v>
      </c>
    </row>
    <row r="213" spans="1:22" x14ac:dyDescent="0.3">
      <c r="A213" s="17" t="s">
        <v>108</v>
      </c>
      <c r="B213" s="17">
        <v>2021</v>
      </c>
      <c r="C213" s="143">
        <v>44489</v>
      </c>
      <c r="D213" s="17" t="s">
        <v>13</v>
      </c>
      <c r="E213" s="59" t="s">
        <v>379</v>
      </c>
      <c r="F213" s="17" t="s">
        <v>379</v>
      </c>
      <c r="G213" s="17" t="s">
        <v>70</v>
      </c>
      <c r="H213" s="17" t="s">
        <v>476</v>
      </c>
      <c r="I213" s="17" t="s">
        <v>393</v>
      </c>
      <c r="J213" s="17" t="s">
        <v>289</v>
      </c>
      <c r="K213" s="50">
        <f>(C213-VLOOKUP(H213,Riders!$A$2:$C$3501,2,FALSE))/365</f>
        <v>20.232876712328768</v>
      </c>
      <c r="L213" s="50">
        <f>(C213-VLOOKUP(I213,Riders!$A$2:$C$3501,2,FALSE))/365</f>
        <v>20.156164383561645</v>
      </c>
      <c r="M213" s="50">
        <f>(C213-VLOOKUP(J213,Riders!$A$2:$C$3501,2,FALSE))/365</f>
        <v>22.6</v>
      </c>
      <c r="N213" s="59">
        <v>8</v>
      </c>
      <c r="O213" s="3">
        <f t="shared" si="6"/>
        <v>55.652999999999999</v>
      </c>
      <c r="P213" s="3">
        <v>13.907999999999999</v>
      </c>
      <c r="Q213" s="3">
        <v>8.631000000000002</v>
      </c>
      <c r="R213" s="3">
        <v>8.4429999999999978</v>
      </c>
      <c r="S213" s="3">
        <v>8.39</v>
      </c>
      <c r="T213" s="3">
        <v>8.1880000000000024</v>
      </c>
      <c r="U213" s="3">
        <v>8.0929999999999964</v>
      </c>
      <c r="V213" s="3">
        <f t="shared" si="7"/>
        <v>48.514904856881031</v>
      </c>
    </row>
    <row r="214" spans="1:22" x14ac:dyDescent="0.3">
      <c r="A214" s="17" t="s">
        <v>108</v>
      </c>
      <c r="B214" s="17">
        <v>2021</v>
      </c>
      <c r="C214" s="143">
        <v>44489</v>
      </c>
      <c r="D214" s="17" t="s">
        <v>13</v>
      </c>
      <c r="E214" s="59" t="s">
        <v>454</v>
      </c>
      <c r="F214" s="17">
        <v>1</v>
      </c>
      <c r="G214" s="17" t="s">
        <v>70</v>
      </c>
      <c r="H214" s="17" t="s">
        <v>476</v>
      </c>
      <c r="I214" s="17" t="s">
        <v>393</v>
      </c>
      <c r="J214" s="17" t="s">
        <v>289</v>
      </c>
      <c r="K214" s="50">
        <f>(C214-VLOOKUP(H214,Riders!$A$2:$C$3501,2,FALSE))/365</f>
        <v>20.232876712328768</v>
      </c>
      <c r="L214" s="50">
        <f>(C214-VLOOKUP(I214,Riders!$A$2:$C$3501,2,FALSE))/365</f>
        <v>20.156164383561645</v>
      </c>
      <c r="M214" s="50">
        <f>(C214-VLOOKUP(J214,Riders!$A$2:$C$3501,2,FALSE))/365</f>
        <v>22.6</v>
      </c>
      <c r="N214" s="59">
        <v>1</v>
      </c>
      <c r="O214" s="3">
        <f t="shared" si="6"/>
        <v>55.734000000000002</v>
      </c>
      <c r="P214" s="3">
        <v>14.159000000000001</v>
      </c>
      <c r="Q214" s="3">
        <v>8.6</v>
      </c>
      <c r="R214" s="3">
        <v>8.3790000000000013</v>
      </c>
      <c r="S214" s="3">
        <v>8.3210000000000015</v>
      </c>
      <c r="T214" s="3">
        <v>8.1950000000000003</v>
      </c>
      <c r="U214" s="3">
        <v>8.0799999999999983</v>
      </c>
      <c r="V214" s="3">
        <f t="shared" si="7"/>
        <v>48.444396598126815</v>
      </c>
    </row>
    <row r="215" spans="1:22" x14ac:dyDescent="0.3">
      <c r="A215" s="17" t="s">
        <v>108</v>
      </c>
      <c r="B215" s="17">
        <v>2021</v>
      </c>
      <c r="C215" s="143">
        <v>44489</v>
      </c>
      <c r="D215" s="17" t="s">
        <v>13</v>
      </c>
      <c r="E215" s="59" t="s">
        <v>454</v>
      </c>
      <c r="F215" s="17">
        <v>2</v>
      </c>
      <c r="G215" s="17" t="str">
        <f>VLOOKUP(J215,Riders!$A$2:$D$257,4,FALSE)</f>
        <v>GBR</v>
      </c>
      <c r="H215" s="17" t="s">
        <v>182</v>
      </c>
      <c r="I215" s="17" t="s">
        <v>112</v>
      </c>
      <c r="J215" s="17" t="s">
        <v>392</v>
      </c>
      <c r="K215" s="50">
        <f>(C215-VLOOKUP(H215,Riders!$A$2:$C$3501,2,FALSE))/365</f>
        <v>22.005479452054793</v>
      </c>
      <c r="L215" s="50">
        <f>(C215-VLOOKUP(I215,Riders!$A$2:$C$3501,2,FALSE))/365</f>
        <v>22.471232876712328</v>
      </c>
      <c r="M215" s="50">
        <f>(C215-VLOOKUP(J215,Riders!$A$2:$C$3501,2,FALSE))/365</f>
        <v>22.791780821917808</v>
      </c>
      <c r="N215" s="59">
        <v>1</v>
      </c>
      <c r="O215" s="3">
        <f t="shared" si="6"/>
        <v>48.066000000000003</v>
      </c>
      <c r="P215" s="3">
        <v>11.579000000000001</v>
      </c>
      <c r="Q215" s="3">
        <v>7.3919999999999995</v>
      </c>
      <c r="R215" s="3">
        <v>7.1170000000000009</v>
      </c>
      <c r="S215" s="3">
        <v>7.115000000000002</v>
      </c>
      <c r="T215" s="3">
        <v>7.2889999999999944</v>
      </c>
      <c r="U215" s="3">
        <v>7.5740000000000052</v>
      </c>
      <c r="V215" s="3">
        <f t="shared" si="7"/>
        <v>56.172762451629005</v>
      </c>
    </row>
    <row r="216" spans="1:22" x14ac:dyDescent="0.3">
      <c r="A216" s="17" t="s">
        <v>108</v>
      </c>
      <c r="B216" s="17">
        <v>2021</v>
      </c>
      <c r="C216" s="143">
        <v>44489</v>
      </c>
      <c r="D216" s="17" t="s">
        <v>13</v>
      </c>
      <c r="E216" s="59" t="s">
        <v>454</v>
      </c>
      <c r="F216" s="17">
        <v>2</v>
      </c>
      <c r="G216" s="17" t="str">
        <f>VLOOKUP(J216,Riders!$A$2:$D$257,4,FALSE)</f>
        <v>POL</v>
      </c>
      <c r="H216" s="17" t="s">
        <v>99</v>
      </c>
      <c r="I216" s="17" t="s">
        <v>100</v>
      </c>
      <c r="J216" s="17" t="s">
        <v>46</v>
      </c>
      <c r="K216" s="50">
        <f>(C216-VLOOKUP(H216,Riders!$A$2:$C$3501,2,FALSE))/365</f>
        <v>24.67945205479452</v>
      </c>
      <c r="L216" s="50">
        <f>(C216-VLOOKUP(I216,Riders!$A$2:$C$3501,2,FALSE))/365</f>
        <v>27.687671232876713</v>
      </c>
      <c r="M216" s="50">
        <f>(C216-VLOOKUP(J216,Riders!$A$2:$C$3501,2,FALSE))/365</f>
        <v>21.345205479452055</v>
      </c>
      <c r="N216" s="59">
        <v>2</v>
      </c>
      <c r="O216" s="3">
        <f t="shared" si="6"/>
        <v>48.155999999999999</v>
      </c>
      <c r="P216" s="3">
        <v>11.827</v>
      </c>
      <c r="Q216" s="3">
        <v>7.5649999999999995</v>
      </c>
      <c r="R216" s="3">
        <v>6.9759999999999991</v>
      </c>
      <c r="S216" s="3">
        <v>7.0190000000000019</v>
      </c>
      <c r="T216" s="3">
        <v>7.2469999999999999</v>
      </c>
      <c r="U216" s="3">
        <v>7.5219999999999985</v>
      </c>
      <c r="V216" s="3">
        <f t="shared" si="7"/>
        <v>56.067779715923251</v>
      </c>
    </row>
    <row r="217" spans="1:22" x14ac:dyDescent="0.3">
      <c r="A217" s="17" t="s">
        <v>108</v>
      </c>
      <c r="B217" s="17">
        <v>2021</v>
      </c>
      <c r="C217" s="143">
        <v>44489</v>
      </c>
      <c r="D217" s="17" t="s">
        <v>13</v>
      </c>
      <c r="E217" s="59" t="s">
        <v>454</v>
      </c>
      <c r="F217" s="17">
        <v>3</v>
      </c>
      <c r="G217" s="17" t="str">
        <f>VLOOKUP(J217,Riders!$A$2:$D$257,4,FALSE)</f>
        <v>JPN</v>
      </c>
      <c r="H217" s="17" t="s">
        <v>39</v>
      </c>
      <c r="I217" s="17" t="s">
        <v>42</v>
      </c>
      <c r="J217" s="17" t="s">
        <v>45</v>
      </c>
      <c r="K217" s="50">
        <f>(C217-VLOOKUP(H217,Riders!$A$2:$C$3501,2,FALSE))/365</f>
        <v>27.194520547945206</v>
      </c>
      <c r="L217" s="50">
        <f>(C217-VLOOKUP(I217,Riders!$A$2:$C$3501,2,FALSE))/365</f>
        <v>22.884931506849316</v>
      </c>
      <c r="M217" s="50">
        <f>(C217-VLOOKUP(J217,Riders!$A$2:$C$3501,2,FALSE))/365</f>
        <v>30.660273972602738</v>
      </c>
      <c r="N217" s="59">
        <v>1</v>
      </c>
      <c r="O217" s="3">
        <f t="shared" si="6"/>
        <v>48.622</v>
      </c>
      <c r="P217" s="3">
        <v>12.47</v>
      </c>
      <c r="Q217" s="3">
        <v>7.7580000000000009</v>
      </c>
      <c r="R217" s="3">
        <v>6.9919999999999973</v>
      </c>
      <c r="S217" s="3">
        <v>7.0039999999999978</v>
      </c>
      <c r="T217" s="3">
        <v>7.0720000000000027</v>
      </c>
      <c r="U217" s="3">
        <v>7.3260000000000005</v>
      </c>
      <c r="V217" s="3">
        <f t="shared" si="7"/>
        <v>55.530418329151416</v>
      </c>
    </row>
    <row r="218" spans="1:22" x14ac:dyDescent="0.3">
      <c r="A218" s="17" t="s">
        <v>108</v>
      </c>
      <c r="B218" s="17">
        <v>2021</v>
      </c>
      <c r="C218" s="143">
        <v>44489</v>
      </c>
      <c r="D218" s="17" t="s">
        <v>13</v>
      </c>
      <c r="E218" s="59" t="s">
        <v>454</v>
      </c>
      <c r="F218" s="17">
        <v>3</v>
      </c>
      <c r="G218" s="17" t="str">
        <f>VLOOKUP(J218,Riders!$A$2:$D$257,4,FALSE)</f>
        <v>CAN</v>
      </c>
      <c r="H218" s="17" t="s">
        <v>26</v>
      </c>
      <c r="I218" s="17" t="s">
        <v>33</v>
      </c>
      <c r="J218" s="17" t="s">
        <v>41</v>
      </c>
      <c r="K218" s="50">
        <f>(C218-VLOOKUP(H218,Riders!$A$2:$C$3501,2,FALSE))/365</f>
        <v>23.413698630136988</v>
      </c>
      <c r="L218" s="50">
        <f>(C218-VLOOKUP(I218,Riders!$A$2:$C$3501,2,FALSE))/365</f>
        <v>27.917808219178081</v>
      </c>
      <c r="M218" s="50">
        <f>(C218-VLOOKUP(J218,Riders!$A$2:$C$3501,2,FALSE))/365</f>
        <v>26.013698630136986</v>
      </c>
      <c r="N218" s="59">
        <v>2</v>
      </c>
      <c r="O218" s="3"/>
      <c r="P218" s="3" t="s">
        <v>207</v>
      </c>
      <c r="Q218" s="3" t="s">
        <v>207</v>
      </c>
      <c r="R218" s="3" t="s">
        <v>207</v>
      </c>
      <c r="S218" s="3" t="s">
        <v>207</v>
      </c>
      <c r="T218" s="3" t="s">
        <v>207</v>
      </c>
      <c r="U218" s="3" t="s">
        <v>207</v>
      </c>
      <c r="V218" s="3"/>
    </row>
    <row r="219" spans="1:22" x14ac:dyDescent="0.3">
      <c r="A219" s="17" t="s">
        <v>108</v>
      </c>
      <c r="B219" s="17">
        <v>2021</v>
      </c>
      <c r="C219" s="143">
        <v>44489</v>
      </c>
      <c r="D219" s="17" t="s">
        <v>13</v>
      </c>
      <c r="E219" s="59" t="s">
        <v>454</v>
      </c>
      <c r="F219" s="17">
        <v>4</v>
      </c>
      <c r="G219" s="17" t="s">
        <v>118</v>
      </c>
      <c r="H219" s="17" t="s">
        <v>399</v>
      </c>
      <c r="I219" s="17" t="s">
        <v>111</v>
      </c>
      <c r="J219" s="17" t="s">
        <v>109</v>
      </c>
      <c r="K219" s="50">
        <f>(C219-VLOOKUP(H219,Riders!$A$2:$C$3501,2,FALSE))/365</f>
        <v>26.424657534246574</v>
      </c>
      <c r="L219" s="50">
        <f>(C219-VLOOKUP(I219,Riders!$A$2:$C$3501,2,FALSE))/365</f>
        <v>27.002739726027396</v>
      </c>
      <c r="M219" s="50">
        <f>(C219-VLOOKUP(J219,Riders!$A$2:$C$3501,2,FALSE))/365</f>
        <v>28.723287671232878</v>
      </c>
      <c r="N219" s="59">
        <v>1</v>
      </c>
      <c r="O219" s="3">
        <f t="shared" ref="O219:O252" si="8">SUM(P219:U219)</f>
        <v>47.042999999999999</v>
      </c>
      <c r="P219" s="3">
        <v>11.382</v>
      </c>
      <c r="Q219" s="3">
        <v>7.1899999999999995</v>
      </c>
      <c r="R219" s="3">
        <v>6.8210000000000015</v>
      </c>
      <c r="S219" s="3">
        <v>6.9429999999999978</v>
      </c>
      <c r="T219" s="3">
        <v>7.2160000000000011</v>
      </c>
      <c r="U219" s="3">
        <v>7.4909999999999997</v>
      </c>
      <c r="V219" s="3">
        <f t="shared" ref="V219:V252" si="9">3.6*750/O219</f>
        <v>57.394298832982592</v>
      </c>
    </row>
    <row r="220" spans="1:22" x14ac:dyDescent="0.3">
      <c r="A220" s="17" t="s">
        <v>108</v>
      </c>
      <c r="B220" s="17">
        <v>2021</v>
      </c>
      <c r="C220" s="143">
        <v>44489</v>
      </c>
      <c r="D220" s="17" t="s">
        <v>13</v>
      </c>
      <c r="E220" s="59" t="s">
        <v>454</v>
      </c>
      <c r="F220" s="17">
        <v>4</v>
      </c>
      <c r="G220" s="17" t="str">
        <f>VLOOKUP(J220,Riders!$A$2:$D$257,4,FALSE)</f>
        <v>UKR</v>
      </c>
      <c r="H220" s="17" t="s">
        <v>147</v>
      </c>
      <c r="I220" s="17" t="s">
        <v>113</v>
      </c>
      <c r="J220" s="17" t="s">
        <v>632</v>
      </c>
      <c r="K220" s="50">
        <f>(C220-VLOOKUP(H220,Riders!$A$2:$C$3501,2,FALSE))/365</f>
        <v>33.284931506849318</v>
      </c>
      <c r="L220" s="50">
        <f>(C220-VLOOKUP(I220,Riders!$A$2:$C$3501,2,FALSE))/365</f>
        <v>18.435616438356163</v>
      </c>
      <c r="M220" s="50">
        <f>(C220-VLOOKUP(J220,Riders!$A$2:$C$3501,2,FALSE))/365</f>
        <v>20.12876712328767</v>
      </c>
      <c r="N220" s="59">
        <v>2</v>
      </c>
      <c r="O220" s="3">
        <f t="shared" si="8"/>
        <v>50.042999999999999</v>
      </c>
      <c r="P220" s="3">
        <v>12.154999999999999</v>
      </c>
      <c r="Q220" s="3">
        <v>7.5849999999999991</v>
      </c>
      <c r="R220" s="3">
        <v>7.3480000000000025</v>
      </c>
      <c r="S220" s="3">
        <v>7.6890000000000001</v>
      </c>
      <c r="T220" s="3">
        <v>7.6559999999999988</v>
      </c>
      <c r="U220" s="3">
        <v>7.6099999999999994</v>
      </c>
      <c r="V220" s="3">
        <f t="shared" si="9"/>
        <v>53.953599904082488</v>
      </c>
    </row>
    <row r="221" spans="1:22" x14ac:dyDescent="0.3">
      <c r="A221" s="17" t="s">
        <v>108</v>
      </c>
      <c r="B221" s="17">
        <v>2021</v>
      </c>
      <c r="C221" s="143">
        <v>44489</v>
      </c>
      <c r="D221" s="17" t="s">
        <v>13</v>
      </c>
      <c r="E221" s="59" t="s">
        <v>454</v>
      </c>
      <c r="F221" s="17">
        <v>5</v>
      </c>
      <c r="G221" s="17" t="str">
        <f>VLOOKUP(J221,Riders!$A$2:$D$257,4,FALSE)</f>
        <v>GER</v>
      </c>
      <c r="H221" s="17" t="s">
        <v>14</v>
      </c>
      <c r="I221" s="17" t="s">
        <v>22</v>
      </c>
      <c r="J221" s="17" t="s">
        <v>23</v>
      </c>
      <c r="K221" s="50">
        <f>(C221-VLOOKUP(H221,Riders!$A$2:$C$3501,2,FALSE))/365</f>
        <v>21.8</v>
      </c>
      <c r="L221" s="50">
        <f>(C221-VLOOKUP(I221,Riders!$A$2:$C$3501,2,FALSE))/365</f>
        <v>23.780821917808218</v>
      </c>
      <c r="M221" s="50">
        <f>(C221-VLOOKUP(J221,Riders!$A$2:$C$3501,2,FALSE))/365</f>
        <v>24.106849315068494</v>
      </c>
      <c r="N221" s="59">
        <v>1</v>
      </c>
      <c r="O221" s="3">
        <f t="shared" si="8"/>
        <v>46.357999999999997</v>
      </c>
      <c r="P221" s="3">
        <v>11.612</v>
      </c>
      <c r="Q221" s="3">
        <v>7.298</v>
      </c>
      <c r="R221" s="3">
        <v>6.8180000000000014</v>
      </c>
      <c r="S221" s="3">
        <v>6.6569999999999965</v>
      </c>
      <c r="T221" s="3">
        <v>6.8710000000000022</v>
      </c>
      <c r="U221" s="3">
        <v>7.1019999999999968</v>
      </c>
      <c r="V221" s="3">
        <f t="shared" si="9"/>
        <v>58.242374563182196</v>
      </c>
    </row>
    <row r="222" spans="1:22" x14ac:dyDescent="0.3">
      <c r="A222" s="17" t="s">
        <v>108</v>
      </c>
      <c r="B222" s="17">
        <v>2021</v>
      </c>
      <c r="C222" s="143">
        <v>44489</v>
      </c>
      <c r="D222" s="17" t="s">
        <v>13</v>
      </c>
      <c r="E222" s="59" t="s">
        <v>204</v>
      </c>
      <c r="F222" s="17" t="s">
        <v>205</v>
      </c>
      <c r="G222" s="17" t="str">
        <f>VLOOKUP(J222,Riders!$A$2:$D$257,4,FALSE)</f>
        <v>GER</v>
      </c>
      <c r="H222" s="17" t="s">
        <v>14</v>
      </c>
      <c r="I222" s="17" t="s">
        <v>22</v>
      </c>
      <c r="J222" s="17" t="s">
        <v>23</v>
      </c>
      <c r="K222" s="50">
        <f>(C222-VLOOKUP(H222,Riders!$A$2:$C$3501,2,FALSE))/365</f>
        <v>21.8</v>
      </c>
      <c r="L222" s="50">
        <f>(C222-VLOOKUP(I222,Riders!$A$2:$C$3501,2,FALSE))/365</f>
        <v>23.780821917808218</v>
      </c>
      <c r="M222" s="50">
        <f>(C222-VLOOKUP(J222,Riders!$A$2:$C$3501,2,FALSE))/365</f>
        <v>24.106849315068494</v>
      </c>
      <c r="N222" s="59">
        <v>1</v>
      </c>
      <c r="O222" s="3">
        <f t="shared" si="8"/>
        <v>46.064</v>
      </c>
      <c r="P222" s="3">
        <v>11.532999999999999</v>
      </c>
      <c r="Q222" s="3">
        <v>7.2509999999999994</v>
      </c>
      <c r="R222" s="3">
        <v>6.7950000000000017</v>
      </c>
      <c r="S222" s="3">
        <v>6.6180000000000021</v>
      </c>
      <c r="T222" s="3">
        <v>6.820999999999998</v>
      </c>
      <c r="U222" s="3">
        <v>7.0459999999999994</v>
      </c>
      <c r="V222" s="3">
        <f t="shared" si="9"/>
        <v>58.614102118791244</v>
      </c>
    </row>
    <row r="223" spans="1:22" x14ac:dyDescent="0.3">
      <c r="A223" s="17" t="s">
        <v>108</v>
      </c>
      <c r="B223" s="17">
        <v>2021</v>
      </c>
      <c r="C223" s="143">
        <v>44489</v>
      </c>
      <c r="D223" s="17" t="s">
        <v>13</v>
      </c>
      <c r="E223" s="59" t="s">
        <v>204</v>
      </c>
      <c r="F223" s="17" t="s">
        <v>205</v>
      </c>
      <c r="G223" s="17" t="s">
        <v>118</v>
      </c>
      <c r="H223" s="17" t="s">
        <v>399</v>
      </c>
      <c r="I223" s="17" t="s">
        <v>111</v>
      </c>
      <c r="J223" s="17" t="s">
        <v>122</v>
      </c>
      <c r="K223" s="50">
        <f>(C223-VLOOKUP(H223,Riders!$A$2:$C$3501,2,FALSE))/365</f>
        <v>26.424657534246574</v>
      </c>
      <c r="L223" s="50">
        <f>(C223-VLOOKUP(I223,Riders!$A$2:$C$3501,2,FALSE))/365</f>
        <v>27.002739726027396</v>
      </c>
      <c r="M223" s="50" t="e">
        <f>(C223-VLOOKUP(J223,Riders!$A$2:$C$3501,2,FALSE))/365</f>
        <v>#N/A</v>
      </c>
      <c r="N223" s="59">
        <v>2</v>
      </c>
      <c r="O223" s="3">
        <f t="shared" si="8"/>
        <v>46.718000000000004</v>
      </c>
      <c r="P223" s="3">
        <v>11.381</v>
      </c>
      <c r="Q223" s="3">
        <v>7.2880000000000003</v>
      </c>
      <c r="R223" s="3">
        <v>6.8739999999999988</v>
      </c>
      <c r="S223" s="3">
        <v>6.9780000000000015</v>
      </c>
      <c r="T223" s="3">
        <v>7.0159999999999982</v>
      </c>
      <c r="U223" s="3">
        <v>7.1810000000000045</v>
      </c>
      <c r="V223" s="3">
        <f t="shared" si="9"/>
        <v>57.793569930219611</v>
      </c>
    </row>
    <row r="224" spans="1:22" x14ac:dyDescent="0.3">
      <c r="A224" s="17" t="s">
        <v>108</v>
      </c>
      <c r="B224" s="17">
        <v>2021</v>
      </c>
      <c r="C224" s="143">
        <v>44489</v>
      </c>
      <c r="D224" s="17" t="s">
        <v>13</v>
      </c>
      <c r="E224" s="59" t="s">
        <v>204</v>
      </c>
      <c r="F224" s="17" t="s">
        <v>206</v>
      </c>
      <c r="G224" s="17" t="str">
        <f>VLOOKUP(J224,Riders!$A$2:$D$257,4,FALSE)</f>
        <v>GBR</v>
      </c>
      <c r="H224" s="17" t="s">
        <v>24</v>
      </c>
      <c r="I224" s="17" t="s">
        <v>112</v>
      </c>
      <c r="J224" s="17" t="s">
        <v>392</v>
      </c>
      <c r="K224" s="50">
        <f>(C224-VLOOKUP(H224,Riders!$A$2:$C$3501,2,FALSE))/365</f>
        <v>23.142465753424659</v>
      </c>
      <c r="L224" s="50">
        <f>(C224-VLOOKUP(I224,Riders!$A$2:$C$3501,2,FALSE))/365</f>
        <v>22.471232876712328</v>
      </c>
      <c r="M224" s="50">
        <f>(C224-VLOOKUP(J224,Riders!$A$2:$C$3501,2,FALSE))/365</f>
        <v>22.791780821917808</v>
      </c>
      <c r="N224" s="59">
        <v>3</v>
      </c>
      <c r="O224" s="3">
        <f t="shared" si="8"/>
        <v>48.058999999999997</v>
      </c>
      <c r="P224" s="3">
        <v>11.715</v>
      </c>
      <c r="Q224" s="3">
        <v>7.375</v>
      </c>
      <c r="R224" s="3">
        <v>7.0010000000000012</v>
      </c>
      <c r="S224" s="3">
        <v>7.1370000000000005</v>
      </c>
      <c r="T224" s="3">
        <v>7.2819999999999965</v>
      </c>
      <c r="U224" s="3">
        <v>7.5489999999999995</v>
      </c>
      <c r="V224" s="3">
        <f t="shared" si="9"/>
        <v>56.180944256018648</v>
      </c>
    </row>
    <row r="225" spans="1:22" x14ac:dyDescent="0.3">
      <c r="A225" s="17" t="s">
        <v>108</v>
      </c>
      <c r="B225" s="17">
        <v>2021</v>
      </c>
      <c r="C225" s="143">
        <v>44489</v>
      </c>
      <c r="D225" s="17" t="s">
        <v>13</v>
      </c>
      <c r="E225" s="59" t="s">
        <v>204</v>
      </c>
      <c r="F225" s="17" t="s">
        <v>206</v>
      </c>
      <c r="G225" s="17" t="str">
        <f>VLOOKUP(J225,Riders!$A$2:$D$257,4,FALSE)</f>
        <v>JPN</v>
      </c>
      <c r="H225" s="17" t="s">
        <v>39</v>
      </c>
      <c r="I225" s="17" t="s">
        <v>42</v>
      </c>
      <c r="J225" s="17" t="s">
        <v>45</v>
      </c>
      <c r="K225" s="50">
        <f>(C225-VLOOKUP(H225,Riders!$A$2:$C$3501,2,FALSE))/365</f>
        <v>27.194520547945206</v>
      </c>
      <c r="L225" s="50">
        <f>(C225-VLOOKUP(I225,Riders!$A$2:$C$3501,2,FALSE))/365</f>
        <v>22.884931506849316</v>
      </c>
      <c r="M225" s="50">
        <f>(C225-VLOOKUP(J225,Riders!$A$2:$C$3501,2,FALSE))/365</f>
        <v>30.660273972602738</v>
      </c>
      <c r="N225" s="59">
        <v>4</v>
      </c>
      <c r="O225" s="3">
        <f t="shared" si="8"/>
        <v>48.612000000000002</v>
      </c>
      <c r="P225" s="3">
        <v>12.473000000000001</v>
      </c>
      <c r="Q225" s="3">
        <v>7.7479999999999993</v>
      </c>
      <c r="R225" s="3">
        <v>7.1099999999999994</v>
      </c>
      <c r="S225" s="3">
        <v>7.0190000000000019</v>
      </c>
      <c r="T225" s="3">
        <v>7.0069999999999979</v>
      </c>
      <c r="U225" s="3">
        <v>7.2550000000000026</v>
      </c>
      <c r="V225" s="3">
        <f t="shared" si="9"/>
        <v>55.541841520612195</v>
      </c>
    </row>
    <row r="226" spans="1:22" x14ac:dyDescent="0.3">
      <c r="A226" s="17" t="s">
        <v>71</v>
      </c>
      <c r="B226" s="17">
        <v>2021</v>
      </c>
      <c r="C226" s="143">
        <v>44448</v>
      </c>
      <c r="D226" s="17" t="s">
        <v>72</v>
      </c>
      <c r="E226" s="59" t="s">
        <v>379</v>
      </c>
      <c r="F226" s="17" t="s">
        <v>379</v>
      </c>
      <c r="G226" s="17" t="s">
        <v>21</v>
      </c>
      <c r="H226" s="17" t="s">
        <v>114</v>
      </c>
      <c r="I226" s="17" t="s">
        <v>116</v>
      </c>
      <c r="J226" s="17" t="s">
        <v>20</v>
      </c>
      <c r="K226" s="50">
        <f>(C226-VLOOKUP(H226,Riders!$A$2:$C$3501,2,FALSE))/365</f>
        <v>19.753424657534246</v>
      </c>
      <c r="L226" s="50">
        <f>(C226-VLOOKUP(I226,Riders!$A$2:$C$3501,2,FALSE))/365</f>
        <v>30.465753424657535</v>
      </c>
      <c r="M226" s="50">
        <f>(C226-VLOOKUP(J226,Riders!$A$2:$C$3501,2,FALSE))/365</f>
        <v>26.095890410958905</v>
      </c>
      <c r="N226" s="59">
        <v>1</v>
      </c>
      <c r="O226" s="3">
        <f t="shared" si="8"/>
        <v>48.204999999999998</v>
      </c>
      <c r="P226" s="3">
        <v>12.318</v>
      </c>
      <c r="Q226" s="3">
        <v>7.7170000000000005</v>
      </c>
      <c r="R226" s="3">
        <v>7.0970000000000013</v>
      </c>
      <c r="S226" s="3">
        <v>7.200999999999997</v>
      </c>
      <c r="T226" s="3">
        <v>6.838000000000001</v>
      </c>
      <c r="U226" s="3">
        <v>7.0339999999999989</v>
      </c>
      <c r="V226" s="3">
        <f t="shared" si="9"/>
        <v>56.01078726273208</v>
      </c>
    </row>
    <row r="227" spans="1:22" x14ac:dyDescent="0.3">
      <c r="A227" s="17" t="s">
        <v>71</v>
      </c>
      <c r="B227" s="17">
        <v>2021</v>
      </c>
      <c r="C227" s="143">
        <v>44448</v>
      </c>
      <c r="D227" s="17" t="s">
        <v>72</v>
      </c>
      <c r="E227" s="59" t="s">
        <v>379</v>
      </c>
      <c r="F227" s="17" t="s">
        <v>379</v>
      </c>
      <c r="G227" s="17" t="s">
        <v>47</v>
      </c>
      <c r="H227" s="17" t="s">
        <v>99</v>
      </c>
      <c r="I227" s="17" t="s">
        <v>100</v>
      </c>
      <c r="J227" s="17" t="s">
        <v>46</v>
      </c>
      <c r="K227" s="50">
        <f>(C227-VLOOKUP(H227,Riders!$A$2:$C$3501,2,FALSE))/365</f>
        <v>24.567123287671233</v>
      </c>
      <c r="L227" s="50">
        <f>(C227-VLOOKUP(I227,Riders!$A$2:$C$3501,2,FALSE))/365</f>
        <v>27.575342465753426</v>
      </c>
      <c r="M227" s="50">
        <f>(C227-VLOOKUP(J227,Riders!$A$2:$C$3501,2,FALSE))/365</f>
        <v>21.232876712328768</v>
      </c>
      <c r="N227" s="59">
        <v>2</v>
      </c>
      <c r="O227" s="3">
        <f t="shared" si="8"/>
        <v>48.765999999999998</v>
      </c>
      <c r="P227" s="3">
        <v>11.680999999999999</v>
      </c>
      <c r="Q227" s="3">
        <v>7.6899999999999995</v>
      </c>
      <c r="R227" s="3">
        <v>7.1219999999999999</v>
      </c>
      <c r="S227" s="3">
        <v>7.254999999999999</v>
      </c>
      <c r="T227" s="3">
        <v>7.3670000000000044</v>
      </c>
      <c r="U227" s="3">
        <v>7.6509999999999962</v>
      </c>
      <c r="V227" s="3">
        <f t="shared" si="9"/>
        <v>55.366443833818643</v>
      </c>
    </row>
    <row r="228" spans="1:22" x14ac:dyDescent="0.3">
      <c r="A228" s="17" t="s">
        <v>71</v>
      </c>
      <c r="B228" s="17">
        <v>2021</v>
      </c>
      <c r="C228" s="143">
        <v>44448</v>
      </c>
      <c r="D228" s="17" t="s">
        <v>72</v>
      </c>
      <c r="E228" s="59" t="s">
        <v>379</v>
      </c>
      <c r="F228" s="17" t="s">
        <v>379</v>
      </c>
      <c r="G228" s="17" t="s">
        <v>27</v>
      </c>
      <c r="H228" s="17" t="s">
        <v>396</v>
      </c>
      <c r="I228" s="17" t="s">
        <v>41</v>
      </c>
      <c r="J228" s="17" t="s">
        <v>115</v>
      </c>
      <c r="K228" s="50">
        <f>(C228-VLOOKUP(H228,Riders!$A$2:$C$3501,2,FALSE))/365</f>
        <v>22.512328767123286</v>
      </c>
      <c r="L228" s="50">
        <f>(C228-VLOOKUP(I228,Riders!$A$2:$C$3501,2,FALSE))/365</f>
        <v>25.901369863013699</v>
      </c>
      <c r="M228" s="50">
        <f>(C228-VLOOKUP(J228,Riders!$A$2:$C$3501,2,FALSE))/365</f>
        <v>24.106849315068494</v>
      </c>
      <c r="N228" s="59">
        <v>3</v>
      </c>
      <c r="O228" s="3">
        <f t="shared" si="8"/>
        <v>49.040999999999997</v>
      </c>
      <c r="P228" s="3">
        <v>12.907</v>
      </c>
      <c r="Q228" s="3">
        <v>7.9080000000000013</v>
      </c>
      <c r="R228" s="3">
        <v>6.9199999999999982</v>
      </c>
      <c r="S228" s="3">
        <v>7.0600000000000023</v>
      </c>
      <c r="T228" s="3">
        <v>6.972999999999999</v>
      </c>
      <c r="U228" s="3">
        <v>7.2729999999999961</v>
      </c>
      <c r="V228" s="3">
        <f t="shared" si="9"/>
        <v>55.05597357313269</v>
      </c>
    </row>
    <row r="229" spans="1:22" x14ac:dyDescent="0.3">
      <c r="A229" s="17" t="s">
        <v>71</v>
      </c>
      <c r="B229" s="17">
        <v>2021</v>
      </c>
      <c r="C229" s="143">
        <v>44448</v>
      </c>
      <c r="D229" s="17" t="s">
        <v>72</v>
      </c>
      <c r="E229" s="59" t="s">
        <v>379</v>
      </c>
      <c r="F229" s="17" t="s">
        <v>379</v>
      </c>
      <c r="G229" s="17" t="s">
        <v>59</v>
      </c>
      <c r="H229" s="17" t="s">
        <v>602</v>
      </c>
      <c r="I229" s="17" t="s">
        <v>395</v>
      </c>
      <c r="J229" s="17" t="s">
        <v>287</v>
      </c>
      <c r="K229" s="50">
        <f>(C229-VLOOKUP(H229,Riders!$A$2:$C$3501,2,FALSE))/365</f>
        <v>21.55890410958904</v>
      </c>
      <c r="L229" s="50">
        <f>(C229-VLOOKUP(I229,Riders!$A$2:$C$3501,2,FALSE))/365</f>
        <v>20.471232876712328</v>
      </c>
      <c r="M229" s="50">
        <f>(C229-VLOOKUP(J229,Riders!$A$2:$C$3501,2,FALSE))/365</f>
        <v>23.947945205479453</v>
      </c>
      <c r="N229" s="59">
        <v>4</v>
      </c>
      <c r="O229" s="3">
        <f t="shared" si="8"/>
        <v>51.843000000000004</v>
      </c>
      <c r="P229" s="3">
        <v>13.007999999999999</v>
      </c>
      <c r="Q229" s="3">
        <v>7.7750000000000021</v>
      </c>
      <c r="R229" s="3">
        <v>7.5730000000000004</v>
      </c>
      <c r="S229" s="3">
        <v>7.6389999999999958</v>
      </c>
      <c r="T229" s="3">
        <v>7.8629999999999995</v>
      </c>
      <c r="U229" s="3">
        <v>7.9850000000000065</v>
      </c>
      <c r="V229" s="3">
        <f t="shared" si="9"/>
        <v>52.080319425959139</v>
      </c>
    </row>
    <row r="230" spans="1:22" x14ac:dyDescent="0.3">
      <c r="A230" s="17" t="s">
        <v>71</v>
      </c>
      <c r="B230" s="17">
        <v>2021</v>
      </c>
      <c r="C230" s="143">
        <v>44448</v>
      </c>
      <c r="D230" s="17" t="s">
        <v>72</v>
      </c>
      <c r="E230" s="59" t="s">
        <v>379</v>
      </c>
      <c r="F230" s="17" t="s">
        <v>379</v>
      </c>
      <c r="G230" s="17" t="s">
        <v>70</v>
      </c>
      <c r="H230" s="17" t="s">
        <v>476</v>
      </c>
      <c r="I230" s="17" t="s">
        <v>393</v>
      </c>
      <c r="J230" s="17" t="s">
        <v>289</v>
      </c>
      <c r="K230" s="50">
        <f>(C230-VLOOKUP(H230,Riders!$A$2:$C$3501,2,FALSE))/365</f>
        <v>20.12054794520548</v>
      </c>
      <c r="L230" s="50">
        <f>(C230-VLOOKUP(I230,Riders!$A$2:$C$3501,2,FALSE))/365</f>
        <v>20.043835616438358</v>
      </c>
      <c r="M230" s="50">
        <f>(C230-VLOOKUP(J230,Riders!$A$2:$C$3501,2,FALSE))/365</f>
        <v>22.487671232876714</v>
      </c>
      <c r="N230" s="59">
        <v>5</v>
      </c>
      <c r="O230" s="3">
        <f t="shared" si="8"/>
        <v>56.066000000000003</v>
      </c>
      <c r="P230" s="3">
        <v>13.752000000000001</v>
      </c>
      <c r="Q230" s="3">
        <v>8.6199999999999992</v>
      </c>
      <c r="R230" s="3">
        <v>9.0090000000000003</v>
      </c>
      <c r="S230" s="3">
        <v>8.4720000000000013</v>
      </c>
      <c r="T230" s="3">
        <v>8.0929999999999964</v>
      </c>
      <c r="U230" s="3">
        <v>8.1200000000000045</v>
      </c>
      <c r="V230" s="3">
        <f t="shared" si="9"/>
        <v>48.157528626975349</v>
      </c>
    </row>
    <row r="231" spans="1:22" x14ac:dyDescent="0.3">
      <c r="A231" s="17" t="s">
        <v>71</v>
      </c>
      <c r="B231" s="17">
        <v>2021</v>
      </c>
      <c r="C231" s="143">
        <v>44448</v>
      </c>
      <c r="D231" s="17" t="s">
        <v>72</v>
      </c>
      <c r="E231" s="59" t="s">
        <v>454</v>
      </c>
      <c r="F231" s="17">
        <v>1</v>
      </c>
      <c r="G231" s="17" t="s">
        <v>47</v>
      </c>
      <c r="H231" s="17" t="s">
        <v>99</v>
      </c>
      <c r="I231" s="17" t="s">
        <v>100</v>
      </c>
      <c r="J231" s="17" t="s">
        <v>46</v>
      </c>
      <c r="K231" s="50">
        <f>(C231-VLOOKUP(H231,Riders!$A$2:$C$3501,2,FALSE))/365</f>
        <v>24.567123287671233</v>
      </c>
      <c r="L231" s="50">
        <f>(C231-VLOOKUP(I231,Riders!$A$2:$C$3501,2,FALSE))/365</f>
        <v>27.575342465753426</v>
      </c>
      <c r="M231" s="50">
        <f>(C231-VLOOKUP(J231,Riders!$A$2:$C$3501,2,FALSE))/365</f>
        <v>21.232876712328768</v>
      </c>
      <c r="N231" s="59">
        <v>1</v>
      </c>
      <c r="O231" s="3">
        <f t="shared" si="8"/>
        <v>48.575000000000003</v>
      </c>
      <c r="P231" s="3">
        <v>11.727</v>
      </c>
      <c r="Q231" s="3">
        <v>7.6909999999999989</v>
      </c>
      <c r="R231" s="3">
        <v>7.0620000000000012</v>
      </c>
      <c r="S231" s="3">
        <v>7.227999999999998</v>
      </c>
      <c r="T231" s="3">
        <v>7.3140000000000001</v>
      </c>
      <c r="U231" s="3">
        <v>7.5530000000000044</v>
      </c>
      <c r="V231" s="3">
        <f t="shared" si="9"/>
        <v>55.584148224395264</v>
      </c>
    </row>
    <row r="232" spans="1:22" x14ac:dyDescent="0.3">
      <c r="A232" s="17" t="s">
        <v>71</v>
      </c>
      <c r="B232" s="17">
        <v>2021</v>
      </c>
      <c r="C232" s="143">
        <v>44448</v>
      </c>
      <c r="D232" s="17" t="s">
        <v>72</v>
      </c>
      <c r="E232" s="59" t="s">
        <v>454</v>
      </c>
      <c r="F232" s="17">
        <v>1</v>
      </c>
      <c r="G232" s="17" t="s">
        <v>27</v>
      </c>
      <c r="H232" s="17" t="s">
        <v>396</v>
      </c>
      <c r="I232" s="17" t="s">
        <v>41</v>
      </c>
      <c r="J232" s="17" t="s">
        <v>115</v>
      </c>
      <c r="K232" s="50">
        <f>(C232-VLOOKUP(H232,Riders!$A$2:$C$3501,2,FALSE))/365</f>
        <v>22.512328767123286</v>
      </c>
      <c r="L232" s="50">
        <f>(C232-VLOOKUP(I232,Riders!$A$2:$C$3501,2,FALSE))/365</f>
        <v>25.901369863013699</v>
      </c>
      <c r="M232" s="50">
        <f>(C232-VLOOKUP(J232,Riders!$A$2:$C$3501,2,FALSE))/365</f>
        <v>24.106849315068494</v>
      </c>
      <c r="N232" s="59">
        <v>2</v>
      </c>
      <c r="O232" s="3">
        <f t="shared" si="8"/>
        <v>49.747999999999998</v>
      </c>
      <c r="P232" s="3">
        <v>13.294</v>
      </c>
      <c r="Q232" s="3">
        <v>7.8939999999999984</v>
      </c>
      <c r="R232" s="3">
        <v>7.0710000000000015</v>
      </c>
      <c r="S232" s="3">
        <v>7.0619999999999976</v>
      </c>
      <c r="T232" s="3">
        <v>7.1290000000000049</v>
      </c>
      <c r="U232" s="3">
        <v>7.2979999999999947</v>
      </c>
      <c r="V232" s="3">
        <f t="shared" si="9"/>
        <v>54.273538634718989</v>
      </c>
    </row>
    <row r="233" spans="1:22" x14ac:dyDescent="0.3">
      <c r="A233" s="17" t="s">
        <v>71</v>
      </c>
      <c r="B233" s="17">
        <v>2021</v>
      </c>
      <c r="C233" s="143">
        <v>44448</v>
      </c>
      <c r="D233" s="17" t="s">
        <v>72</v>
      </c>
      <c r="E233" s="59" t="s">
        <v>454</v>
      </c>
      <c r="F233" s="17">
        <v>2</v>
      </c>
      <c r="G233" s="46" t="s">
        <v>21</v>
      </c>
      <c r="H233" s="17" t="s">
        <v>114</v>
      </c>
      <c r="I233" s="17" t="s">
        <v>116</v>
      </c>
      <c r="J233" s="17" t="s">
        <v>20</v>
      </c>
      <c r="K233" s="50">
        <f>(C233-VLOOKUP(H233,Riders!$A$2:$C$3501,2,FALSE))/365</f>
        <v>19.753424657534246</v>
      </c>
      <c r="L233" s="50">
        <f>(C233-VLOOKUP(I233,Riders!$A$2:$C$3501,2,FALSE))/365</f>
        <v>30.465753424657535</v>
      </c>
      <c r="M233" s="50">
        <f>(C233-VLOOKUP(J233,Riders!$A$2:$C$3501,2,FALSE))/365</f>
        <v>26.095890410958905</v>
      </c>
      <c r="N233" s="59">
        <v>1</v>
      </c>
      <c r="O233" s="3">
        <f t="shared" si="8"/>
        <v>47.683</v>
      </c>
      <c r="P233" s="3">
        <v>12.191000000000001</v>
      </c>
      <c r="Q233" s="3">
        <v>7.6019999999999985</v>
      </c>
      <c r="R233" s="3">
        <v>7.0420000000000016</v>
      </c>
      <c r="S233" s="3">
        <v>7.1159999999999997</v>
      </c>
      <c r="T233" s="3">
        <v>6.7710000000000008</v>
      </c>
      <c r="U233" s="3">
        <v>6.9609999999999985</v>
      </c>
      <c r="V233" s="3">
        <f t="shared" si="9"/>
        <v>56.623954029738059</v>
      </c>
    </row>
    <row r="234" spans="1:22" x14ac:dyDescent="0.3">
      <c r="A234" s="17" t="s">
        <v>71</v>
      </c>
      <c r="B234" s="17">
        <v>2021</v>
      </c>
      <c r="C234" s="143">
        <v>44448</v>
      </c>
      <c r="D234" s="17" t="s">
        <v>72</v>
      </c>
      <c r="E234" s="59" t="s">
        <v>454</v>
      </c>
      <c r="F234" s="17">
        <v>2</v>
      </c>
      <c r="G234" s="46" t="s">
        <v>59</v>
      </c>
      <c r="H234" s="17" t="s">
        <v>602</v>
      </c>
      <c r="I234" s="17" t="s">
        <v>395</v>
      </c>
      <c r="J234" s="17" t="s">
        <v>287</v>
      </c>
      <c r="K234" s="50">
        <f>(C234-VLOOKUP(H234,Riders!$A$2:$C$3501,2,FALSE))/365</f>
        <v>21.55890410958904</v>
      </c>
      <c r="L234" s="50">
        <f>(C234-VLOOKUP(I234,Riders!$A$2:$C$3501,2,FALSE))/365</f>
        <v>20.471232876712328</v>
      </c>
      <c r="M234" s="50">
        <f>(C234-VLOOKUP(J234,Riders!$A$2:$C$3501,2,FALSE))/365</f>
        <v>23.947945205479453</v>
      </c>
      <c r="N234" s="59">
        <v>2</v>
      </c>
      <c r="O234" s="3">
        <f t="shared" si="8"/>
        <v>51.584000000000003</v>
      </c>
      <c r="P234" s="3">
        <v>13.208</v>
      </c>
      <c r="Q234" s="3">
        <v>7.641</v>
      </c>
      <c r="R234" s="3">
        <v>7.7949999999999982</v>
      </c>
      <c r="S234" s="3">
        <v>7.4669999999999987</v>
      </c>
      <c r="T234" s="3">
        <v>7.713000000000001</v>
      </c>
      <c r="U234" s="3">
        <v>7.7600000000000051</v>
      </c>
      <c r="V234" s="3">
        <f t="shared" si="9"/>
        <v>52.341811414392055</v>
      </c>
    </row>
    <row r="235" spans="1:22" x14ac:dyDescent="0.3">
      <c r="A235" s="17" t="s">
        <v>71</v>
      </c>
      <c r="B235" s="17">
        <v>2021</v>
      </c>
      <c r="C235" s="143">
        <v>44448</v>
      </c>
      <c r="D235" s="17" t="s">
        <v>72</v>
      </c>
      <c r="E235" s="59" t="s">
        <v>204</v>
      </c>
      <c r="F235" s="17" t="s">
        <v>205</v>
      </c>
      <c r="G235" s="46" t="s">
        <v>21</v>
      </c>
      <c r="H235" s="17" t="s">
        <v>114</v>
      </c>
      <c r="I235" s="17" t="s">
        <v>116</v>
      </c>
      <c r="J235" s="17" t="s">
        <v>20</v>
      </c>
      <c r="K235" s="50">
        <f>(C235-VLOOKUP(H235,Riders!$A$2:$C$3501,2,FALSE))/365</f>
        <v>19.753424657534246</v>
      </c>
      <c r="L235" s="50">
        <f>(C235-VLOOKUP(I235,Riders!$A$2:$C$3501,2,FALSE))/365</f>
        <v>30.465753424657535</v>
      </c>
      <c r="M235" s="50">
        <f>(C235-VLOOKUP(J235,Riders!$A$2:$C$3501,2,FALSE))/365</f>
        <v>26.095890410958905</v>
      </c>
      <c r="N235" s="59">
        <v>1</v>
      </c>
      <c r="O235" s="3">
        <f t="shared" si="8"/>
        <v>47.969000000000001</v>
      </c>
      <c r="P235" s="3">
        <v>12.121</v>
      </c>
      <c r="Q235" s="3">
        <v>7.586999999999998</v>
      </c>
      <c r="R235" s="3">
        <v>7.2240000000000002</v>
      </c>
      <c r="S235" s="3">
        <v>7.1890000000000036</v>
      </c>
      <c r="T235" s="3">
        <v>6.8619999999999948</v>
      </c>
      <c r="U235" s="3">
        <v>6.9860000000000042</v>
      </c>
      <c r="V235" s="3">
        <f t="shared" si="9"/>
        <v>56.286351602076337</v>
      </c>
    </row>
    <row r="236" spans="1:22" x14ac:dyDescent="0.3">
      <c r="A236" s="17" t="s">
        <v>71</v>
      </c>
      <c r="B236" s="17">
        <v>2021</v>
      </c>
      <c r="C236" s="143">
        <v>44448</v>
      </c>
      <c r="D236" s="17" t="s">
        <v>72</v>
      </c>
      <c r="E236" s="59" t="s">
        <v>204</v>
      </c>
      <c r="F236" s="17" t="s">
        <v>205</v>
      </c>
      <c r="G236" s="46" t="s">
        <v>47</v>
      </c>
      <c r="H236" s="17" t="s">
        <v>99</v>
      </c>
      <c r="I236" s="17" t="s">
        <v>100</v>
      </c>
      <c r="J236" s="17" t="s">
        <v>46</v>
      </c>
      <c r="K236" s="50">
        <f>(C236-VLOOKUP(H236,Riders!$A$2:$C$3501,2,FALSE))/365</f>
        <v>24.567123287671233</v>
      </c>
      <c r="L236" s="50">
        <f>(C236-VLOOKUP(I236,Riders!$A$2:$C$3501,2,FALSE))/365</f>
        <v>27.575342465753426</v>
      </c>
      <c r="M236" s="50">
        <f>(C236-VLOOKUP(J236,Riders!$A$2:$C$3501,2,FALSE))/365</f>
        <v>21.232876712328768</v>
      </c>
      <c r="N236" s="59">
        <v>2</v>
      </c>
      <c r="O236" s="3">
        <f t="shared" si="8"/>
        <v>48.634</v>
      </c>
      <c r="P236" s="3">
        <v>11.832000000000001</v>
      </c>
      <c r="Q236" s="3">
        <v>7.7169999999999987</v>
      </c>
      <c r="R236" s="3">
        <v>7.0910000000000011</v>
      </c>
      <c r="S236" s="3">
        <v>7.2089999999999961</v>
      </c>
      <c r="T236" s="3">
        <v>7.2910000000000039</v>
      </c>
      <c r="U236" s="3">
        <v>7.4939999999999998</v>
      </c>
      <c r="V236" s="3">
        <f t="shared" si="9"/>
        <v>55.516716700250853</v>
      </c>
    </row>
    <row r="237" spans="1:22" x14ac:dyDescent="0.3">
      <c r="A237" s="17" t="s">
        <v>71</v>
      </c>
      <c r="B237" s="17">
        <v>2021</v>
      </c>
      <c r="C237" s="143">
        <v>44448</v>
      </c>
      <c r="D237" s="17" t="s">
        <v>72</v>
      </c>
      <c r="E237" s="59" t="s">
        <v>204</v>
      </c>
      <c r="F237" s="17" t="s">
        <v>206</v>
      </c>
      <c r="G237" s="46" t="s">
        <v>27</v>
      </c>
      <c r="H237" s="17" t="s">
        <v>396</v>
      </c>
      <c r="I237" s="17" t="s">
        <v>41</v>
      </c>
      <c r="J237" s="17" t="s">
        <v>115</v>
      </c>
      <c r="K237" s="50">
        <f>(C237-VLOOKUP(H237,Riders!$A$2:$C$3501,2,FALSE))/365</f>
        <v>22.512328767123286</v>
      </c>
      <c r="L237" s="50">
        <f>(C237-VLOOKUP(I237,Riders!$A$2:$C$3501,2,FALSE))/365</f>
        <v>25.901369863013699</v>
      </c>
      <c r="M237" s="50">
        <f>(C237-VLOOKUP(J237,Riders!$A$2:$C$3501,2,FALSE))/365</f>
        <v>24.106849315068494</v>
      </c>
      <c r="N237" s="59">
        <v>3</v>
      </c>
      <c r="O237" s="3">
        <f t="shared" si="8"/>
        <v>49.360999999999997</v>
      </c>
      <c r="P237" s="3">
        <v>13.083</v>
      </c>
      <c r="Q237" s="3">
        <v>7.8259999999999987</v>
      </c>
      <c r="R237" s="3">
        <v>7.0590000000000011</v>
      </c>
      <c r="S237" s="3">
        <v>7.0629999999999988</v>
      </c>
      <c r="T237" s="3">
        <v>7.0570000000000022</v>
      </c>
      <c r="U237" s="3">
        <v>7.2729999999999961</v>
      </c>
      <c r="V237" s="3">
        <f t="shared" si="9"/>
        <v>54.699053908956465</v>
      </c>
    </row>
    <row r="238" spans="1:22" x14ac:dyDescent="0.3">
      <c r="A238" s="17" t="s">
        <v>71</v>
      </c>
      <c r="B238" s="17">
        <v>2021</v>
      </c>
      <c r="C238" s="143">
        <v>44448</v>
      </c>
      <c r="D238" s="17" t="s">
        <v>72</v>
      </c>
      <c r="E238" s="59" t="s">
        <v>204</v>
      </c>
      <c r="F238" s="17" t="s">
        <v>206</v>
      </c>
      <c r="G238" s="46" t="s">
        <v>59</v>
      </c>
      <c r="H238" s="17" t="s">
        <v>602</v>
      </c>
      <c r="I238" s="17" t="s">
        <v>395</v>
      </c>
      <c r="J238" s="17" t="s">
        <v>287</v>
      </c>
      <c r="K238" s="50">
        <f>(C238-VLOOKUP(H238,Riders!$A$2:$C$3501,2,FALSE))/365</f>
        <v>21.55890410958904</v>
      </c>
      <c r="L238" s="50">
        <f>(C238-VLOOKUP(I238,Riders!$A$2:$C$3501,2,FALSE))/365</f>
        <v>20.471232876712328</v>
      </c>
      <c r="M238" s="50">
        <f>(C238-VLOOKUP(J238,Riders!$A$2:$C$3501,2,FALSE))/365</f>
        <v>23.947945205479453</v>
      </c>
      <c r="N238" s="59">
        <v>4</v>
      </c>
      <c r="O238" s="3">
        <f t="shared" si="8"/>
        <v>51.709000000000003</v>
      </c>
      <c r="P238" s="3">
        <v>13.38</v>
      </c>
      <c r="Q238" s="3">
        <v>7.8599999999999977</v>
      </c>
      <c r="R238" s="3">
        <v>7.5230000000000032</v>
      </c>
      <c r="S238" s="3">
        <v>7.5459999999999958</v>
      </c>
      <c r="T238" s="3">
        <v>7.6260000000000048</v>
      </c>
      <c r="U238" s="3">
        <v>7.7740000000000009</v>
      </c>
      <c r="V238" s="3">
        <f t="shared" si="9"/>
        <v>52.215281672436127</v>
      </c>
    </row>
    <row r="239" spans="1:22" x14ac:dyDescent="0.3">
      <c r="A239" s="17" t="s">
        <v>117</v>
      </c>
      <c r="B239" s="17">
        <v>2021</v>
      </c>
      <c r="C239" s="143">
        <v>44385</v>
      </c>
      <c r="D239" s="17" t="s">
        <v>72</v>
      </c>
      <c r="E239" s="59" t="s">
        <v>379</v>
      </c>
      <c r="F239" s="17" t="s">
        <v>379</v>
      </c>
      <c r="G239" s="46" t="s">
        <v>118</v>
      </c>
      <c r="H239" s="17" t="s">
        <v>399</v>
      </c>
      <c r="I239" s="17" t="s">
        <v>122</v>
      </c>
      <c r="J239" s="17" t="s">
        <v>109</v>
      </c>
      <c r="K239" s="50">
        <f>(C239-VLOOKUP(H239,Riders!$A$2:$C$3501,2,FALSE))/365</f>
        <v>26.139726027397259</v>
      </c>
      <c r="L239" s="50" t="e">
        <f>(C239-VLOOKUP(I239,Riders!$A$2:$C$3501,2,FALSE))/365</f>
        <v>#N/A</v>
      </c>
      <c r="M239" s="50">
        <f>(C239-VLOOKUP(J239,Riders!$A$2:$C$3501,2,FALSE))/365</f>
        <v>28.438356164383563</v>
      </c>
      <c r="N239" s="59">
        <v>1</v>
      </c>
      <c r="O239" s="3">
        <f t="shared" si="8"/>
        <v>47.374000000000002</v>
      </c>
      <c r="P239" s="3">
        <v>11.303000000000001</v>
      </c>
      <c r="Q239" s="3">
        <v>7.3990000000000009</v>
      </c>
      <c r="R239" s="3">
        <v>6.8569999999999993</v>
      </c>
      <c r="S239" s="3">
        <v>7.0440000000000005</v>
      </c>
      <c r="T239" s="3">
        <v>7.2419999999999973</v>
      </c>
      <c r="U239" s="3">
        <v>7.5290000000000035</v>
      </c>
      <c r="V239" s="3">
        <f t="shared" si="9"/>
        <v>56.993287457255029</v>
      </c>
    </row>
    <row r="240" spans="1:22" x14ac:dyDescent="0.3">
      <c r="A240" s="17" t="s">
        <v>117</v>
      </c>
      <c r="B240" s="17">
        <v>2021</v>
      </c>
      <c r="C240" s="143">
        <v>44385</v>
      </c>
      <c r="D240" s="17" t="s">
        <v>72</v>
      </c>
      <c r="E240" s="59" t="s">
        <v>379</v>
      </c>
      <c r="F240" s="17" t="s">
        <v>379</v>
      </c>
      <c r="G240" s="46" t="s">
        <v>118</v>
      </c>
      <c r="H240" s="17" t="s">
        <v>638</v>
      </c>
      <c r="I240" s="17" t="s">
        <v>164</v>
      </c>
      <c r="J240" s="17" t="s">
        <v>398</v>
      </c>
      <c r="K240" s="50">
        <f>(C240-VLOOKUP(H240,Riders!$A$2:$C$3501,2,FALSE))/365</f>
        <v>20.967123287671232</v>
      </c>
      <c r="L240" s="50">
        <f>(C240-VLOOKUP(I240,Riders!$A$2:$C$3501,2,FALSE))/365</f>
        <v>28.591780821917808</v>
      </c>
      <c r="M240" s="50">
        <f>(C240-VLOOKUP(J240,Riders!$A$2:$C$3501,2,FALSE))/365</f>
        <v>18.156164383561645</v>
      </c>
      <c r="N240" s="59">
        <v>2</v>
      </c>
      <c r="O240" s="3">
        <f t="shared" si="8"/>
        <v>48.938000000000002</v>
      </c>
      <c r="P240" s="3">
        <v>11.878</v>
      </c>
      <c r="Q240" s="3">
        <v>7.4149999999999991</v>
      </c>
      <c r="R240" s="3">
        <v>7.0850000000000009</v>
      </c>
      <c r="S240" s="3">
        <v>7.3459999999999965</v>
      </c>
      <c r="T240" s="3">
        <v>7.5220000000000056</v>
      </c>
      <c r="U240" s="3">
        <v>7.6920000000000002</v>
      </c>
      <c r="V240" s="3">
        <f t="shared" si="9"/>
        <v>55.171850096039883</v>
      </c>
    </row>
    <row r="241" spans="1:22" x14ac:dyDescent="0.3">
      <c r="A241" s="17" t="s">
        <v>117</v>
      </c>
      <c r="B241" s="17">
        <v>2021</v>
      </c>
      <c r="C241" s="143">
        <v>44385</v>
      </c>
      <c r="D241" s="17" t="s">
        <v>72</v>
      </c>
      <c r="E241" s="59" t="s">
        <v>379</v>
      </c>
      <c r="F241" s="17" t="s">
        <v>379</v>
      </c>
      <c r="G241" s="17" t="s">
        <v>15</v>
      </c>
      <c r="H241" s="17" t="s">
        <v>125</v>
      </c>
      <c r="I241" s="17" t="s">
        <v>382</v>
      </c>
      <c r="J241" s="17" t="s">
        <v>400</v>
      </c>
      <c r="K241" s="50">
        <f>(C241-VLOOKUP(H241,Riders!$A$2:$C$3501,2,FALSE))/365</f>
        <v>20.12876712328767</v>
      </c>
      <c r="L241" s="50">
        <f>(C241-VLOOKUP(I241,Riders!$A$2:$C$3501,2,FALSE))/365</f>
        <v>20.358904109589041</v>
      </c>
      <c r="M241" s="50">
        <f>(C241-VLOOKUP(J241,Riders!$A$2:$C$3501,2,FALSE))/365</f>
        <v>20.265753424657536</v>
      </c>
      <c r="N241" s="59">
        <v>3</v>
      </c>
      <c r="O241" s="3">
        <f t="shared" si="8"/>
        <v>49.768999999999998</v>
      </c>
      <c r="P241" s="3">
        <v>12.311999999999999</v>
      </c>
      <c r="Q241" s="3">
        <v>7.8439999999999994</v>
      </c>
      <c r="R241" s="3">
        <v>7.2469999999999999</v>
      </c>
      <c r="S241" s="3">
        <v>7.161999999999999</v>
      </c>
      <c r="T241" s="3">
        <v>7.4560000000000031</v>
      </c>
      <c r="U241" s="3">
        <v>7.7479999999999976</v>
      </c>
      <c r="V241" s="3">
        <f t="shared" si="9"/>
        <v>54.250637947316605</v>
      </c>
    </row>
    <row r="242" spans="1:22" x14ac:dyDescent="0.3">
      <c r="A242" s="17" t="s">
        <v>117</v>
      </c>
      <c r="B242" s="17">
        <v>2021</v>
      </c>
      <c r="C242" s="143">
        <v>44385</v>
      </c>
      <c r="D242" s="17" t="s">
        <v>72</v>
      </c>
      <c r="E242" s="59" t="s">
        <v>379</v>
      </c>
      <c r="F242" s="17" t="s">
        <v>379</v>
      </c>
      <c r="G242" s="17" t="s">
        <v>120</v>
      </c>
      <c r="H242" s="17" t="s">
        <v>276</v>
      </c>
      <c r="I242" s="17" t="s">
        <v>119</v>
      </c>
      <c r="J242" s="17" t="s">
        <v>121</v>
      </c>
      <c r="K242" s="50" t="e">
        <f>(C242-VLOOKUP(H242,Riders!$A$2:$C$3501,2,FALSE))/365</f>
        <v>#N/A</v>
      </c>
      <c r="L242" s="50" t="e">
        <f>(C242-VLOOKUP(I242,Riders!$A$2:$C$3501,2,FALSE))/365</f>
        <v>#N/A</v>
      </c>
      <c r="M242" s="50">
        <f>(C242-VLOOKUP(J242,Riders!$A$2:$C$3501,2,FALSE))/365</f>
        <v>25.345205479452055</v>
      </c>
      <c r="N242" s="59">
        <v>4</v>
      </c>
      <c r="O242" s="3">
        <f t="shared" si="8"/>
        <v>53.195</v>
      </c>
      <c r="P242" s="3">
        <v>11.663</v>
      </c>
      <c r="Q242" s="3">
        <v>7.5129999999999981</v>
      </c>
      <c r="R242" s="3">
        <v>7.142000000000003</v>
      </c>
      <c r="S242" s="3">
        <v>7.2489999999999988</v>
      </c>
      <c r="T242" s="3">
        <v>11.097000000000001</v>
      </c>
      <c r="U242" s="3">
        <v>8.5309999999999988</v>
      </c>
      <c r="V242" s="3">
        <f t="shared" si="9"/>
        <v>50.756650061095968</v>
      </c>
    </row>
    <row r="243" spans="1:22" x14ac:dyDescent="0.3">
      <c r="A243" s="17" t="s">
        <v>117</v>
      </c>
      <c r="B243" s="17">
        <v>2021</v>
      </c>
      <c r="C243" s="143">
        <v>44385</v>
      </c>
      <c r="D243" s="17" t="s">
        <v>72</v>
      </c>
      <c r="E243" s="59" t="s">
        <v>379</v>
      </c>
      <c r="F243" s="17" t="s">
        <v>379</v>
      </c>
      <c r="G243" s="17" t="s">
        <v>31</v>
      </c>
      <c r="H243" s="17" t="s">
        <v>297</v>
      </c>
      <c r="I243" s="17" t="s">
        <v>113</v>
      </c>
      <c r="J243" s="17" t="s">
        <v>126</v>
      </c>
      <c r="K243" s="50">
        <f>(C243-VLOOKUP(H243,Riders!$A$2:$C$3501,2,FALSE))/365</f>
        <v>22.005479452054793</v>
      </c>
      <c r="L243" s="50">
        <f>(C243-VLOOKUP(I243,Riders!$A$2:$C$3501,2,FALSE))/365</f>
        <v>18.150684931506849</v>
      </c>
      <c r="M243" s="50">
        <f>(C243-VLOOKUP(J243,Riders!$A$2:$C$3501,2,FALSE))/365</f>
        <v>23.172602739726027</v>
      </c>
      <c r="N243" s="59">
        <v>5</v>
      </c>
      <c r="O243" s="3">
        <f t="shared" si="8"/>
        <v>53.311999999999998</v>
      </c>
      <c r="P243" s="3">
        <v>13.656000000000001</v>
      </c>
      <c r="Q243" s="3">
        <v>8.5129999999999999</v>
      </c>
      <c r="R243" s="3">
        <v>7.9469999999999992</v>
      </c>
      <c r="S243" s="3">
        <v>7.7659999999999982</v>
      </c>
      <c r="T243" s="3">
        <v>7.6360000000000028</v>
      </c>
      <c r="U243" s="3">
        <v>7.7939999999999969</v>
      </c>
      <c r="V243" s="3">
        <f t="shared" si="9"/>
        <v>50.645258103241297</v>
      </c>
    </row>
    <row r="244" spans="1:22" x14ac:dyDescent="0.3">
      <c r="A244" s="17" t="s">
        <v>117</v>
      </c>
      <c r="B244" s="17">
        <v>2021</v>
      </c>
      <c r="C244" s="143">
        <v>44385</v>
      </c>
      <c r="D244" s="17" t="s">
        <v>72</v>
      </c>
      <c r="E244" s="59" t="s">
        <v>454</v>
      </c>
      <c r="F244" s="17">
        <v>1</v>
      </c>
      <c r="G244" s="17" t="s">
        <v>120</v>
      </c>
      <c r="H244" s="17" t="s">
        <v>276</v>
      </c>
      <c r="I244" s="17" t="s">
        <v>119</v>
      </c>
      <c r="J244" s="17" t="s">
        <v>121</v>
      </c>
      <c r="K244" s="50" t="e">
        <f>(C244-VLOOKUP(H244,Riders!$A$2:$C$3501,2,FALSE))/365</f>
        <v>#N/A</v>
      </c>
      <c r="L244" s="50" t="e">
        <f>(C244-VLOOKUP(I244,Riders!$A$2:$C$3501,2,FALSE))/365</f>
        <v>#N/A</v>
      </c>
      <c r="M244" s="50">
        <f>(C244-VLOOKUP(J244,Riders!$A$2:$C$3501,2,FALSE))/365</f>
        <v>25.345205479452055</v>
      </c>
      <c r="N244" s="59">
        <v>1</v>
      </c>
      <c r="O244" s="3">
        <f t="shared" si="8"/>
        <v>52.716999999999999</v>
      </c>
      <c r="P244" s="3">
        <v>11.656000000000001</v>
      </c>
      <c r="Q244" s="3">
        <v>7.4459999999999997</v>
      </c>
      <c r="R244" s="3">
        <v>7.0670000000000002</v>
      </c>
      <c r="S244" s="3">
        <v>7.1369999999999969</v>
      </c>
      <c r="T244" s="3">
        <v>7.4100000000000037</v>
      </c>
      <c r="U244" s="3">
        <v>12.000999999999998</v>
      </c>
      <c r="V244" s="3">
        <f t="shared" si="9"/>
        <v>51.216875011855763</v>
      </c>
    </row>
    <row r="245" spans="1:22" x14ac:dyDescent="0.3">
      <c r="A245" s="17" t="s">
        <v>117</v>
      </c>
      <c r="B245" s="17">
        <v>2021</v>
      </c>
      <c r="C245" s="143">
        <v>44385</v>
      </c>
      <c r="D245" s="17" t="s">
        <v>72</v>
      </c>
      <c r="E245" s="59" t="s">
        <v>454</v>
      </c>
      <c r="F245" s="17">
        <v>1</v>
      </c>
      <c r="G245" s="17" t="s">
        <v>31</v>
      </c>
      <c r="H245" s="17" t="s">
        <v>297</v>
      </c>
      <c r="I245" s="17" t="s">
        <v>113</v>
      </c>
      <c r="J245" s="17" t="s">
        <v>126</v>
      </c>
      <c r="K245" s="50">
        <f>(C245-VLOOKUP(H245,Riders!$A$2:$C$3501,2,FALSE))/365</f>
        <v>22.005479452054793</v>
      </c>
      <c r="L245" s="50">
        <f>(C245-VLOOKUP(I245,Riders!$A$2:$C$3501,2,FALSE))/365</f>
        <v>18.150684931506849</v>
      </c>
      <c r="M245" s="50">
        <f>(C245-VLOOKUP(J245,Riders!$A$2:$C$3501,2,FALSE))/365</f>
        <v>23.172602739726027</v>
      </c>
      <c r="N245" s="59">
        <v>2</v>
      </c>
      <c r="O245" s="3">
        <f t="shared" si="8"/>
        <v>52.777999999999999</v>
      </c>
      <c r="P245" s="3">
        <v>13.659000000000001</v>
      </c>
      <c r="Q245" s="3">
        <v>8.5879999999999992</v>
      </c>
      <c r="R245" s="3">
        <v>7.7020000000000017</v>
      </c>
      <c r="S245" s="3">
        <v>7.6529999999999951</v>
      </c>
      <c r="T245" s="3">
        <v>7.5290000000000035</v>
      </c>
      <c r="U245" s="3">
        <v>7.6469999999999985</v>
      </c>
      <c r="V245" s="3">
        <f t="shared" si="9"/>
        <v>51.157679336087007</v>
      </c>
    </row>
    <row r="246" spans="1:22" x14ac:dyDescent="0.3">
      <c r="A246" s="17" t="s">
        <v>117</v>
      </c>
      <c r="B246" s="17">
        <v>2021</v>
      </c>
      <c r="C246" s="143">
        <v>44385</v>
      </c>
      <c r="D246" s="17" t="s">
        <v>72</v>
      </c>
      <c r="E246" s="59" t="s">
        <v>454</v>
      </c>
      <c r="F246" s="17">
        <v>2</v>
      </c>
      <c r="G246" s="17" t="s">
        <v>15</v>
      </c>
      <c r="H246" s="17" t="s">
        <v>125</v>
      </c>
      <c r="I246" s="17" t="s">
        <v>382</v>
      </c>
      <c r="J246" s="17" t="s">
        <v>400</v>
      </c>
      <c r="K246" s="50">
        <f>(C246-VLOOKUP(H246,Riders!$A$2:$C$3501,2,FALSE))/365</f>
        <v>20.12876712328767</v>
      </c>
      <c r="L246" s="50">
        <f>(C246-VLOOKUP(I246,Riders!$A$2:$C$3501,2,FALSE))/365</f>
        <v>20.358904109589041</v>
      </c>
      <c r="M246" s="50">
        <f>(C246-VLOOKUP(J246,Riders!$A$2:$C$3501,2,FALSE))/365</f>
        <v>20.265753424657536</v>
      </c>
      <c r="N246" s="59">
        <v>1</v>
      </c>
      <c r="O246" s="3">
        <f t="shared" si="8"/>
        <v>49.853000000000002</v>
      </c>
      <c r="P246" s="3">
        <v>12.218999999999999</v>
      </c>
      <c r="Q246" s="3">
        <v>7.802999999999999</v>
      </c>
      <c r="R246" s="3">
        <v>7.1230000000000011</v>
      </c>
      <c r="S246" s="3">
        <v>7.1440000000000019</v>
      </c>
      <c r="T246" s="3">
        <v>7.7890000000000015</v>
      </c>
      <c r="U246" s="3">
        <v>7.7749999999999986</v>
      </c>
      <c r="V246" s="3">
        <f t="shared" si="9"/>
        <v>54.159228130704271</v>
      </c>
    </row>
    <row r="247" spans="1:22" x14ac:dyDescent="0.3">
      <c r="A247" s="17" t="s">
        <v>117</v>
      </c>
      <c r="B247" s="17">
        <v>2021</v>
      </c>
      <c r="C247" s="143">
        <v>44385</v>
      </c>
      <c r="D247" s="17" t="s">
        <v>72</v>
      </c>
      <c r="E247" s="59" t="s">
        <v>454</v>
      </c>
      <c r="F247" s="17">
        <v>3</v>
      </c>
      <c r="G247" s="17" t="s">
        <v>118</v>
      </c>
      <c r="H247" s="17" t="s">
        <v>164</v>
      </c>
      <c r="I247" s="17" t="s">
        <v>398</v>
      </c>
      <c r="J247" s="17" t="s">
        <v>639</v>
      </c>
      <c r="K247" s="50">
        <f>(C247-VLOOKUP(H247,Riders!$A$2:$C$3501,2,FALSE))/365</f>
        <v>28.591780821917808</v>
      </c>
      <c r="L247" s="50">
        <f>(C247-VLOOKUP(I247,Riders!$A$2:$C$3501,2,FALSE))/365</f>
        <v>18.156164383561645</v>
      </c>
      <c r="M247" s="50">
        <f>(C247-VLOOKUP(J247,Riders!$A$2:$C$3501,2,FALSE))/365</f>
        <v>21.523287671232875</v>
      </c>
      <c r="N247" s="59">
        <v>1</v>
      </c>
      <c r="O247" s="3">
        <f t="shared" si="8"/>
        <v>48.381</v>
      </c>
      <c r="P247" s="3">
        <v>11.923</v>
      </c>
      <c r="Q247" s="3">
        <v>7.6</v>
      </c>
      <c r="R247" s="3">
        <v>7.0670000000000002</v>
      </c>
      <c r="S247" s="3">
        <v>7.2500000000000036</v>
      </c>
      <c r="T247" s="3">
        <v>7.205999999999996</v>
      </c>
      <c r="U247" s="3">
        <v>7.3350000000000009</v>
      </c>
      <c r="V247" s="3">
        <f t="shared" si="9"/>
        <v>55.807031685992435</v>
      </c>
    </row>
    <row r="248" spans="1:22" x14ac:dyDescent="0.3">
      <c r="A248" s="17" t="s">
        <v>117</v>
      </c>
      <c r="B248" s="17">
        <v>2021</v>
      </c>
      <c r="C248" s="143">
        <v>44385</v>
      </c>
      <c r="D248" s="17" t="s">
        <v>72</v>
      </c>
      <c r="E248" s="59" t="s">
        <v>454</v>
      </c>
      <c r="F248" s="17">
        <v>4</v>
      </c>
      <c r="G248" s="17" t="s">
        <v>118</v>
      </c>
      <c r="H248" s="17" t="s">
        <v>399</v>
      </c>
      <c r="I248" s="17" t="s">
        <v>122</v>
      </c>
      <c r="J248" s="17" t="s">
        <v>109</v>
      </c>
      <c r="K248" s="50">
        <f>(C248-VLOOKUP(H248,Riders!$A$2:$C$3501,2,FALSE))/365</f>
        <v>26.139726027397259</v>
      </c>
      <c r="L248" s="50" t="e">
        <f>(C248-VLOOKUP(I248,Riders!$A$2:$C$3501,2,FALSE))/365</f>
        <v>#N/A</v>
      </c>
      <c r="M248" s="50">
        <f>(C248-VLOOKUP(J248,Riders!$A$2:$C$3501,2,FALSE))/365</f>
        <v>28.438356164383563</v>
      </c>
      <c r="N248" s="59">
        <v>1</v>
      </c>
      <c r="O248" s="3">
        <f t="shared" si="8"/>
        <v>47.231999999999999</v>
      </c>
      <c r="P248" s="3">
        <v>11.343999999999999</v>
      </c>
      <c r="Q248" s="3">
        <v>7.4249999999999989</v>
      </c>
      <c r="R248" s="3">
        <v>6.7010000000000005</v>
      </c>
      <c r="S248" s="3">
        <v>6.9220000000000041</v>
      </c>
      <c r="T248" s="3">
        <v>7.2479999999999976</v>
      </c>
      <c r="U248" s="3">
        <v>7.5919999999999987</v>
      </c>
      <c r="V248" s="3">
        <f t="shared" si="9"/>
        <v>57.164634146341463</v>
      </c>
    </row>
    <row r="249" spans="1:22" x14ac:dyDescent="0.3">
      <c r="A249" s="17" t="s">
        <v>117</v>
      </c>
      <c r="B249" s="17">
        <v>2021</v>
      </c>
      <c r="C249" s="143">
        <v>44385</v>
      </c>
      <c r="D249" s="17" t="s">
        <v>72</v>
      </c>
      <c r="E249" s="59" t="s">
        <v>204</v>
      </c>
      <c r="F249" s="17" t="s">
        <v>205</v>
      </c>
      <c r="G249" s="17" t="s">
        <v>118</v>
      </c>
      <c r="H249" s="17" t="s">
        <v>399</v>
      </c>
      <c r="I249" s="17" t="s">
        <v>122</v>
      </c>
      <c r="J249" s="17" t="s">
        <v>109</v>
      </c>
      <c r="K249" s="50">
        <f>(C249-VLOOKUP(H249,Riders!$A$2:$C$3501,2,FALSE))/365</f>
        <v>26.139726027397259</v>
      </c>
      <c r="L249" s="50" t="e">
        <f>(C249-VLOOKUP(I249,Riders!$A$2:$C$3501,2,FALSE))/365</f>
        <v>#N/A</v>
      </c>
      <c r="M249" s="50">
        <f>(C249-VLOOKUP(J249,Riders!$A$2:$C$3501,2,FALSE))/365</f>
        <v>28.438356164383563</v>
      </c>
      <c r="N249" s="59">
        <v>1</v>
      </c>
      <c r="O249" s="3">
        <f t="shared" si="8"/>
        <v>47.639000000000003</v>
      </c>
      <c r="P249">
        <v>11.364000000000001</v>
      </c>
      <c r="Q249">
        <v>7.3990000000000009</v>
      </c>
      <c r="R249">
        <v>6.759999999999998</v>
      </c>
      <c r="S249">
        <v>6.916999999999998</v>
      </c>
      <c r="T249">
        <v>7.5060000000000002</v>
      </c>
      <c r="U249">
        <v>7.6930000000000049</v>
      </c>
      <c r="V249" s="3">
        <f t="shared" si="9"/>
        <v>56.676252650139588</v>
      </c>
    </row>
    <row r="250" spans="1:22" x14ac:dyDescent="0.3">
      <c r="A250" s="17" t="s">
        <v>117</v>
      </c>
      <c r="B250" s="17">
        <v>2021</v>
      </c>
      <c r="C250" s="143">
        <v>44385</v>
      </c>
      <c r="D250" s="17" t="s">
        <v>72</v>
      </c>
      <c r="E250" s="59" t="s">
        <v>204</v>
      </c>
      <c r="F250" s="17" t="s">
        <v>205</v>
      </c>
      <c r="G250" s="17" t="s">
        <v>118</v>
      </c>
      <c r="H250" s="17" t="s">
        <v>164</v>
      </c>
      <c r="I250" s="17" t="s">
        <v>398</v>
      </c>
      <c r="J250" s="17" t="s">
        <v>639</v>
      </c>
      <c r="K250" s="50">
        <f>(C250-VLOOKUP(H250,Riders!$A$2:$C$3501,2,FALSE))/365</f>
        <v>28.591780821917808</v>
      </c>
      <c r="L250" s="50">
        <f>(C250-VLOOKUP(I250,Riders!$A$2:$C$3501,2,FALSE))/365</f>
        <v>18.156164383561645</v>
      </c>
      <c r="M250" s="50">
        <f>(C250-VLOOKUP(J250,Riders!$A$2:$C$3501,2,FALSE))/365</f>
        <v>21.523287671232875</v>
      </c>
      <c r="N250" s="59">
        <v>2</v>
      </c>
      <c r="O250" s="3">
        <f t="shared" si="8"/>
        <v>48.542000000000002</v>
      </c>
      <c r="P250">
        <v>11.704000000000001</v>
      </c>
      <c r="Q250">
        <v>7.4929999999999986</v>
      </c>
      <c r="R250">
        <v>6.9540000000000006</v>
      </c>
      <c r="S250">
        <v>7.0809999999999995</v>
      </c>
      <c r="T250">
        <v>7.4560000000000031</v>
      </c>
      <c r="U250">
        <v>7.8539999999999992</v>
      </c>
      <c r="V250" s="3">
        <f t="shared" si="9"/>
        <v>55.621935643360388</v>
      </c>
    </row>
    <row r="251" spans="1:22" x14ac:dyDescent="0.3">
      <c r="A251" s="17" t="s">
        <v>117</v>
      </c>
      <c r="B251" s="17">
        <v>2021</v>
      </c>
      <c r="C251" s="143">
        <v>44385</v>
      </c>
      <c r="D251" s="17" t="s">
        <v>72</v>
      </c>
      <c r="E251" s="59" t="s">
        <v>204</v>
      </c>
      <c r="F251" s="17" t="s">
        <v>206</v>
      </c>
      <c r="G251" s="17" t="s">
        <v>15</v>
      </c>
      <c r="H251" s="17" t="s">
        <v>125</v>
      </c>
      <c r="I251" s="17" t="s">
        <v>382</v>
      </c>
      <c r="J251" s="17" t="s">
        <v>400</v>
      </c>
      <c r="K251" s="50">
        <f>(C251-VLOOKUP(H251,Riders!$A$2:$C$3501,2,FALSE))/365</f>
        <v>20.12876712328767</v>
      </c>
      <c r="L251" s="50">
        <f>(C251-VLOOKUP(I251,Riders!$A$2:$C$3501,2,FALSE))/365</f>
        <v>20.358904109589041</v>
      </c>
      <c r="M251" s="50">
        <f>(C251-VLOOKUP(J251,Riders!$A$2:$C$3501,2,FALSE))/365</f>
        <v>20.265753424657536</v>
      </c>
      <c r="N251" s="59">
        <v>3</v>
      </c>
      <c r="O251" s="3">
        <f t="shared" si="8"/>
        <v>49.808999999999997</v>
      </c>
      <c r="P251">
        <v>12.443</v>
      </c>
      <c r="Q251">
        <v>7.7419999999999991</v>
      </c>
      <c r="R251">
        <v>7.0980000000000025</v>
      </c>
      <c r="S251">
        <v>7.1099999999999994</v>
      </c>
      <c r="T251">
        <v>7.7089999999999961</v>
      </c>
      <c r="U251">
        <v>7.7070000000000007</v>
      </c>
      <c r="V251" s="3">
        <f t="shared" si="9"/>
        <v>54.207071011263025</v>
      </c>
    </row>
    <row r="252" spans="1:22" x14ac:dyDescent="0.3">
      <c r="A252" s="17" t="s">
        <v>117</v>
      </c>
      <c r="B252" s="17">
        <v>2021</v>
      </c>
      <c r="C252" s="143">
        <v>44385</v>
      </c>
      <c r="D252" s="17" t="s">
        <v>72</v>
      </c>
      <c r="E252" s="59" t="s">
        <v>204</v>
      </c>
      <c r="F252" s="17" t="s">
        <v>206</v>
      </c>
      <c r="G252" s="17" t="s">
        <v>120</v>
      </c>
      <c r="H252" s="17" t="s">
        <v>276</v>
      </c>
      <c r="I252" s="17" t="s">
        <v>119</v>
      </c>
      <c r="J252" s="17" t="s">
        <v>121</v>
      </c>
      <c r="K252" s="50" t="e">
        <f>(C252-VLOOKUP(H252,Riders!$A$2:$C$3501,2,FALSE))/365</f>
        <v>#N/A</v>
      </c>
      <c r="L252" s="50" t="e">
        <f>(C252-VLOOKUP(I252,Riders!$A$2:$C$3501,2,FALSE))/365</f>
        <v>#N/A</v>
      </c>
      <c r="M252" s="50">
        <f>(C252-VLOOKUP(J252,Riders!$A$2:$C$3501,2,FALSE))/365</f>
        <v>25.345205479452055</v>
      </c>
      <c r="N252" s="59">
        <v>4</v>
      </c>
      <c r="O252" s="3">
        <f t="shared" si="8"/>
        <v>53.427999999999997</v>
      </c>
      <c r="P252">
        <v>11.683999999999999</v>
      </c>
      <c r="Q252">
        <v>7.4049999999999994</v>
      </c>
      <c r="R252">
        <v>7.0980000000000025</v>
      </c>
      <c r="S252">
        <v>7.1630000000000003</v>
      </c>
      <c r="T252">
        <v>11.613999999999997</v>
      </c>
      <c r="U252">
        <v>8.4639999999999986</v>
      </c>
      <c r="V252" s="3">
        <f t="shared" si="9"/>
        <v>50.535299842779068</v>
      </c>
    </row>
  </sheetData>
  <autoFilter ref="A1:V232" xr:uid="{3F7DCCEC-EE09-49A0-97DD-A6C0AF0DD5DE}">
    <sortState xmlns:xlrd2="http://schemas.microsoft.com/office/spreadsheetml/2017/richdata2" ref="A2:V252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E135:G220 H2:N74 A2:G134 H75:O220 O2:O232 E221:N232 A233:O2000">
    <cfRule type="expression" dxfId="474" priority="15">
      <formula>$E2="R1"</formula>
    </cfRule>
    <cfRule type="expression" dxfId="473" priority="16">
      <formula>$E2="F"</formula>
    </cfRule>
    <cfRule type="expression" dxfId="472" priority="17">
      <formula>$E2="Q"</formula>
    </cfRule>
  </conditionalFormatting>
  <conditionalFormatting sqref="G233:G240 O2:U248 O249:O252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71" priority="8">
      <formula>#REF!="F"</formula>
    </cfRule>
    <cfRule type="expression" dxfId="470" priority="9">
      <formula>#REF!="Q"</formula>
    </cfRule>
  </conditionalFormatting>
  <conditionalFormatting sqref="V2:V2000">
    <cfRule type="expression" dxfId="469" priority="4">
      <formula>$E2="R1"</formula>
    </cfRule>
    <cfRule type="expression" dxfId="468" priority="5">
      <formula>$E2="F"</formula>
    </cfRule>
    <cfRule type="expression" dxfId="467" priority="6">
      <formula>$E2="Q"</formula>
    </cfRule>
  </conditionalFormatting>
  <conditionalFormatting sqref="V2:V2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U2000">
    <cfRule type="expression" dxfId="466" priority="1">
      <formula>$E2="R1"</formula>
    </cfRule>
    <cfRule type="expression" dxfId="465" priority="2">
      <formula>$E2="F"</formula>
    </cfRule>
    <cfRule type="expression" dxfId="464" priority="3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520" activePane="bottomLeft" state="frozen"/>
      <selection activeCell="J221" sqref="J221"/>
      <selection pane="bottomLeft" activeCell="A582" sqref="A582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0" bestFit="1" customWidth="1"/>
    <col min="18" max="22" width="9.5546875" style="60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0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3880</v>
      </c>
      <c r="S1" t="s">
        <v>3876</v>
      </c>
      <c r="T1" t="s">
        <v>3877</v>
      </c>
      <c r="U1" t="s">
        <v>3878</v>
      </c>
      <c r="V1" t="s">
        <v>3879</v>
      </c>
      <c r="W1" t="s">
        <v>375</v>
      </c>
      <c r="X1" t="s">
        <v>376</v>
      </c>
      <c r="Y1" t="s">
        <v>377</v>
      </c>
      <c r="Z1" t="s">
        <v>378</v>
      </c>
      <c r="AA1" t="s">
        <v>3835</v>
      </c>
      <c r="AB1" t="s">
        <v>3836</v>
      </c>
      <c r="AC1" t="s">
        <v>3837</v>
      </c>
      <c r="AD1" t="s">
        <v>3838</v>
      </c>
      <c r="AE1" t="s">
        <v>3839</v>
      </c>
      <c r="AF1" t="s">
        <v>3840</v>
      </c>
      <c r="AG1" t="s">
        <v>3841</v>
      </c>
      <c r="AH1" t="s">
        <v>3842</v>
      </c>
      <c r="AI1" t="s">
        <v>3843</v>
      </c>
      <c r="AJ1" t="s">
        <v>3844</v>
      </c>
      <c r="AK1" t="s">
        <v>3845</v>
      </c>
      <c r="AL1" t="s">
        <v>3846</v>
      </c>
      <c r="AM1" t="s">
        <v>3847</v>
      </c>
      <c r="AN1" t="s">
        <v>3848</v>
      </c>
      <c r="AO1" t="s">
        <v>3849</v>
      </c>
      <c r="AP1" t="s">
        <v>3850</v>
      </c>
      <c r="AQ1" t="s">
        <v>3851</v>
      </c>
      <c r="AR1" t="s">
        <v>3852</v>
      </c>
      <c r="AS1" t="s">
        <v>3853</v>
      </c>
      <c r="AT1" t="s">
        <v>3854</v>
      </c>
      <c r="AU1" t="s">
        <v>3855</v>
      </c>
      <c r="AV1" t="s">
        <v>3856</v>
      </c>
      <c r="AW1" t="s">
        <v>3857</v>
      </c>
      <c r="AX1" t="s">
        <v>3858</v>
      </c>
      <c r="AY1" t="s">
        <v>3859</v>
      </c>
      <c r="AZ1" t="s">
        <v>3860</v>
      </c>
      <c r="BA1" t="s">
        <v>3861</v>
      </c>
      <c r="BB1" t="s">
        <v>3862</v>
      </c>
      <c r="BC1" s="8" t="s">
        <v>11</v>
      </c>
    </row>
    <row r="2" spans="1:55" ht="15" thickBot="1" x14ac:dyDescent="0.35">
      <c r="A2" s="67" t="s">
        <v>657</v>
      </c>
      <c r="B2" s="67">
        <v>2024</v>
      </c>
      <c r="C2" s="9">
        <v>45302</v>
      </c>
      <c r="D2" s="67" t="s">
        <v>3881</v>
      </c>
      <c r="E2" s="67" t="s">
        <v>379</v>
      </c>
      <c r="F2" s="62" t="s">
        <v>379</v>
      </c>
      <c r="G2" t="s">
        <v>53</v>
      </c>
      <c r="H2" t="s">
        <v>227</v>
      </c>
      <c r="I2" t="s">
        <v>389</v>
      </c>
      <c r="J2" t="s">
        <v>316</v>
      </c>
      <c r="K2" t="s">
        <v>298</v>
      </c>
      <c r="L2" s="65">
        <f>(C2-VLOOKUP(H2,Riders!$A$2:$C$3501,2,FALSE))/365</f>
        <v>25.887671232876713</v>
      </c>
      <c r="M2" s="65">
        <f>(C2-VLOOKUP(I2,Riders!$A$2:$C$3501,2,FALSE))/365</f>
        <v>24.2</v>
      </c>
      <c r="N2" s="65">
        <f>(C2-VLOOKUP(J2,Riders!$A$2:$C$3501,2,FALSE))/365</f>
        <v>23.057534246575344</v>
      </c>
      <c r="O2" s="65">
        <f>(C2-VLOOKUP(K2,Riders!$A$2:$C$3501,2,FALSE))/365</f>
        <v>24.490410958904111</v>
      </c>
      <c r="P2" s="67">
        <v>1</v>
      </c>
      <c r="Q2" s="127">
        <f t="shared" ref="Q2:Q65" si="0">IF(COUNT(W2:BB2)=32,SUM(W2:BB2),"")</f>
        <v>255.18</v>
      </c>
      <c r="R2" s="127">
        <f t="shared" ref="R2:R65" si="1">IF(COUNT(W2:X2)=2,SUM(W2:X2),"")</f>
        <v>22.236000000000001</v>
      </c>
      <c r="S2" s="127">
        <f t="shared" ref="S2:S65" si="2">IF(COUNT(W2:AD2)=8,SUM(W2:AD2),"")</f>
        <v>68.566000000000003</v>
      </c>
      <c r="T2" s="127">
        <f t="shared" ref="T2:T65" si="3">IF(COUNT(AE2:AL2)=8,SUM(AE2:AL2),"")</f>
        <v>61.787999999999982</v>
      </c>
      <c r="U2" s="127">
        <f t="shared" ref="U2:U65" si="4">IF(COUNT(AM2:AT2)=8,SUM(AM2:AT2),"")</f>
        <v>62.025000000000034</v>
      </c>
      <c r="V2" s="127">
        <f t="shared" ref="V2:V65" si="5">IF(COUNT(AU2:BB2)=8,SUM(AU2:BB2),"")</f>
        <v>62.800999999999988</v>
      </c>
      <c r="W2" s="80">
        <v>13.943</v>
      </c>
      <c r="X2" s="123">
        <v>8.293000000000001</v>
      </c>
      <c r="Y2" s="123">
        <v>7.8269999999999982</v>
      </c>
      <c r="Z2" s="123">
        <v>7.6440000000000019</v>
      </c>
      <c r="AA2" s="123">
        <v>7.740000000000002</v>
      </c>
      <c r="AB2" s="123">
        <v>7.6609999999999943</v>
      </c>
      <c r="AC2" s="124">
        <v>7.7359999999999971</v>
      </c>
      <c r="AD2" s="124">
        <v>7.7220000000000084</v>
      </c>
      <c r="AE2" s="124">
        <v>7.8329999999999842</v>
      </c>
      <c r="AF2" s="124">
        <v>7.7080000000000126</v>
      </c>
      <c r="AG2" s="124">
        <v>7.7459999999999951</v>
      </c>
      <c r="AH2" s="124">
        <v>7.7960000000000065</v>
      </c>
      <c r="AI2" s="124">
        <v>7.6219999999999999</v>
      </c>
      <c r="AJ2" s="124">
        <v>7.6389999999999674</v>
      </c>
      <c r="AK2" s="124">
        <v>7.7180000000000319</v>
      </c>
      <c r="AL2" s="124">
        <v>7.7259999999999849</v>
      </c>
      <c r="AM2" s="124">
        <v>7.8950000000000102</v>
      </c>
      <c r="AN2" s="124">
        <v>7.6970000000000312</v>
      </c>
      <c r="AO2" s="124">
        <v>7.7309999999999661</v>
      </c>
      <c r="AP2" s="124">
        <v>7.671999999999997</v>
      </c>
      <c r="AQ2" s="124">
        <v>7.8540000000000134</v>
      </c>
      <c r="AR2" s="124">
        <v>7.742999999999995</v>
      </c>
      <c r="AS2" s="124">
        <v>7.7460000000000093</v>
      </c>
      <c r="AT2" s="124">
        <v>7.6870000000000118</v>
      </c>
      <c r="AU2" s="124">
        <v>7.8059999999999832</v>
      </c>
      <c r="AV2" s="124">
        <v>7.703000000000003</v>
      </c>
      <c r="AW2" s="124">
        <v>7.7519999999999527</v>
      </c>
      <c r="AX2" s="124">
        <v>7.8500000000000227</v>
      </c>
      <c r="AY2" s="124">
        <v>7.7769999999999868</v>
      </c>
      <c r="AZ2" s="124">
        <v>7.7790000000000248</v>
      </c>
      <c r="BA2" s="124">
        <v>7.8590000000000373</v>
      </c>
      <c r="BB2" s="124">
        <v>8.2749999999999773</v>
      </c>
      <c r="BC2" s="128">
        <f t="shared" ref="BC2:BC65" si="6">IF(COUNT(W2:BB2)=32,3.6*4000/Q2,"")</f>
        <v>56.430754761344929</v>
      </c>
    </row>
    <row r="3" spans="1:55" ht="15" thickBot="1" x14ac:dyDescent="0.35">
      <c r="A3" s="67" t="s">
        <v>657</v>
      </c>
      <c r="B3" s="67">
        <v>2024</v>
      </c>
      <c r="C3" s="9">
        <v>45302</v>
      </c>
      <c r="D3" s="67" t="s">
        <v>3881</v>
      </c>
      <c r="E3" s="67" t="s">
        <v>379</v>
      </c>
      <c r="F3" s="62" t="s">
        <v>379</v>
      </c>
      <c r="G3" t="s">
        <v>15</v>
      </c>
      <c r="H3" t="s">
        <v>459</v>
      </c>
      <c r="I3" t="s">
        <v>491</v>
      </c>
      <c r="J3" t="s">
        <v>460</v>
      </c>
      <c r="K3" t="s">
        <v>492</v>
      </c>
      <c r="L3" s="65">
        <f>(C3-VLOOKUP(H3,Riders!$A$2:$C$3501,2,FALSE))/365</f>
        <v>25.158904109589042</v>
      </c>
      <c r="M3" s="65">
        <f>(C3-VLOOKUP(I3,Riders!$A$2:$C$3501,2,FALSE))/365</f>
        <v>27.509589041095889</v>
      </c>
      <c r="N3" s="65">
        <f>(C3-VLOOKUP(J3,Riders!$A$2:$C$3501,2,FALSE))/365</f>
        <v>30.504109589041096</v>
      </c>
      <c r="O3" s="65">
        <f>(C3-VLOOKUP(K3,Riders!$A$2:$C$3501,2,FALSE))/365</f>
        <v>26.898630136986302</v>
      </c>
      <c r="P3" s="67">
        <v>2</v>
      </c>
      <c r="Q3" s="127">
        <f t="shared" si="0"/>
        <v>257.10599999999999</v>
      </c>
      <c r="R3" s="127">
        <f t="shared" si="1"/>
        <v>21.923999999999999</v>
      </c>
      <c r="S3" s="127">
        <f t="shared" si="2"/>
        <v>68.022999999999996</v>
      </c>
      <c r="T3" s="127">
        <f t="shared" si="3"/>
        <v>62.812999999999988</v>
      </c>
      <c r="U3" s="127">
        <f t="shared" si="4"/>
        <v>63.259000000000015</v>
      </c>
      <c r="V3" s="127">
        <f t="shared" si="5"/>
        <v>63.010999999999996</v>
      </c>
      <c r="W3" s="81">
        <v>13.718</v>
      </c>
      <c r="X3" s="52">
        <v>8.2059999999999995</v>
      </c>
      <c r="Y3" s="52">
        <v>7.6920000000000002</v>
      </c>
      <c r="Z3" s="52">
        <v>7.6580000000000013</v>
      </c>
      <c r="AA3" s="52">
        <v>7.6529999999999987</v>
      </c>
      <c r="AB3" s="52">
        <v>7.7190000000000012</v>
      </c>
      <c r="AC3" s="3">
        <v>7.6620000000000061</v>
      </c>
      <c r="AD3" s="3">
        <v>7.7149999999999892</v>
      </c>
      <c r="AE3" s="3">
        <v>7.7999999999999972</v>
      </c>
      <c r="AF3" s="3">
        <v>7.8580000000000041</v>
      </c>
      <c r="AG3" s="3">
        <v>8.0360000000000156</v>
      </c>
      <c r="AH3" s="3">
        <v>7.8419999999999987</v>
      </c>
      <c r="AI3" s="3">
        <v>7.7970000000000113</v>
      </c>
      <c r="AJ3" s="3">
        <v>7.7589999999999719</v>
      </c>
      <c r="AK3" s="3">
        <v>7.7919999999999874</v>
      </c>
      <c r="AL3" s="3">
        <v>7.929000000000002</v>
      </c>
      <c r="AM3" s="3">
        <v>7.8250000000000171</v>
      </c>
      <c r="AN3" s="3">
        <v>7.811000000000007</v>
      </c>
      <c r="AO3" s="3">
        <v>7.8880000000000052</v>
      </c>
      <c r="AP3" s="3">
        <v>7.9099999999999682</v>
      </c>
      <c r="AQ3" s="3">
        <v>8.0060000000000002</v>
      </c>
      <c r="AR3" s="3">
        <v>8.1040000000000134</v>
      </c>
      <c r="AS3" s="3">
        <v>7.8950000000000102</v>
      </c>
      <c r="AT3" s="3">
        <v>7.8199999999999932</v>
      </c>
      <c r="AU3" s="3">
        <v>7.8269999999999982</v>
      </c>
      <c r="AV3" s="3">
        <v>7.77800000000002</v>
      </c>
      <c r="AW3" s="3">
        <v>7.8079999999999643</v>
      </c>
      <c r="AX3" s="3">
        <v>7.7890000000000157</v>
      </c>
      <c r="AY3" s="3">
        <v>7.9589999999999748</v>
      </c>
      <c r="AZ3" s="3">
        <v>7.8710000000000093</v>
      </c>
      <c r="BA3" s="3">
        <v>7.8350000000000364</v>
      </c>
      <c r="BB3" s="3">
        <v>8.143999999999977</v>
      </c>
      <c r="BC3" s="128">
        <f t="shared" si="6"/>
        <v>56.008027817320482</v>
      </c>
    </row>
    <row r="4" spans="1:55" ht="15" thickBot="1" x14ac:dyDescent="0.35">
      <c r="A4" s="67" t="s">
        <v>657</v>
      </c>
      <c r="B4" s="67">
        <v>2024</v>
      </c>
      <c r="C4" s="9">
        <v>45302</v>
      </c>
      <c r="D4" s="67" t="s">
        <v>3881</v>
      </c>
      <c r="E4" s="67" t="s">
        <v>379</v>
      </c>
      <c r="F4" s="62" t="s">
        <v>379</v>
      </c>
      <c r="G4" t="s">
        <v>25</v>
      </c>
      <c r="H4" t="s">
        <v>457</v>
      </c>
      <c r="I4" t="s">
        <v>328</v>
      </c>
      <c r="J4" t="s">
        <v>418</v>
      </c>
      <c r="K4" t="s">
        <v>419</v>
      </c>
      <c r="L4" s="65">
        <f>(C4-VLOOKUP(H4,Riders!$A$2:$C$3501,2,FALSE))/365</f>
        <v>26.424657534246574</v>
      </c>
      <c r="M4" s="65">
        <f>(C4-VLOOKUP(I4,Riders!$A$2:$C$3501,2,FALSE))/365</f>
        <v>33.468493150684928</v>
      </c>
      <c r="N4" s="65">
        <f>(C4-VLOOKUP(J4,Riders!$A$2:$C$3501,2,FALSE))/365</f>
        <v>26.805479452054794</v>
      </c>
      <c r="O4" s="65">
        <f>(C4-VLOOKUP(K4,Riders!$A$2:$C$3501,2,FALSE))/365</f>
        <v>28.6</v>
      </c>
      <c r="P4" s="67">
        <v>3</v>
      </c>
      <c r="Q4" s="127">
        <f t="shared" si="0"/>
        <v>257.113</v>
      </c>
      <c r="R4" s="127">
        <f t="shared" si="1"/>
        <v>22.106000000000002</v>
      </c>
      <c r="S4" s="127">
        <f t="shared" si="2"/>
        <v>68.149000000000001</v>
      </c>
      <c r="T4" s="127">
        <f t="shared" si="3"/>
        <v>62.220999999999975</v>
      </c>
      <c r="U4" s="127">
        <f t="shared" si="4"/>
        <v>62.769000000000034</v>
      </c>
      <c r="V4" s="127">
        <f t="shared" si="5"/>
        <v>63.97399999999999</v>
      </c>
      <c r="W4" s="81">
        <v>13.749000000000001</v>
      </c>
      <c r="X4" s="52">
        <v>8.3570000000000011</v>
      </c>
      <c r="Y4" s="52">
        <v>7.7399999999999984</v>
      </c>
      <c r="Z4" s="52">
        <v>7.575999999999997</v>
      </c>
      <c r="AA4" s="52">
        <v>7.6810000000000045</v>
      </c>
      <c r="AB4" s="52">
        <v>7.5599999999999952</v>
      </c>
      <c r="AC4" s="3">
        <v>7.6709999999999994</v>
      </c>
      <c r="AD4" s="3">
        <v>7.8150000000000048</v>
      </c>
      <c r="AE4" s="3">
        <v>7.8340000000000032</v>
      </c>
      <c r="AF4" s="3">
        <v>7.8179999999999978</v>
      </c>
      <c r="AG4" s="3">
        <v>7.9519999999999982</v>
      </c>
      <c r="AH4" s="3">
        <v>7.7450000000000045</v>
      </c>
      <c r="AI4" s="3">
        <v>7.7200000000000131</v>
      </c>
      <c r="AJ4" s="3">
        <v>7.6779999999999973</v>
      </c>
      <c r="AK4" s="3">
        <v>7.679000000000002</v>
      </c>
      <c r="AL4" s="3">
        <v>7.7949999999999591</v>
      </c>
      <c r="AM4" s="3">
        <v>7.7230000000000132</v>
      </c>
      <c r="AN4" s="3">
        <v>7.6850000000000023</v>
      </c>
      <c r="AO4" s="3">
        <v>7.8460000000000036</v>
      </c>
      <c r="AP4" s="3">
        <v>7.7090000000000032</v>
      </c>
      <c r="AQ4" s="3">
        <v>7.8240000000000123</v>
      </c>
      <c r="AR4" s="3">
        <v>7.8769999999999527</v>
      </c>
      <c r="AS4" s="3">
        <v>8.1080000000000325</v>
      </c>
      <c r="AT4" s="3">
        <v>7.9970000000000141</v>
      </c>
      <c r="AU4" s="3">
        <v>8.0389999999999873</v>
      </c>
      <c r="AV4" s="3">
        <v>8.1450000000000387</v>
      </c>
      <c r="AW4" s="3">
        <v>7.9749999999999659</v>
      </c>
      <c r="AX4" s="3">
        <v>7.9139999999999873</v>
      </c>
      <c r="AY4" s="3">
        <v>7.938999999999993</v>
      </c>
      <c r="AZ4" s="3">
        <v>7.9069999999999823</v>
      </c>
      <c r="BA4" s="3">
        <v>7.9100000000000819</v>
      </c>
      <c r="BB4" s="3">
        <v>8.1449999999999534</v>
      </c>
      <c r="BC4" s="128">
        <f t="shared" si="6"/>
        <v>56.00650297729014</v>
      </c>
    </row>
    <row r="5" spans="1:55" ht="15" thickBot="1" x14ac:dyDescent="0.35">
      <c r="A5" s="67" t="s">
        <v>657</v>
      </c>
      <c r="B5" s="67">
        <v>2024</v>
      </c>
      <c r="C5" s="9">
        <v>45302</v>
      </c>
      <c r="D5" s="67" t="s">
        <v>3881</v>
      </c>
      <c r="E5" s="67" t="s">
        <v>379</v>
      </c>
      <c r="F5" s="62" t="s">
        <v>379</v>
      </c>
      <c r="G5" t="s">
        <v>17</v>
      </c>
      <c r="H5" t="s">
        <v>421</v>
      </c>
      <c r="I5" t="s">
        <v>423</v>
      </c>
      <c r="J5" t="s">
        <v>215</v>
      </c>
      <c r="K5" t="s">
        <v>422</v>
      </c>
      <c r="L5" s="65">
        <f>(C5-VLOOKUP(H5,Riders!$A$2:$C$3501,2,FALSE))/365</f>
        <v>23.419178082191781</v>
      </c>
      <c r="M5" s="65">
        <f>(C5-VLOOKUP(I5,Riders!$A$2:$C$3501,2,FALSE))/365</f>
        <v>26.147945205479452</v>
      </c>
      <c r="N5" s="65">
        <f>(C5-VLOOKUP(J5,Riders!$A$2:$C$3501,2,FALSE))/365</f>
        <v>25.013698630136986</v>
      </c>
      <c r="O5" s="65">
        <f>(C5-VLOOKUP(K5,Riders!$A$2:$C$3501,2,FALSE))/365</f>
        <v>24.734246575342464</v>
      </c>
      <c r="P5" s="67">
        <v>4</v>
      </c>
      <c r="Q5" s="127">
        <f t="shared" si="0"/>
        <v>258.47499999999997</v>
      </c>
      <c r="R5" s="127">
        <f t="shared" si="1"/>
        <v>22.41</v>
      </c>
      <c r="S5" s="127">
        <f t="shared" si="2"/>
        <v>68.456000000000003</v>
      </c>
      <c r="T5" s="127">
        <f t="shared" si="3"/>
        <v>61.500999999999991</v>
      </c>
      <c r="U5" s="127">
        <f t="shared" si="4"/>
        <v>64.058000000000021</v>
      </c>
      <c r="V5" s="127">
        <f t="shared" si="5"/>
        <v>64.459999999999951</v>
      </c>
      <c r="W5" s="81">
        <v>13.974</v>
      </c>
      <c r="X5" s="52">
        <v>8.4359999999999999</v>
      </c>
      <c r="Y5" s="52">
        <v>7.8500000000000014</v>
      </c>
      <c r="Z5" s="52">
        <v>7.5770000000000017</v>
      </c>
      <c r="AA5" s="52">
        <v>7.5499999999999972</v>
      </c>
      <c r="AB5" s="52">
        <v>7.7169999999999987</v>
      </c>
      <c r="AC5" s="3">
        <v>7.6570000000000036</v>
      </c>
      <c r="AD5" s="3">
        <v>7.6950000000000003</v>
      </c>
      <c r="AE5" s="3">
        <v>7.8400000000000034</v>
      </c>
      <c r="AF5" s="3">
        <v>7.728999999999985</v>
      </c>
      <c r="AG5" s="3">
        <v>7.6690000000000111</v>
      </c>
      <c r="AH5" s="3">
        <v>7.5769999999999982</v>
      </c>
      <c r="AI5" s="3">
        <v>7.5930000000000035</v>
      </c>
      <c r="AJ5" s="3">
        <v>7.7109999999999985</v>
      </c>
      <c r="AK5" s="3">
        <v>7.6709999999999923</v>
      </c>
      <c r="AL5" s="3">
        <v>7.7109999999999985</v>
      </c>
      <c r="AM5" s="3">
        <v>7.8020000000000209</v>
      </c>
      <c r="AN5" s="3">
        <v>7.882000000000005</v>
      </c>
      <c r="AO5" s="3">
        <v>8.0689999999999884</v>
      </c>
      <c r="AP5" s="3">
        <v>7.9539999999999793</v>
      </c>
      <c r="AQ5" s="3">
        <v>7.9690000000000225</v>
      </c>
      <c r="AR5" s="3">
        <v>8.0830000000000268</v>
      </c>
      <c r="AS5" s="3">
        <v>8.1039999999999566</v>
      </c>
      <c r="AT5" s="3">
        <v>8.1950000000000216</v>
      </c>
      <c r="AU5" s="3">
        <v>8.2669999999999675</v>
      </c>
      <c r="AV5" s="3">
        <v>8.3900000000000432</v>
      </c>
      <c r="AW5" s="3">
        <v>8.1119999999999663</v>
      </c>
      <c r="AX5" s="3">
        <v>7.9429999999999836</v>
      </c>
      <c r="AY5" s="3">
        <v>7.8640000000000043</v>
      </c>
      <c r="AZ5" s="3">
        <v>7.8240000000000407</v>
      </c>
      <c r="BA5" s="3">
        <v>7.9669999999999845</v>
      </c>
      <c r="BB5" s="3">
        <v>8.0929999999999609</v>
      </c>
      <c r="BC5" s="128">
        <f t="shared" si="6"/>
        <v>55.711384079698234</v>
      </c>
    </row>
    <row r="6" spans="1:55" ht="15" thickBot="1" x14ac:dyDescent="0.35">
      <c r="A6" s="67" t="s">
        <v>657</v>
      </c>
      <c r="B6" s="67">
        <v>2024</v>
      </c>
      <c r="C6" s="9">
        <v>45302</v>
      </c>
      <c r="D6" s="67" t="s">
        <v>3881</v>
      </c>
      <c r="E6" s="67" t="s">
        <v>379</v>
      </c>
      <c r="F6" s="62" t="s">
        <v>379</v>
      </c>
      <c r="G6" t="s">
        <v>56</v>
      </c>
      <c r="H6" t="s">
        <v>842</v>
      </c>
      <c r="I6" t="s">
        <v>426</v>
      </c>
      <c r="J6" t="s">
        <v>428</v>
      </c>
      <c r="K6" t="s">
        <v>427</v>
      </c>
      <c r="L6" s="65">
        <f>(C6-VLOOKUP(H6,Riders!$A$2:$C$3501,2,FALSE))/365</f>
        <v>19.863013698630137</v>
      </c>
      <c r="M6" s="65">
        <f>(C6-VLOOKUP(I6,Riders!$A$2:$C$3501,2,FALSE))/365</f>
        <v>22.739726027397261</v>
      </c>
      <c r="N6" s="65">
        <f>(C6-VLOOKUP(J6,Riders!$A$2:$C$3501,2,FALSE))/365</f>
        <v>34.210958904109589</v>
      </c>
      <c r="O6" s="65">
        <f>(C6-VLOOKUP(K6,Riders!$A$2:$C$3501,2,FALSE))/365</f>
        <v>29.712328767123289</v>
      </c>
      <c r="P6" s="67">
        <v>5</v>
      </c>
      <c r="Q6" s="127">
        <f t="shared" si="0"/>
        <v>263.80699999999996</v>
      </c>
      <c r="R6" s="127">
        <f t="shared" si="1"/>
        <v>23.21</v>
      </c>
      <c r="S6" s="127">
        <f t="shared" si="2"/>
        <v>70.001999999999995</v>
      </c>
      <c r="T6" s="127">
        <f t="shared" si="3"/>
        <v>62.911999999999992</v>
      </c>
      <c r="U6" s="127">
        <f t="shared" si="4"/>
        <v>64.933000000000021</v>
      </c>
      <c r="V6" s="127">
        <f t="shared" si="5"/>
        <v>65.959999999999951</v>
      </c>
      <c r="W6" s="81">
        <v>14.592000000000001</v>
      </c>
      <c r="X6" s="52">
        <v>8.6180000000000003</v>
      </c>
      <c r="Y6" s="52">
        <v>7.9390000000000001</v>
      </c>
      <c r="Z6" s="52">
        <v>7.6899999999999977</v>
      </c>
      <c r="AA6" s="52">
        <v>7.7450000000000045</v>
      </c>
      <c r="AB6" s="52">
        <v>7.8939999999999984</v>
      </c>
      <c r="AC6" s="3">
        <v>7.7760000000000034</v>
      </c>
      <c r="AD6" s="3">
        <v>7.7479999999999905</v>
      </c>
      <c r="AE6" s="3">
        <v>7.8900000000000148</v>
      </c>
      <c r="AF6" s="3">
        <v>7.782999999999987</v>
      </c>
      <c r="AG6" s="3">
        <v>7.8270000000000124</v>
      </c>
      <c r="AH6" s="3">
        <v>7.8239999999999839</v>
      </c>
      <c r="AI6" s="3">
        <v>8.0020000000000095</v>
      </c>
      <c r="AJ6" s="3">
        <v>7.8049999999999926</v>
      </c>
      <c r="AK6" s="3">
        <v>7.8140000000000072</v>
      </c>
      <c r="AL6" s="3">
        <v>7.9669999999999845</v>
      </c>
      <c r="AM6" s="3">
        <v>7.9270000000000209</v>
      </c>
      <c r="AN6" s="3">
        <v>7.896000000000015</v>
      </c>
      <c r="AO6" s="3">
        <v>8.1670000000000016</v>
      </c>
      <c r="AP6" s="3">
        <v>8.1819999999999595</v>
      </c>
      <c r="AQ6" s="3">
        <v>8.4029999999999916</v>
      </c>
      <c r="AR6" s="3">
        <v>8.1940000000000452</v>
      </c>
      <c r="AS6" s="3">
        <v>8.1229999999999905</v>
      </c>
      <c r="AT6" s="3">
        <v>8.0409999999999968</v>
      </c>
      <c r="AU6" s="3">
        <v>8.0260000000000105</v>
      </c>
      <c r="AV6" s="3">
        <v>8.1529999999999916</v>
      </c>
      <c r="AW6" s="3">
        <v>8.1299999999999955</v>
      </c>
      <c r="AX6" s="3">
        <v>8.2909999999999968</v>
      </c>
      <c r="AY6" s="3">
        <v>8.2750000000000341</v>
      </c>
      <c r="AZ6" s="3">
        <v>8.4169999999999732</v>
      </c>
      <c r="BA6" s="3">
        <v>8.2299999999999898</v>
      </c>
      <c r="BB6" s="3">
        <v>8.4379999999999598</v>
      </c>
      <c r="BC6" s="128">
        <f t="shared" si="6"/>
        <v>54.585359751636624</v>
      </c>
    </row>
    <row r="7" spans="1:55" ht="15" thickBot="1" x14ac:dyDescent="0.35">
      <c r="A7" s="67" t="s">
        <v>657</v>
      </c>
      <c r="B7" s="67">
        <v>2024</v>
      </c>
      <c r="C7" s="9">
        <v>45302</v>
      </c>
      <c r="D7" s="67" t="s">
        <v>3881</v>
      </c>
      <c r="E7" s="67" t="s">
        <v>379</v>
      </c>
      <c r="F7" s="62" t="s">
        <v>379</v>
      </c>
      <c r="G7" t="s">
        <v>47</v>
      </c>
      <c r="H7" t="s">
        <v>504</v>
      </c>
      <c r="I7" t="s">
        <v>470</v>
      </c>
      <c r="J7" t="s">
        <v>279</v>
      </c>
      <c r="K7" t="s">
        <v>591</v>
      </c>
      <c r="L7" s="65">
        <f>(C7-VLOOKUP(H7,Riders!$A$2:$C$3501,2,FALSE))/365</f>
        <v>25.12054794520548</v>
      </c>
      <c r="M7" s="65">
        <f>(C7-VLOOKUP(I7,Riders!$A$2:$C$3501,2,FALSE))/365</f>
        <v>25.591780821917808</v>
      </c>
      <c r="N7" s="65">
        <f>(C7-VLOOKUP(J7,Riders!$A$2:$C$3501,2,FALSE))/365</f>
        <v>27.657534246575342</v>
      </c>
      <c r="O7" s="65">
        <f>(C7-VLOOKUP(K7,Riders!$A$2:$C$3501,2,FALSE))/365</f>
        <v>20.589041095890412</v>
      </c>
      <c r="P7" s="67">
        <v>6</v>
      </c>
      <c r="Q7" s="127">
        <f t="shared" si="0"/>
        <v>267.23899999999998</v>
      </c>
      <c r="R7" s="127">
        <f t="shared" si="1"/>
        <v>22.74</v>
      </c>
      <c r="S7" s="127">
        <f t="shared" si="2"/>
        <v>70.930000000000007</v>
      </c>
      <c r="T7" s="127">
        <f t="shared" si="3"/>
        <v>64.704000000000008</v>
      </c>
      <c r="U7" s="127">
        <f t="shared" si="4"/>
        <v>65.375999999999948</v>
      </c>
      <c r="V7" s="127">
        <f t="shared" si="5"/>
        <v>66.229000000000013</v>
      </c>
      <c r="W7" s="81">
        <v>14.156000000000001</v>
      </c>
      <c r="X7" s="52">
        <v>8.5839999999999979</v>
      </c>
      <c r="Y7" s="52">
        <v>8.1080000000000005</v>
      </c>
      <c r="Z7" s="52">
        <v>7.9819999999999993</v>
      </c>
      <c r="AA7" s="52">
        <v>8.1769999999999996</v>
      </c>
      <c r="AB7" s="52">
        <v>8.0200000000000031</v>
      </c>
      <c r="AC7" s="3">
        <v>7.9889999999999972</v>
      </c>
      <c r="AD7" s="3">
        <v>7.9140000000000086</v>
      </c>
      <c r="AE7" s="3">
        <v>8.1229999999999905</v>
      </c>
      <c r="AF7" s="3">
        <v>7.9929999999999808</v>
      </c>
      <c r="AG7" s="3">
        <v>8.02800000000002</v>
      </c>
      <c r="AH7" s="3">
        <v>7.9900000000000091</v>
      </c>
      <c r="AI7" s="3">
        <v>8.2819999999999965</v>
      </c>
      <c r="AJ7" s="3">
        <v>8.1359999999999957</v>
      </c>
      <c r="AK7" s="3">
        <v>8.0819999999999794</v>
      </c>
      <c r="AL7" s="3">
        <v>8.0700000000000358</v>
      </c>
      <c r="AM7" s="3">
        <v>8.2429999999999666</v>
      </c>
      <c r="AN7" s="3">
        <v>8.0800000000000125</v>
      </c>
      <c r="AO7" s="3">
        <v>8.1500000000000341</v>
      </c>
      <c r="AP7" s="3">
        <v>8.3009999999999877</v>
      </c>
      <c r="AQ7" s="3">
        <v>8.1839999999999975</v>
      </c>
      <c r="AR7" s="3">
        <v>8.1009999999999991</v>
      </c>
      <c r="AS7" s="3">
        <v>8.099000000000018</v>
      </c>
      <c r="AT7" s="3">
        <v>8.2179999999999325</v>
      </c>
      <c r="AU7" s="3">
        <v>8.02800000000002</v>
      </c>
      <c r="AV7" s="3">
        <v>8.0520000000000493</v>
      </c>
      <c r="AW7" s="3">
        <v>8.3279999999999461</v>
      </c>
      <c r="AX7" s="3">
        <v>8.2280000000000086</v>
      </c>
      <c r="AY7" s="3">
        <v>8.3810000000000002</v>
      </c>
      <c r="AZ7" s="3">
        <v>8.3150000000000261</v>
      </c>
      <c r="BA7" s="3">
        <v>8.3549999999999329</v>
      </c>
      <c r="BB7" s="3">
        <v>8.54200000000003</v>
      </c>
      <c r="BC7" s="128">
        <f t="shared" si="6"/>
        <v>53.884350712283769</v>
      </c>
    </row>
    <row r="8" spans="1:55" ht="15" thickBot="1" x14ac:dyDescent="0.35">
      <c r="A8" s="67" t="s">
        <v>657</v>
      </c>
      <c r="B8" s="67">
        <v>2024</v>
      </c>
      <c r="C8" s="9">
        <v>45302</v>
      </c>
      <c r="D8" s="67" t="s">
        <v>3881</v>
      </c>
      <c r="E8" s="67" t="s">
        <v>379</v>
      </c>
      <c r="F8" s="62" t="s">
        <v>379</v>
      </c>
      <c r="G8" t="s">
        <v>51</v>
      </c>
      <c r="H8" t="s">
        <v>258</v>
      </c>
      <c r="I8" t="s">
        <v>3214</v>
      </c>
      <c r="J8" t="s">
        <v>2506</v>
      </c>
      <c r="K8" t="s">
        <v>594</v>
      </c>
      <c r="L8" s="65">
        <f>(C8-VLOOKUP(H8,Riders!$A$2:$C$3501,2,FALSE))/365</f>
        <v>21.945205479452056</v>
      </c>
      <c r="M8" s="65">
        <f>(C8-VLOOKUP(I8,Riders!$A$2:$C$3501,2,FALSE))/365</f>
        <v>19.282191780821918</v>
      </c>
      <c r="N8" s="65">
        <f>(C8-VLOOKUP(J8,Riders!$A$2:$C$3501,2,FALSE))/365</f>
        <v>21.980821917808218</v>
      </c>
      <c r="O8" s="65">
        <f>(C8-VLOOKUP(K8,Riders!$A$2:$C$3501,2,FALSE))/365</f>
        <v>20.863013698630137</v>
      </c>
      <c r="P8" s="67">
        <v>7</v>
      </c>
      <c r="Q8" s="127">
        <f t="shared" si="0"/>
        <v>270.22500000000002</v>
      </c>
      <c r="R8" s="127">
        <f t="shared" si="1"/>
        <v>21.901</v>
      </c>
      <c r="S8" s="127">
        <f t="shared" si="2"/>
        <v>69.513999999999996</v>
      </c>
      <c r="T8" s="127">
        <f t="shared" si="3"/>
        <v>65.396000000000001</v>
      </c>
      <c r="U8" s="127">
        <f t="shared" si="4"/>
        <v>67.504999999999995</v>
      </c>
      <c r="V8" s="127">
        <f t="shared" si="5"/>
        <v>67.810000000000031</v>
      </c>
      <c r="W8" s="81">
        <v>13.776</v>
      </c>
      <c r="X8" s="52">
        <v>8.125</v>
      </c>
      <c r="Y8" s="52">
        <v>7.8500000000000014</v>
      </c>
      <c r="Z8" s="52">
        <v>7.9089999999999954</v>
      </c>
      <c r="AA8" s="52">
        <v>7.8600000000000065</v>
      </c>
      <c r="AB8" s="52">
        <v>7.8819999999999979</v>
      </c>
      <c r="AC8" s="3">
        <v>8.105000000000004</v>
      </c>
      <c r="AD8" s="3">
        <v>8.0069999999999908</v>
      </c>
      <c r="AE8" s="3">
        <v>8.0710000000000122</v>
      </c>
      <c r="AF8" s="3">
        <v>8.0359999999999872</v>
      </c>
      <c r="AG8" s="3">
        <v>8.1989999999999981</v>
      </c>
      <c r="AH8" s="3">
        <v>8.0430000000000064</v>
      </c>
      <c r="AI8" s="3">
        <v>8.0969999999999942</v>
      </c>
      <c r="AJ8" s="3">
        <v>8.2190000000000083</v>
      </c>
      <c r="AK8" s="3">
        <v>8.2970000000000113</v>
      </c>
      <c r="AL8" s="3">
        <v>8.4339999999999833</v>
      </c>
      <c r="AM8" s="3">
        <v>8.7609999999999957</v>
      </c>
      <c r="AN8" s="3">
        <v>8.5149999999999864</v>
      </c>
      <c r="AO8" s="3">
        <v>8.4919999999999902</v>
      </c>
      <c r="AP8" s="3">
        <v>8.4330000000000496</v>
      </c>
      <c r="AQ8" s="3">
        <v>8.5389999999999873</v>
      </c>
      <c r="AR8" s="3">
        <v>8.2799999999999727</v>
      </c>
      <c r="AS8" s="3">
        <v>8.2620000000000289</v>
      </c>
      <c r="AT8" s="3">
        <v>8.2229999999999848</v>
      </c>
      <c r="AU8" s="3">
        <v>8.4320000000000164</v>
      </c>
      <c r="AV8" s="3">
        <v>8.2819999999999538</v>
      </c>
      <c r="AW8" s="3">
        <v>8.3370000000000744</v>
      </c>
      <c r="AX8" s="3">
        <v>8.48599999999999</v>
      </c>
      <c r="AY8" s="3">
        <v>8.4479999999999507</v>
      </c>
      <c r="AZ8" s="3">
        <v>8.6119999999999948</v>
      </c>
      <c r="BA8" s="3">
        <v>8.4380000000000166</v>
      </c>
      <c r="BB8" s="3">
        <v>8.7750000000000341</v>
      </c>
      <c r="BC8" s="128">
        <f t="shared" si="6"/>
        <v>53.288925895087424</v>
      </c>
    </row>
    <row r="9" spans="1:55" ht="15" thickBot="1" x14ac:dyDescent="0.35">
      <c r="A9" s="67" t="s">
        <v>657</v>
      </c>
      <c r="B9" s="67">
        <v>2024</v>
      </c>
      <c r="C9" s="9">
        <v>45302</v>
      </c>
      <c r="D9" s="67" t="s">
        <v>3881</v>
      </c>
      <c r="E9" s="67" t="s">
        <v>379</v>
      </c>
      <c r="F9" s="62" t="s">
        <v>379</v>
      </c>
      <c r="G9" t="s">
        <v>232</v>
      </c>
      <c r="H9" t="s">
        <v>488</v>
      </c>
      <c r="I9" t="s">
        <v>853</v>
      </c>
      <c r="J9" t="s">
        <v>3570</v>
      </c>
      <c r="K9" t="s">
        <v>2483</v>
      </c>
      <c r="L9" s="65">
        <f>(C9-VLOOKUP(H9,Riders!$A$2:$C$3501,2,FALSE))/365</f>
        <v>26.646575342465752</v>
      </c>
      <c r="M9" s="65">
        <f>(C9-VLOOKUP(I9,Riders!$A$2:$C$3501,2,FALSE))/365</f>
        <v>21.271232876712329</v>
      </c>
      <c r="N9" s="65">
        <f>(C9-VLOOKUP(J9,Riders!$A$2:$C$3501,2,FALSE))/365</f>
        <v>21.197260273972603</v>
      </c>
      <c r="O9" s="65">
        <f>(C9-VLOOKUP(K9,Riders!$A$2:$C$3501,2,FALSE))/365</f>
        <v>19.545205479452054</v>
      </c>
      <c r="P9" s="67">
        <v>8</v>
      </c>
      <c r="Q9" s="127">
        <f t="shared" si="0"/>
        <v>272.18599999999998</v>
      </c>
      <c r="R9" s="127">
        <f t="shared" si="1"/>
        <v>23.504999999999999</v>
      </c>
      <c r="S9" s="127">
        <f t="shared" si="2"/>
        <v>72.984999999999999</v>
      </c>
      <c r="T9" s="127">
        <f t="shared" si="3"/>
        <v>66.691000000000017</v>
      </c>
      <c r="U9" s="127">
        <f t="shared" si="4"/>
        <v>65.83299999999997</v>
      </c>
      <c r="V9" s="127">
        <f t="shared" si="5"/>
        <v>66.676999999999992</v>
      </c>
      <c r="W9" s="81">
        <v>14.46</v>
      </c>
      <c r="X9" s="52">
        <v>9.0449999999999982</v>
      </c>
      <c r="Y9" s="52">
        <v>8.2520000000000024</v>
      </c>
      <c r="Z9" s="52">
        <v>8.1639999999999979</v>
      </c>
      <c r="AA9" s="52">
        <v>8.134999999999998</v>
      </c>
      <c r="AB9" s="52">
        <v>8.2100000000000009</v>
      </c>
      <c r="AC9" s="3">
        <v>8.4280000000000044</v>
      </c>
      <c r="AD9" s="3">
        <v>8.2909999999999968</v>
      </c>
      <c r="AE9" s="3">
        <v>8.2870000000000061</v>
      </c>
      <c r="AF9" s="3">
        <v>8.255999999999986</v>
      </c>
      <c r="AG9" s="3">
        <v>8.3960000000000292</v>
      </c>
      <c r="AH9" s="3">
        <v>8.3279999999999745</v>
      </c>
      <c r="AI9" s="3">
        <v>8.3120000000000118</v>
      </c>
      <c r="AJ9" s="3">
        <v>8.3009999999999877</v>
      </c>
      <c r="AK9" s="3">
        <v>8.4500000000000313</v>
      </c>
      <c r="AL9" s="3">
        <v>8.36099999999999</v>
      </c>
      <c r="AM9" s="3">
        <v>8.2789999999999964</v>
      </c>
      <c r="AN9" s="3">
        <v>8.188999999999993</v>
      </c>
      <c r="AO9" s="3">
        <v>8.356000000000023</v>
      </c>
      <c r="AP9" s="3">
        <v>8.2609999999999957</v>
      </c>
      <c r="AQ9" s="3">
        <v>8.3689999999999714</v>
      </c>
      <c r="AR9" s="3">
        <v>8.125</v>
      </c>
      <c r="AS9" s="3">
        <v>8.1440000000000055</v>
      </c>
      <c r="AT9" s="3">
        <v>8.1099999999999852</v>
      </c>
      <c r="AU9" s="3">
        <v>8.1940000000000452</v>
      </c>
      <c r="AV9" s="3">
        <v>8.3209999999999695</v>
      </c>
      <c r="AW9" s="3">
        <v>8.2920000000000016</v>
      </c>
      <c r="AX9" s="3">
        <v>8.2789999999999964</v>
      </c>
      <c r="AY9" s="3">
        <v>8.2599999999999909</v>
      </c>
      <c r="AZ9" s="3">
        <v>8.4530000000000314</v>
      </c>
      <c r="BA9" s="3">
        <v>8.3259999999999934</v>
      </c>
      <c r="BB9" s="3">
        <v>8.5519999999999641</v>
      </c>
      <c r="BC9" s="128">
        <f t="shared" si="6"/>
        <v>52.904998787593783</v>
      </c>
    </row>
    <row r="10" spans="1:55" ht="15" thickBot="1" x14ac:dyDescent="0.35">
      <c r="A10" s="67" t="s">
        <v>657</v>
      </c>
      <c r="B10" s="67">
        <v>2024</v>
      </c>
      <c r="C10" s="9">
        <v>45302</v>
      </c>
      <c r="D10" s="67" t="s">
        <v>3881</v>
      </c>
      <c r="E10" s="67" t="s">
        <v>379</v>
      </c>
      <c r="F10" s="62" t="s">
        <v>379</v>
      </c>
      <c r="G10" t="s">
        <v>61</v>
      </c>
      <c r="H10" t="s">
        <v>445</v>
      </c>
      <c r="I10" t="s">
        <v>1919</v>
      </c>
      <c r="J10" t="s">
        <v>472</v>
      </c>
      <c r="K10" t="s">
        <v>444</v>
      </c>
      <c r="L10" s="65">
        <f>(C10-VLOOKUP(H10,Riders!$A$2:$C$3501,2,FALSE))/365</f>
        <v>25.276712328767122</v>
      </c>
      <c r="M10" s="65">
        <f>(C10-VLOOKUP(I10,Riders!$A$2:$C$3501,2,FALSE))/365</f>
        <v>21.336986301369862</v>
      </c>
      <c r="N10" s="65">
        <f>(C10-VLOOKUP(J10,Riders!$A$2:$C$3501,2,FALSE))/365</f>
        <v>28.454794520547946</v>
      </c>
      <c r="O10" s="65">
        <f>(C10-VLOOKUP(K10,Riders!$A$2:$C$3501,2,FALSE))/365</f>
        <v>24.4986301369863</v>
      </c>
      <c r="P10" s="67">
        <v>9</v>
      </c>
      <c r="Q10" s="127">
        <f t="shared" si="0"/>
        <v>274.91600000000005</v>
      </c>
      <c r="R10" s="127">
        <f t="shared" si="1"/>
        <v>23.207000000000001</v>
      </c>
      <c r="S10" s="127">
        <f t="shared" si="2"/>
        <v>72</v>
      </c>
      <c r="T10" s="127">
        <f t="shared" si="3"/>
        <v>66.848000000000013</v>
      </c>
      <c r="U10" s="127">
        <f t="shared" si="4"/>
        <v>67.180999999999983</v>
      </c>
      <c r="V10" s="127">
        <f t="shared" si="5"/>
        <v>68.887000000000057</v>
      </c>
      <c r="W10" s="81">
        <v>14.603999999999999</v>
      </c>
      <c r="X10" s="52">
        <v>8.6030000000000015</v>
      </c>
      <c r="Y10" s="52">
        <v>8.129999999999999</v>
      </c>
      <c r="Z10" s="52">
        <v>8.254999999999999</v>
      </c>
      <c r="AA10" s="52">
        <v>8.2019999999999982</v>
      </c>
      <c r="AB10" s="52">
        <v>8.0630000000000024</v>
      </c>
      <c r="AC10" s="3">
        <v>7.9859999999999971</v>
      </c>
      <c r="AD10" s="3">
        <v>8.1570000000000036</v>
      </c>
      <c r="AE10" s="3">
        <v>8.2080000000000126</v>
      </c>
      <c r="AF10" s="3">
        <v>8.3309999999999746</v>
      </c>
      <c r="AG10" s="3">
        <v>8.4250000000000114</v>
      </c>
      <c r="AH10" s="3">
        <v>8.5579999999999927</v>
      </c>
      <c r="AI10" s="3">
        <v>8.3509999999999849</v>
      </c>
      <c r="AJ10" s="3">
        <v>8.2810000000000201</v>
      </c>
      <c r="AK10" s="3">
        <v>8.2549999999999955</v>
      </c>
      <c r="AL10" s="3">
        <v>8.4390000000000214</v>
      </c>
      <c r="AM10" s="3">
        <v>8.36099999999999</v>
      </c>
      <c r="AN10" s="3">
        <v>8.4139999999999873</v>
      </c>
      <c r="AO10" s="3">
        <v>8.4190000000000111</v>
      </c>
      <c r="AP10" s="3">
        <v>8.5579999999999927</v>
      </c>
      <c r="AQ10" s="3">
        <v>8.2769999999999868</v>
      </c>
      <c r="AR10" s="3">
        <v>8.2080000000000268</v>
      </c>
      <c r="AS10" s="3">
        <v>8.2580000000000098</v>
      </c>
      <c r="AT10" s="3">
        <v>8.6859999999999786</v>
      </c>
      <c r="AU10" s="3">
        <v>8.7130000000000223</v>
      </c>
      <c r="AV10" s="3">
        <v>8.9149999999999636</v>
      </c>
      <c r="AW10" s="3">
        <v>8.5740000000000123</v>
      </c>
      <c r="AX10" s="3">
        <v>8.4059999999999775</v>
      </c>
      <c r="AY10" s="3">
        <v>8.4370000000000687</v>
      </c>
      <c r="AZ10" s="3">
        <v>8.6069999999999993</v>
      </c>
      <c r="BA10" s="3">
        <v>8.4669999999999845</v>
      </c>
      <c r="BB10" s="3">
        <v>8.7680000000000291</v>
      </c>
      <c r="BC10" s="128">
        <f t="shared" si="6"/>
        <v>52.379635961530056</v>
      </c>
    </row>
    <row r="11" spans="1:55" ht="15" thickBot="1" x14ac:dyDescent="0.35">
      <c r="A11" s="67" t="s">
        <v>657</v>
      </c>
      <c r="B11" s="67">
        <v>2024</v>
      </c>
      <c r="C11" s="64">
        <v>45302</v>
      </c>
      <c r="D11" s="67" t="s">
        <v>3881</v>
      </c>
      <c r="E11" s="67" t="s">
        <v>454</v>
      </c>
      <c r="F11">
        <v>1</v>
      </c>
      <c r="G11" t="s">
        <v>51</v>
      </c>
      <c r="H11" t="s">
        <v>258</v>
      </c>
      <c r="I11" t="s">
        <v>3214</v>
      </c>
      <c r="J11" t="s">
        <v>236</v>
      </c>
      <c r="K11" t="s">
        <v>594</v>
      </c>
      <c r="L11" s="65">
        <f>(C11-VLOOKUP(H11,Riders!$A$2:$C$3501,2,FALSE))/365</f>
        <v>21.945205479452056</v>
      </c>
      <c r="M11" s="65">
        <f>(C11-VLOOKUP(I11,Riders!$A$2:$C$3501,2,FALSE))/365</f>
        <v>19.282191780821918</v>
      </c>
      <c r="N11" s="65">
        <f>(C11-VLOOKUP(J11,Riders!$A$2:$C$3501,2,FALSE))/365</f>
        <v>28.18904109589041</v>
      </c>
      <c r="O11" s="65">
        <f>(C11-VLOOKUP(K11,Riders!$A$2:$C$3501,2,FALSE))/365</f>
        <v>20.863013698630137</v>
      </c>
      <c r="P11" s="67">
        <v>1</v>
      </c>
      <c r="Q11" s="127">
        <f t="shared" si="0"/>
        <v>261.28099999999995</v>
      </c>
      <c r="R11" s="127">
        <f t="shared" si="1"/>
        <v>22.065999999999999</v>
      </c>
      <c r="S11" s="127">
        <f t="shared" si="2"/>
        <v>69.055999999999997</v>
      </c>
      <c r="T11" s="127">
        <f t="shared" si="3"/>
        <v>63.726000000000013</v>
      </c>
      <c r="U11" s="127">
        <f t="shared" si="4"/>
        <v>63.437999999999988</v>
      </c>
      <c r="V11" s="127">
        <f t="shared" si="5"/>
        <v>65.06099999999995</v>
      </c>
      <c r="W11" s="81">
        <v>13.7</v>
      </c>
      <c r="X11" s="52">
        <v>8.3659999999999997</v>
      </c>
      <c r="Y11" s="52">
        <v>7.718</v>
      </c>
      <c r="Z11" s="52">
        <v>7.7550000000000026</v>
      </c>
      <c r="AA11" s="52">
        <v>7.8599999999999994</v>
      </c>
      <c r="AB11" s="52">
        <v>7.7879999999999967</v>
      </c>
      <c r="AC11" s="3">
        <v>7.7900000000000063</v>
      </c>
      <c r="AD11" s="3">
        <v>8.0789999999999935</v>
      </c>
      <c r="AE11" s="3">
        <v>7.8440000000000083</v>
      </c>
      <c r="AF11" s="3">
        <v>7.7729999999999961</v>
      </c>
      <c r="AG11" s="3">
        <v>7.8740000000000094</v>
      </c>
      <c r="AH11" s="3">
        <v>8.1949999999999932</v>
      </c>
      <c r="AI11" s="3">
        <v>7.8299999999999983</v>
      </c>
      <c r="AJ11" s="3">
        <v>7.9440000000000026</v>
      </c>
      <c r="AK11" s="3">
        <v>8.019999999999996</v>
      </c>
      <c r="AL11" s="3">
        <v>8.2460000000000093</v>
      </c>
      <c r="AM11" s="3">
        <v>7.7920000000000016</v>
      </c>
      <c r="AN11" s="3">
        <v>8.0010000000000048</v>
      </c>
      <c r="AO11" s="3">
        <v>7.7719999999999629</v>
      </c>
      <c r="AP11" s="3">
        <v>7.9450000000000216</v>
      </c>
      <c r="AQ11" s="3">
        <v>7.7660000000000196</v>
      </c>
      <c r="AR11" s="3">
        <v>8.0240000000000009</v>
      </c>
      <c r="AS11" s="3">
        <v>7.8239999999999839</v>
      </c>
      <c r="AT11" s="3">
        <v>8.313999999999993</v>
      </c>
      <c r="AU11" s="3">
        <v>8.1119999999999948</v>
      </c>
      <c r="AV11" s="3">
        <v>8.5810000000000173</v>
      </c>
      <c r="AW11" s="3">
        <v>8.1399999999999864</v>
      </c>
      <c r="AX11" s="3">
        <v>8.5669999999999789</v>
      </c>
      <c r="AY11" s="3">
        <v>7.9370000000000687</v>
      </c>
      <c r="AZ11" s="3">
        <v>7.9409999999999457</v>
      </c>
      <c r="BA11" s="3">
        <v>7.76400000000001</v>
      </c>
      <c r="BB11" s="3">
        <v>8.0189999999999486</v>
      </c>
      <c r="BC11" s="128">
        <f t="shared" si="6"/>
        <v>55.113077491283342</v>
      </c>
    </row>
    <row r="12" spans="1:55" ht="15" thickBot="1" x14ac:dyDescent="0.35">
      <c r="A12" s="67" t="s">
        <v>657</v>
      </c>
      <c r="B12" s="67">
        <v>2024</v>
      </c>
      <c r="C12" s="64">
        <v>45302</v>
      </c>
      <c r="D12" s="67" t="s">
        <v>3881</v>
      </c>
      <c r="E12" s="67" t="s">
        <v>454</v>
      </c>
      <c r="F12">
        <v>1</v>
      </c>
      <c r="G12" t="s">
        <v>47</v>
      </c>
      <c r="H12" t="s">
        <v>504</v>
      </c>
      <c r="I12" t="s">
        <v>268</v>
      </c>
      <c r="J12" t="s">
        <v>279</v>
      </c>
      <c r="K12" t="s">
        <v>591</v>
      </c>
      <c r="L12" s="65">
        <f>(C12-VLOOKUP(H12,Riders!$A$2:$C$3501,2,FALSE))/365</f>
        <v>25.12054794520548</v>
      </c>
      <c r="M12" s="65">
        <f>(C12-VLOOKUP(I12,Riders!$A$2:$C$3501,2,FALSE))/365</f>
        <v>27.030136986301368</v>
      </c>
      <c r="N12" s="65">
        <f>(C12-VLOOKUP(J12,Riders!$A$2:$C$3501,2,FALSE))/365</f>
        <v>27.657534246575342</v>
      </c>
      <c r="O12" s="65">
        <f>(C12-VLOOKUP(K12,Riders!$A$2:$C$3501,2,FALSE))/365</f>
        <v>20.589041095890412</v>
      </c>
      <c r="P12" s="67">
        <v>2</v>
      </c>
      <c r="Q12" s="127">
        <f t="shared" si="0"/>
        <v>263.76</v>
      </c>
      <c r="R12" s="127">
        <f t="shared" si="1"/>
        <v>22.928999999999998</v>
      </c>
      <c r="S12" s="127">
        <f t="shared" si="2"/>
        <v>70.925999999999988</v>
      </c>
      <c r="T12" s="127">
        <f t="shared" si="3"/>
        <v>63.343000000000018</v>
      </c>
      <c r="U12" s="127">
        <f t="shared" si="4"/>
        <v>64.210000000000036</v>
      </c>
      <c r="V12" s="127">
        <f t="shared" si="5"/>
        <v>65.280999999999949</v>
      </c>
      <c r="W12" s="81">
        <v>14.45</v>
      </c>
      <c r="X12" s="52">
        <v>8.4789999999999992</v>
      </c>
      <c r="Y12" s="52">
        <v>8.1110000000000007</v>
      </c>
      <c r="Z12" s="52">
        <v>8.0309999999999988</v>
      </c>
      <c r="AA12" s="52">
        <v>8.1829999999999998</v>
      </c>
      <c r="AB12" s="52">
        <v>7.9230000000000018</v>
      </c>
      <c r="AC12" s="3">
        <v>8.0219999999999985</v>
      </c>
      <c r="AD12" s="3">
        <v>7.7269999999999897</v>
      </c>
      <c r="AE12" s="3">
        <v>8.0320000000000249</v>
      </c>
      <c r="AF12" s="3">
        <v>7.6159999999999854</v>
      </c>
      <c r="AG12" s="3">
        <v>7.8720000000000141</v>
      </c>
      <c r="AH12" s="3">
        <v>7.6979999999999791</v>
      </c>
      <c r="AI12" s="3">
        <v>8.0940000000000083</v>
      </c>
      <c r="AJ12" s="3">
        <v>7.9100000000000108</v>
      </c>
      <c r="AK12" s="3">
        <v>8.0369999999999919</v>
      </c>
      <c r="AL12" s="3">
        <v>8.0840000000000032</v>
      </c>
      <c r="AM12" s="3">
        <v>8.0879999999999939</v>
      </c>
      <c r="AN12" s="3">
        <v>8.1620000000000061</v>
      </c>
      <c r="AO12" s="3">
        <v>8.0609999999999786</v>
      </c>
      <c r="AP12" s="3">
        <v>7.9720000000000084</v>
      </c>
      <c r="AQ12" s="3">
        <v>8.0409999999999968</v>
      </c>
      <c r="AR12" s="3">
        <v>8.0529999999999973</v>
      </c>
      <c r="AS12" s="3">
        <v>8.113000000000028</v>
      </c>
      <c r="AT12" s="3">
        <v>7.7200000000000273</v>
      </c>
      <c r="AU12" s="3">
        <v>8.1769999999999641</v>
      </c>
      <c r="AV12" s="3">
        <v>7.9109999999999729</v>
      </c>
      <c r="AW12" s="3">
        <v>8.3470000000000084</v>
      </c>
      <c r="AX12" s="3">
        <v>8.0099999999999909</v>
      </c>
      <c r="AY12" s="3">
        <v>8.5080000000000666</v>
      </c>
      <c r="AZ12" s="3">
        <v>8.1049999999999613</v>
      </c>
      <c r="BA12" s="3">
        <v>8.1429999999999723</v>
      </c>
      <c r="BB12" s="3">
        <v>8.0800000000000125</v>
      </c>
      <c r="BC12" s="128">
        <f t="shared" si="6"/>
        <v>54.5950864422202</v>
      </c>
    </row>
    <row r="13" spans="1:55" ht="15" thickBot="1" x14ac:dyDescent="0.35">
      <c r="A13" s="67" t="s">
        <v>657</v>
      </c>
      <c r="B13" s="67">
        <v>2024</v>
      </c>
      <c r="C13" s="64">
        <v>45302</v>
      </c>
      <c r="D13" s="67" t="s">
        <v>3881</v>
      </c>
      <c r="E13" s="67" t="s">
        <v>454</v>
      </c>
      <c r="F13">
        <v>2</v>
      </c>
      <c r="G13" t="s">
        <v>56</v>
      </c>
      <c r="H13" t="s">
        <v>426</v>
      </c>
      <c r="I13" t="s">
        <v>267</v>
      </c>
      <c r="J13" t="s">
        <v>428</v>
      </c>
      <c r="K13" t="s">
        <v>427</v>
      </c>
      <c r="L13" s="65">
        <f>(C13-VLOOKUP(H13,Riders!$A$2:$C$3501,2,FALSE))/365</f>
        <v>22.739726027397261</v>
      </c>
      <c r="M13" s="65">
        <f>(C13-VLOOKUP(I13,Riders!$A$2:$C$3501,2,FALSE))/365</f>
        <v>25.049315068493151</v>
      </c>
      <c r="N13" s="65">
        <f>(C13-VLOOKUP(J13,Riders!$A$2:$C$3501,2,FALSE))/365</f>
        <v>34.210958904109589</v>
      </c>
      <c r="O13" s="65">
        <f>(C13-VLOOKUP(K13,Riders!$A$2:$C$3501,2,FALSE))/365</f>
        <v>29.712328767123289</v>
      </c>
      <c r="P13" s="67">
        <v>1</v>
      </c>
      <c r="Q13" s="127">
        <f t="shared" si="0"/>
        <v>260.88100000000003</v>
      </c>
      <c r="R13" s="127">
        <f t="shared" si="1"/>
        <v>22.291</v>
      </c>
      <c r="S13" s="127">
        <f t="shared" si="2"/>
        <v>68.457999999999998</v>
      </c>
      <c r="T13" s="127">
        <f t="shared" si="3"/>
        <v>61.980999999999995</v>
      </c>
      <c r="U13" s="127">
        <f t="shared" si="4"/>
        <v>65.278999999999996</v>
      </c>
      <c r="V13" s="127">
        <f t="shared" si="5"/>
        <v>65.163000000000039</v>
      </c>
      <c r="W13" s="81">
        <v>14.124000000000001</v>
      </c>
      <c r="X13" s="52">
        <v>8.1669999999999998</v>
      </c>
      <c r="Y13" s="52">
        <v>7.7330000000000005</v>
      </c>
      <c r="Z13" s="52">
        <v>7.6019999999999968</v>
      </c>
      <c r="AA13" s="52">
        <v>7.794000000000004</v>
      </c>
      <c r="AB13" s="52">
        <v>7.607999999999997</v>
      </c>
      <c r="AC13" s="3">
        <v>7.6410000000000053</v>
      </c>
      <c r="AD13" s="3">
        <v>7.7889999999999944</v>
      </c>
      <c r="AE13" s="3">
        <v>7.7109999999999985</v>
      </c>
      <c r="AF13" s="3">
        <v>7.7129999999999939</v>
      </c>
      <c r="AG13" s="3">
        <v>7.8359999999999985</v>
      </c>
      <c r="AH13" s="3">
        <v>7.7030000000000172</v>
      </c>
      <c r="AI13" s="3">
        <v>7.6769999999999925</v>
      </c>
      <c r="AJ13" s="3">
        <v>7.769999999999996</v>
      </c>
      <c r="AK13" s="3">
        <v>7.6420000000000101</v>
      </c>
      <c r="AL13" s="3">
        <v>7.9289999999999878</v>
      </c>
      <c r="AM13" s="3">
        <v>8.0750000000000171</v>
      </c>
      <c r="AN13" s="3">
        <v>8.2669999999999675</v>
      </c>
      <c r="AO13" s="3">
        <v>7.9510000000000218</v>
      </c>
      <c r="AP13" s="3">
        <v>7.9159999999999968</v>
      </c>
      <c r="AQ13" s="3">
        <v>7.9950000000000045</v>
      </c>
      <c r="AR13" s="3">
        <v>8.078000000000003</v>
      </c>
      <c r="AS13" s="3">
        <v>8.453000000000003</v>
      </c>
      <c r="AT13" s="3">
        <v>8.5439999999999827</v>
      </c>
      <c r="AU13" s="3">
        <v>8.2430000000000234</v>
      </c>
      <c r="AV13" s="3">
        <v>8.188999999999993</v>
      </c>
      <c r="AW13" s="3">
        <v>8.2869999999999777</v>
      </c>
      <c r="AX13" s="3">
        <v>8.0290000000000532</v>
      </c>
      <c r="AY13" s="3">
        <v>7.9959999999999525</v>
      </c>
      <c r="AZ13" s="3">
        <v>8.0440000000000111</v>
      </c>
      <c r="BA13" s="3">
        <v>8.0869999999999607</v>
      </c>
      <c r="BB13" s="3">
        <v>8.2880000000000678</v>
      </c>
      <c r="BC13" s="128">
        <f t="shared" si="6"/>
        <v>55.197580506054479</v>
      </c>
    </row>
    <row r="14" spans="1:55" ht="15" thickBot="1" x14ac:dyDescent="0.35">
      <c r="A14" s="67" t="s">
        <v>657</v>
      </c>
      <c r="B14" s="67">
        <v>2024</v>
      </c>
      <c r="C14" s="64">
        <v>45302</v>
      </c>
      <c r="D14" s="67" t="s">
        <v>3881</v>
      </c>
      <c r="E14" s="67" t="s">
        <v>454</v>
      </c>
      <c r="F14">
        <v>2</v>
      </c>
      <c r="G14" t="s">
        <v>232</v>
      </c>
      <c r="H14" t="s">
        <v>488</v>
      </c>
      <c r="I14" t="s">
        <v>853</v>
      </c>
      <c r="J14" t="s">
        <v>3570</v>
      </c>
      <c r="K14" t="s">
        <v>2483</v>
      </c>
      <c r="L14" s="65">
        <f>(C14-VLOOKUP(H14,Riders!$A$2:$C$3501,2,FALSE))/365</f>
        <v>26.646575342465752</v>
      </c>
      <c r="M14" s="65">
        <f>(C14-VLOOKUP(I14,Riders!$A$2:$C$3501,2,FALSE))/365</f>
        <v>21.271232876712329</v>
      </c>
      <c r="N14" s="65">
        <f>(C14-VLOOKUP(J14,Riders!$A$2:$C$3501,2,FALSE))/365</f>
        <v>21.197260273972603</v>
      </c>
      <c r="O14" s="65">
        <f>(C14-VLOOKUP(K14,Riders!$A$2:$C$3501,2,FALSE))/365</f>
        <v>19.545205479452054</v>
      </c>
      <c r="P14" s="67">
        <v>2</v>
      </c>
      <c r="Q14" s="127" t="str">
        <f t="shared" si="0"/>
        <v/>
      </c>
      <c r="R14" s="127" t="str">
        <f t="shared" si="1"/>
        <v/>
      </c>
      <c r="S14" s="127" t="str">
        <f t="shared" si="2"/>
        <v/>
      </c>
      <c r="T14" s="127" t="str">
        <f t="shared" si="3"/>
        <v/>
      </c>
      <c r="U14" s="127" t="str">
        <f t="shared" si="4"/>
        <v/>
      </c>
      <c r="V14" s="127" t="str">
        <f t="shared" si="5"/>
        <v/>
      </c>
      <c r="W14" s="81"/>
      <c r="X14" s="52"/>
      <c r="Y14" s="52"/>
      <c r="Z14" s="52"/>
      <c r="AA14" s="52"/>
      <c r="AB14" s="5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28" t="str">
        <f t="shared" si="6"/>
        <v/>
      </c>
    </row>
    <row r="15" spans="1:55" ht="15" thickBot="1" x14ac:dyDescent="0.35">
      <c r="A15" s="67" t="s">
        <v>657</v>
      </c>
      <c r="B15" s="67">
        <v>2024</v>
      </c>
      <c r="C15" s="64">
        <v>45302</v>
      </c>
      <c r="D15" s="67" t="s">
        <v>3881</v>
      </c>
      <c r="E15" s="67" t="s">
        <v>454</v>
      </c>
      <c r="F15">
        <v>3</v>
      </c>
      <c r="G15" t="s">
        <v>25</v>
      </c>
      <c r="H15" t="s">
        <v>457</v>
      </c>
      <c r="I15" t="s">
        <v>418</v>
      </c>
      <c r="J15" t="s">
        <v>419</v>
      </c>
      <c r="K15" t="s">
        <v>420</v>
      </c>
      <c r="L15" s="65">
        <f>(C15-VLOOKUP(H15,Riders!$A$2:$C$3501,2,FALSE))/365</f>
        <v>26.424657534246574</v>
      </c>
      <c r="M15" s="65">
        <f>(C15-VLOOKUP(I15,Riders!$A$2:$C$3501,2,FALSE))/365</f>
        <v>26.805479452054794</v>
      </c>
      <c r="N15" s="65">
        <f>(C15-VLOOKUP(J15,Riders!$A$2:$C$3501,2,FALSE))/365</f>
        <v>28.6</v>
      </c>
      <c r="O15" s="65">
        <f>(C15-VLOOKUP(K15,Riders!$A$2:$C$3501,2,FALSE))/365</f>
        <v>24.769863013698629</v>
      </c>
      <c r="P15" s="67">
        <v>1</v>
      </c>
      <c r="Q15" s="127">
        <f t="shared" si="0"/>
        <v>252.86599999999999</v>
      </c>
      <c r="R15" s="127">
        <f t="shared" si="1"/>
        <v>22.338999999999999</v>
      </c>
      <c r="S15" s="127">
        <f t="shared" si="2"/>
        <v>68.239999999999995</v>
      </c>
      <c r="T15" s="127">
        <f t="shared" si="3"/>
        <v>61.222999999999999</v>
      </c>
      <c r="U15" s="127">
        <f t="shared" si="4"/>
        <v>61.432999999999993</v>
      </c>
      <c r="V15" s="127">
        <f t="shared" si="5"/>
        <v>61.97</v>
      </c>
      <c r="W15" s="82">
        <v>14.002000000000001</v>
      </c>
      <c r="X15" s="125">
        <v>8.336999999999998</v>
      </c>
      <c r="Y15" s="125">
        <v>7.6780000000000008</v>
      </c>
      <c r="Z15" s="125">
        <v>7.5969999999999978</v>
      </c>
      <c r="AA15" s="125">
        <v>7.7080000000000055</v>
      </c>
      <c r="AB15" s="125">
        <v>7.5989999999999966</v>
      </c>
      <c r="AC15" s="126">
        <v>7.6110000000000042</v>
      </c>
      <c r="AD15" s="126">
        <v>7.7079999999999913</v>
      </c>
      <c r="AE15" s="126">
        <v>7.561000000000007</v>
      </c>
      <c r="AF15" s="126">
        <v>7.6149999999999949</v>
      </c>
      <c r="AG15" s="126">
        <v>7.6910000000000025</v>
      </c>
      <c r="AH15" s="126">
        <v>7.6159999999999997</v>
      </c>
      <c r="AI15" s="126">
        <v>7.6219999999999857</v>
      </c>
      <c r="AJ15" s="126">
        <v>7.6680000000000064</v>
      </c>
      <c r="AK15" s="126">
        <v>7.6670000000000158</v>
      </c>
      <c r="AL15" s="126">
        <v>7.782999999999987</v>
      </c>
      <c r="AM15" s="126">
        <v>7.6140000000000043</v>
      </c>
      <c r="AN15" s="126">
        <v>7.5880000000000223</v>
      </c>
      <c r="AO15" s="126">
        <v>7.5859999999999843</v>
      </c>
      <c r="AP15" s="126">
        <v>7.6220000000000141</v>
      </c>
      <c r="AQ15" s="126">
        <v>7.7869999999999777</v>
      </c>
      <c r="AR15" s="126">
        <v>7.6770000000000209</v>
      </c>
      <c r="AS15" s="126">
        <v>7.6649999999999636</v>
      </c>
      <c r="AT15" s="126">
        <v>7.8940000000000055</v>
      </c>
      <c r="AU15" s="126">
        <v>7.6970000000000312</v>
      </c>
      <c r="AV15" s="126">
        <v>7.7069999999999936</v>
      </c>
      <c r="AW15" s="126">
        <v>7.664999999999992</v>
      </c>
      <c r="AX15" s="126">
        <v>7.782999999999987</v>
      </c>
      <c r="AY15" s="126">
        <v>7.65300000000002</v>
      </c>
      <c r="AZ15" s="126">
        <v>7.6879999999999882</v>
      </c>
      <c r="BA15" s="126">
        <v>7.7770000000000152</v>
      </c>
      <c r="BB15" s="126">
        <v>7.9999999999999716</v>
      </c>
      <c r="BC15" s="128">
        <f t="shared" si="6"/>
        <v>56.947157783173701</v>
      </c>
    </row>
    <row r="16" spans="1:55" ht="15" thickBot="1" x14ac:dyDescent="0.35">
      <c r="A16" s="67" t="s">
        <v>657</v>
      </c>
      <c r="B16" s="67">
        <v>2024</v>
      </c>
      <c r="C16" s="64">
        <v>45302</v>
      </c>
      <c r="D16" s="67" t="s">
        <v>3881</v>
      </c>
      <c r="E16" s="67" t="s">
        <v>454</v>
      </c>
      <c r="F16">
        <v>3</v>
      </c>
      <c r="G16" t="s">
        <v>15</v>
      </c>
      <c r="H16" t="s">
        <v>459</v>
      </c>
      <c r="I16" t="s">
        <v>491</v>
      </c>
      <c r="J16" t="s">
        <v>460</v>
      </c>
      <c r="K16" t="s">
        <v>492</v>
      </c>
      <c r="L16" s="65">
        <f>(C16-VLOOKUP(H16,Riders!$A$2:$C$3501,2,FALSE))/365</f>
        <v>25.158904109589042</v>
      </c>
      <c r="M16" s="65">
        <f>(C16-VLOOKUP(I16,Riders!$A$2:$C$3501,2,FALSE))/365</f>
        <v>27.509589041095889</v>
      </c>
      <c r="N16" s="65">
        <f>(C16-VLOOKUP(J16,Riders!$A$2:$C$3501,2,FALSE))/365</f>
        <v>30.504109589041096</v>
      </c>
      <c r="O16" s="65">
        <f>(C16-VLOOKUP(K16,Riders!$A$2:$C$3501,2,FALSE))/365</f>
        <v>26.898630136986302</v>
      </c>
      <c r="P16" s="67">
        <v>2</v>
      </c>
      <c r="Q16" s="127">
        <f t="shared" si="0"/>
        <v>254.32600000000005</v>
      </c>
      <c r="R16" s="127">
        <f t="shared" si="1"/>
        <v>22.286999999999999</v>
      </c>
      <c r="S16" s="127">
        <f t="shared" si="2"/>
        <v>68.220000000000013</v>
      </c>
      <c r="T16" s="127">
        <f t="shared" si="3"/>
        <v>61.801000000000002</v>
      </c>
      <c r="U16" s="127">
        <f t="shared" si="4"/>
        <v>61.639999999999986</v>
      </c>
      <c r="V16" s="127">
        <f t="shared" si="5"/>
        <v>62.665000000000049</v>
      </c>
      <c r="W16" s="80">
        <v>13.989000000000001</v>
      </c>
      <c r="X16" s="123">
        <v>8.2979999999999983</v>
      </c>
      <c r="Y16" s="123">
        <v>7.7800000000000011</v>
      </c>
      <c r="Z16" s="123">
        <v>7.6599999999999966</v>
      </c>
      <c r="AA16" s="123">
        <v>7.6060000000000016</v>
      </c>
      <c r="AB16" s="123">
        <v>7.703000000000003</v>
      </c>
      <c r="AC16" s="124">
        <v>7.5730000000000004</v>
      </c>
      <c r="AD16" s="124">
        <v>7.6110000000000113</v>
      </c>
      <c r="AE16" s="124">
        <v>7.6869999999999976</v>
      </c>
      <c r="AF16" s="124">
        <v>7.8529999999999802</v>
      </c>
      <c r="AG16" s="124">
        <v>7.7060000000000173</v>
      </c>
      <c r="AH16" s="124">
        <v>7.6669999999999874</v>
      </c>
      <c r="AI16" s="124">
        <v>7.7010000000000076</v>
      </c>
      <c r="AJ16" s="124">
        <v>7.6829999999999927</v>
      </c>
      <c r="AK16" s="124">
        <v>7.8260000000000076</v>
      </c>
      <c r="AL16" s="124">
        <v>7.6780000000000115</v>
      </c>
      <c r="AM16" s="124">
        <v>7.7089999999999748</v>
      </c>
      <c r="AN16" s="124">
        <v>7.7270000000000039</v>
      </c>
      <c r="AO16" s="124">
        <v>7.7490000000000236</v>
      </c>
      <c r="AP16" s="124">
        <v>7.6769999999999925</v>
      </c>
      <c r="AQ16" s="124">
        <v>7.8179999999999836</v>
      </c>
      <c r="AR16" s="124">
        <v>7.6810000000000116</v>
      </c>
      <c r="AS16" s="124">
        <v>7.6420000000000243</v>
      </c>
      <c r="AT16" s="124">
        <v>7.636999999999972</v>
      </c>
      <c r="AU16" s="124">
        <v>7.6859999999999786</v>
      </c>
      <c r="AV16" s="124">
        <v>7.7849999999999966</v>
      </c>
      <c r="AW16" s="124">
        <v>7.9800000000000182</v>
      </c>
      <c r="AX16" s="124">
        <v>7.8460000000000036</v>
      </c>
      <c r="AY16" s="124">
        <v>7.921999999999997</v>
      </c>
      <c r="AZ16" s="124">
        <v>8.0090000000000146</v>
      </c>
      <c r="BA16" s="124">
        <v>7.7060000000000457</v>
      </c>
      <c r="BB16" s="124">
        <v>7.7309999999999945</v>
      </c>
      <c r="BC16" s="128">
        <f t="shared" si="6"/>
        <v>56.620243309767766</v>
      </c>
    </row>
    <row r="17" spans="1:55" ht="15" thickBot="1" x14ac:dyDescent="0.35">
      <c r="A17" s="67" t="s">
        <v>657</v>
      </c>
      <c r="B17" s="67">
        <v>2024</v>
      </c>
      <c r="C17" s="64">
        <v>45302</v>
      </c>
      <c r="D17" s="67" t="s">
        <v>3881</v>
      </c>
      <c r="E17" s="67" t="s">
        <v>454</v>
      </c>
      <c r="F17">
        <v>4</v>
      </c>
      <c r="G17" t="s">
        <v>53</v>
      </c>
      <c r="H17" t="s">
        <v>227</v>
      </c>
      <c r="I17" t="s">
        <v>389</v>
      </c>
      <c r="J17" t="s">
        <v>316</v>
      </c>
      <c r="K17" t="s">
        <v>298</v>
      </c>
      <c r="L17" s="65">
        <f>(C17-VLOOKUP(H17,Riders!$A$2:$C$3501,2,FALSE))/365</f>
        <v>25.887671232876713</v>
      </c>
      <c r="M17" s="65">
        <f>(C17-VLOOKUP(I17,Riders!$A$2:$C$3501,2,FALSE))/365</f>
        <v>24.2</v>
      </c>
      <c r="N17" s="65">
        <f>(C17-VLOOKUP(J17,Riders!$A$2:$C$3501,2,FALSE))/365</f>
        <v>23.057534246575344</v>
      </c>
      <c r="O17" s="65">
        <f>(C17-VLOOKUP(K17,Riders!$A$2:$C$3501,2,FALSE))/365</f>
        <v>24.490410958904111</v>
      </c>
      <c r="P17" s="67">
        <v>1</v>
      </c>
      <c r="Q17" s="127" t="str">
        <f t="shared" si="0"/>
        <v/>
      </c>
      <c r="R17" s="127">
        <f t="shared" si="1"/>
        <v>22.286999999999999</v>
      </c>
      <c r="S17" s="127">
        <f t="shared" si="2"/>
        <v>68.074999999999989</v>
      </c>
      <c r="T17" s="127">
        <f t="shared" si="3"/>
        <v>60.253000000000014</v>
      </c>
      <c r="U17" s="127" t="str">
        <f t="shared" si="4"/>
        <v/>
      </c>
      <c r="V17" s="127" t="str">
        <f t="shared" si="5"/>
        <v/>
      </c>
      <c r="W17" s="81">
        <v>14.054</v>
      </c>
      <c r="X17" s="52">
        <v>8.2329999999999988</v>
      </c>
      <c r="Y17" s="52">
        <v>7.8210000000000015</v>
      </c>
      <c r="Z17" s="52">
        <v>7.5560000000000009</v>
      </c>
      <c r="AA17" s="52">
        <v>7.671999999999997</v>
      </c>
      <c r="AB17" s="52">
        <v>7.5549999999999997</v>
      </c>
      <c r="AC17" s="3">
        <v>7.5660000000000025</v>
      </c>
      <c r="AD17" s="3">
        <v>7.6179999999999879</v>
      </c>
      <c r="AE17" s="3">
        <v>7.7330000000000183</v>
      </c>
      <c r="AF17" s="3">
        <v>7.6189999999999998</v>
      </c>
      <c r="AG17" s="3">
        <v>7.5139999999999958</v>
      </c>
      <c r="AH17" s="3">
        <v>7.6159999999999997</v>
      </c>
      <c r="AI17" s="3">
        <v>7.4829999999999899</v>
      </c>
      <c r="AJ17" s="3">
        <v>7.3150000000000261</v>
      </c>
      <c r="AK17" s="3">
        <v>7.3870000000000005</v>
      </c>
      <c r="AL17" s="3">
        <v>7.5859999999999843</v>
      </c>
      <c r="AM17" s="3">
        <v>7.7959999999999923</v>
      </c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28" t="str">
        <f t="shared" si="6"/>
        <v/>
      </c>
    </row>
    <row r="18" spans="1:55" ht="15" thickBot="1" x14ac:dyDescent="0.35">
      <c r="A18" s="67" t="s">
        <v>657</v>
      </c>
      <c r="B18" s="67">
        <v>2024</v>
      </c>
      <c r="C18" s="64">
        <v>45302</v>
      </c>
      <c r="D18" s="67" t="s">
        <v>3881</v>
      </c>
      <c r="E18" s="67" t="s">
        <v>454</v>
      </c>
      <c r="F18">
        <v>4</v>
      </c>
      <c r="G18" t="s">
        <v>17</v>
      </c>
      <c r="H18" t="s">
        <v>423</v>
      </c>
      <c r="I18" t="s">
        <v>215</v>
      </c>
      <c r="J18" t="s">
        <v>422</v>
      </c>
      <c r="K18" t="s">
        <v>2529</v>
      </c>
      <c r="L18" s="65">
        <f>(C18-VLOOKUP(H18,Riders!$A$2:$C$3501,2,FALSE))/365</f>
        <v>26.147945205479452</v>
      </c>
      <c r="M18" s="65">
        <f>(C18-VLOOKUP(I18,Riders!$A$2:$C$3501,2,FALSE))/365</f>
        <v>25.013698630136986</v>
      </c>
      <c r="N18" s="65">
        <f>(C18-VLOOKUP(J18,Riders!$A$2:$C$3501,2,FALSE))/365</f>
        <v>24.734246575342464</v>
      </c>
      <c r="O18" s="65">
        <f>(C18-VLOOKUP(K18,Riders!$A$2:$C$3501,2,FALSE))/365</f>
        <v>19.942465753424656</v>
      </c>
      <c r="P18" s="67">
        <v>2</v>
      </c>
      <c r="Q18" s="127">
        <f t="shared" si="0"/>
        <v>269.06899999999996</v>
      </c>
      <c r="R18" s="127">
        <f t="shared" si="1"/>
        <v>23.827999999999999</v>
      </c>
      <c r="S18" s="127">
        <f t="shared" si="2"/>
        <v>72.655000000000001</v>
      </c>
      <c r="T18" s="127">
        <f t="shared" si="3"/>
        <v>63.169999999999987</v>
      </c>
      <c r="U18" s="127">
        <f t="shared" si="4"/>
        <v>66.441000000000031</v>
      </c>
      <c r="V18" s="127">
        <f t="shared" si="5"/>
        <v>66.80299999999994</v>
      </c>
      <c r="W18" s="81">
        <v>14.817</v>
      </c>
      <c r="X18" s="52">
        <v>9.0109999999999992</v>
      </c>
      <c r="Y18" s="52">
        <v>8.8959999999999972</v>
      </c>
      <c r="Z18" s="52">
        <v>8.402000000000001</v>
      </c>
      <c r="AA18" s="52">
        <v>7.9040000000000035</v>
      </c>
      <c r="AB18" s="52">
        <v>7.9320000000000022</v>
      </c>
      <c r="AC18" s="3">
        <v>7.8729999999999905</v>
      </c>
      <c r="AD18" s="3">
        <v>7.8200000000000074</v>
      </c>
      <c r="AE18" s="3">
        <v>8.1709999999999923</v>
      </c>
      <c r="AF18" s="3">
        <v>7.8550000000000182</v>
      </c>
      <c r="AG18" s="3">
        <v>7.7579999999999956</v>
      </c>
      <c r="AH18" s="3">
        <v>7.7909999999999968</v>
      </c>
      <c r="AI18" s="3">
        <v>7.6549999999999869</v>
      </c>
      <c r="AJ18" s="3">
        <v>7.8600000000000136</v>
      </c>
      <c r="AK18" s="3">
        <v>7.8229999999999933</v>
      </c>
      <c r="AL18" s="3">
        <v>8.2569999999999908</v>
      </c>
      <c r="AM18" s="3">
        <v>8.1810000000000116</v>
      </c>
      <c r="AN18" s="3">
        <v>8.4339999999999975</v>
      </c>
      <c r="AO18" s="3">
        <v>8.0499999999999829</v>
      </c>
      <c r="AP18" s="3">
        <v>8.4620000000000175</v>
      </c>
      <c r="AQ18" s="3">
        <v>8.3160000000000025</v>
      </c>
      <c r="AR18" s="3">
        <v>8.2119999999999891</v>
      </c>
      <c r="AS18" s="3">
        <v>8.3120000000000118</v>
      </c>
      <c r="AT18" s="3">
        <v>8.474000000000018</v>
      </c>
      <c r="AU18" s="3">
        <v>8.2189999999999657</v>
      </c>
      <c r="AV18" s="3">
        <v>8.186000000000007</v>
      </c>
      <c r="AW18" s="3">
        <v>8.2170000000000414</v>
      </c>
      <c r="AX18" s="3">
        <v>8.1859999999999786</v>
      </c>
      <c r="AY18" s="3">
        <v>8.4690000000000225</v>
      </c>
      <c r="AZ18" s="3">
        <v>8.8079999999999643</v>
      </c>
      <c r="BA18" s="3">
        <v>8.4080000000000155</v>
      </c>
      <c r="BB18" s="3">
        <v>8.3099999999999454</v>
      </c>
      <c r="BC18" s="128">
        <f t="shared" si="6"/>
        <v>53.51787088070347</v>
      </c>
    </row>
    <row r="19" spans="1:55" ht="15" thickBot="1" x14ac:dyDescent="0.35">
      <c r="A19" s="67" t="s">
        <v>657</v>
      </c>
      <c r="B19" s="67">
        <v>2024</v>
      </c>
      <c r="C19" s="64">
        <v>45302</v>
      </c>
      <c r="D19" s="67" t="s">
        <v>3881</v>
      </c>
      <c r="E19" s="67" t="s">
        <v>204</v>
      </c>
      <c r="F19" t="s">
        <v>205</v>
      </c>
      <c r="G19" t="s">
        <v>53</v>
      </c>
      <c r="H19" t="s">
        <v>227</v>
      </c>
      <c r="I19" t="s">
        <v>389</v>
      </c>
      <c r="J19" t="s">
        <v>316</v>
      </c>
      <c r="K19" t="s">
        <v>298</v>
      </c>
      <c r="L19" s="65">
        <f>(C19-VLOOKUP(H19,Riders!$A$2:$C$3501,2,FALSE))/365</f>
        <v>25.887671232876713</v>
      </c>
      <c r="M19" s="65">
        <f>(C19-VLOOKUP(I19,Riders!$A$2:$C$3501,2,FALSE))/365</f>
        <v>24.2</v>
      </c>
      <c r="N19" s="65">
        <f>(C19-VLOOKUP(J19,Riders!$A$2:$C$3501,2,FALSE))/365</f>
        <v>23.057534246575344</v>
      </c>
      <c r="O19" s="65">
        <f>(C19-VLOOKUP(K19,Riders!$A$2:$C$3501,2,FALSE))/365</f>
        <v>24.490410958904111</v>
      </c>
      <c r="P19" s="67">
        <v>1</v>
      </c>
      <c r="Q19" s="127">
        <f t="shared" si="0"/>
        <v>252.55100000000002</v>
      </c>
      <c r="R19" s="127">
        <f t="shared" si="1"/>
        <v>22.356000000000002</v>
      </c>
      <c r="S19" s="127">
        <f t="shared" si="2"/>
        <v>67.771999999999991</v>
      </c>
      <c r="T19" s="127">
        <f t="shared" si="3"/>
        <v>60.739000000000004</v>
      </c>
      <c r="U19" s="127">
        <f t="shared" si="4"/>
        <v>61.350999999999999</v>
      </c>
      <c r="V19" s="127">
        <f t="shared" si="5"/>
        <v>62.689000000000021</v>
      </c>
      <c r="W19" s="81">
        <v>14.21</v>
      </c>
      <c r="X19" s="52">
        <v>8.1460000000000008</v>
      </c>
      <c r="Y19" s="52">
        <v>7.6779999999999973</v>
      </c>
      <c r="Z19" s="52">
        <v>7.4620000000000033</v>
      </c>
      <c r="AA19" s="52">
        <v>7.597999999999999</v>
      </c>
      <c r="AB19" s="52">
        <v>7.5210000000000008</v>
      </c>
      <c r="AC19" s="3">
        <v>7.5510000000000019</v>
      </c>
      <c r="AD19" s="3">
        <v>7.6059999999999874</v>
      </c>
      <c r="AE19" s="3">
        <v>7.666000000000011</v>
      </c>
      <c r="AF19" s="3">
        <v>7.5430000000000064</v>
      </c>
      <c r="AG19" s="3">
        <v>7.5719999999999743</v>
      </c>
      <c r="AH19" s="3">
        <v>7.659000000000006</v>
      </c>
      <c r="AI19" s="3">
        <v>7.5430000000000064</v>
      </c>
      <c r="AJ19" s="3">
        <v>7.5030000000000143</v>
      </c>
      <c r="AK19" s="3">
        <v>7.525999999999982</v>
      </c>
      <c r="AL19" s="3">
        <v>7.7270000000000039</v>
      </c>
      <c r="AM19" s="3">
        <v>7.5810000000000173</v>
      </c>
      <c r="AN19" s="3">
        <v>7.6189999999999714</v>
      </c>
      <c r="AO19" s="3">
        <v>7.6550000000000296</v>
      </c>
      <c r="AP19" s="3">
        <v>7.7659999999999911</v>
      </c>
      <c r="AQ19" s="3">
        <v>7.7280000000000086</v>
      </c>
      <c r="AR19" s="3">
        <v>7.67999999999995</v>
      </c>
      <c r="AS19" s="3">
        <v>7.5660000000000309</v>
      </c>
      <c r="AT19" s="3">
        <v>7.7560000000000002</v>
      </c>
      <c r="AU19" s="3">
        <v>7.7489999999999952</v>
      </c>
      <c r="AV19" s="3">
        <v>7.9120000000000346</v>
      </c>
      <c r="AW19" s="3">
        <v>7.657999999999987</v>
      </c>
      <c r="AX19" s="3">
        <v>7.5660000000000025</v>
      </c>
      <c r="AY19" s="3">
        <v>7.6539999999999964</v>
      </c>
      <c r="AZ19" s="3">
        <v>7.7959999999999923</v>
      </c>
      <c r="BA19" s="3">
        <v>7.9900000000000091</v>
      </c>
      <c r="BB19" s="3">
        <v>8.3640000000000043</v>
      </c>
      <c r="BC19" s="128">
        <f t="shared" si="6"/>
        <v>57.018186425712031</v>
      </c>
    </row>
    <row r="20" spans="1:55" ht="15" thickBot="1" x14ac:dyDescent="0.35">
      <c r="A20" s="67" t="s">
        <v>657</v>
      </c>
      <c r="B20" s="67">
        <v>2024</v>
      </c>
      <c r="C20" s="64">
        <v>45302</v>
      </c>
      <c r="D20" s="67" t="s">
        <v>3881</v>
      </c>
      <c r="E20" s="67" t="s">
        <v>204</v>
      </c>
      <c r="F20" t="s">
        <v>205</v>
      </c>
      <c r="G20" t="s">
        <v>25</v>
      </c>
      <c r="H20" t="s">
        <v>457</v>
      </c>
      <c r="I20" t="s">
        <v>418</v>
      </c>
      <c r="J20" t="s">
        <v>419</v>
      </c>
      <c r="K20" t="s">
        <v>420</v>
      </c>
      <c r="L20" s="65">
        <f>(C20-VLOOKUP(H20,Riders!$A$2:$C$3501,2,FALSE))/365</f>
        <v>26.424657534246574</v>
      </c>
      <c r="M20" s="65">
        <f>(C20-VLOOKUP(I20,Riders!$A$2:$C$3501,2,FALSE))/365</f>
        <v>26.805479452054794</v>
      </c>
      <c r="N20" s="65">
        <f>(C20-VLOOKUP(J20,Riders!$A$2:$C$3501,2,FALSE))/365</f>
        <v>28.6</v>
      </c>
      <c r="O20" s="65">
        <f>(C20-VLOOKUP(K20,Riders!$A$2:$C$3501,2,FALSE))/365</f>
        <v>24.769863013698629</v>
      </c>
      <c r="P20" s="67">
        <v>2</v>
      </c>
      <c r="Q20" s="127">
        <f t="shared" si="0"/>
        <v>255.94999999999996</v>
      </c>
      <c r="R20" s="127">
        <f t="shared" si="1"/>
        <v>22.084</v>
      </c>
      <c r="S20" s="127">
        <f t="shared" si="2"/>
        <v>67.756</v>
      </c>
      <c r="T20" s="127">
        <f t="shared" si="3"/>
        <v>61.169999999999987</v>
      </c>
      <c r="U20" s="127">
        <f t="shared" si="4"/>
        <v>62.219000000000023</v>
      </c>
      <c r="V20" s="127">
        <f t="shared" si="5"/>
        <v>64.80499999999995</v>
      </c>
      <c r="W20" s="81">
        <v>13.85</v>
      </c>
      <c r="X20" s="52">
        <v>8.234</v>
      </c>
      <c r="Y20" s="52">
        <v>7.6269999999999989</v>
      </c>
      <c r="Z20" s="52">
        <v>7.5110000000000028</v>
      </c>
      <c r="AA20" s="52">
        <v>7.6329999999999956</v>
      </c>
      <c r="AB20" s="52">
        <v>7.5680000000000049</v>
      </c>
      <c r="AC20" s="3">
        <v>7.6029999999999944</v>
      </c>
      <c r="AD20" s="3">
        <v>7.730000000000004</v>
      </c>
      <c r="AE20" s="3">
        <v>7.6000000000000085</v>
      </c>
      <c r="AF20" s="3">
        <v>7.6399999999999864</v>
      </c>
      <c r="AG20" s="3">
        <v>7.7690000000000197</v>
      </c>
      <c r="AH20" s="3">
        <v>7.6399999999999864</v>
      </c>
      <c r="AI20" s="3">
        <v>7.6000000000000085</v>
      </c>
      <c r="AJ20" s="3">
        <v>7.5870000000000033</v>
      </c>
      <c r="AK20" s="3">
        <v>7.5909999999999798</v>
      </c>
      <c r="AL20" s="3">
        <v>7.742999999999995</v>
      </c>
      <c r="AM20" s="3">
        <v>7.6529999999999916</v>
      </c>
      <c r="AN20" s="3">
        <v>7.7350000000000136</v>
      </c>
      <c r="AO20" s="3">
        <v>7.896000000000015</v>
      </c>
      <c r="AP20" s="3">
        <v>7.728999999999985</v>
      </c>
      <c r="AQ20" s="3">
        <v>7.7620000000000005</v>
      </c>
      <c r="AR20" s="3">
        <v>7.90300000000002</v>
      </c>
      <c r="AS20" s="3">
        <v>7.757000000000005</v>
      </c>
      <c r="AT20" s="3">
        <v>7.7839999999999918</v>
      </c>
      <c r="AU20" s="3">
        <v>7.8270000000000266</v>
      </c>
      <c r="AV20" s="3">
        <v>7.9359999999999786</v>
      </c>
      <c r="AW20" s="3">
        <v>8.08299999999997</v>
      </c>
      <c r="AX20" s="3">
        <v>8.0629999999999882</v>
      </c>
      <c r="AY20" s="3">
        <v>8.0270000000000721</v>
      </c>
      <c r="AZ20" s="3">
        <v>8.2279999999999802</v>
      </c>
      <c r="BA20" s="3">
        <v>8.2309999999999661</v>
      </c>
      <c r="BB20" s="3">
        <v>8.4099999999999682</v>
      </c>
      <c r="BC20" s="128">
        <f t="shared" si="6"/>
        <v>56.260988474311397</v>
      </c>
    </row>
    <row r="21" spans="1:55" ht="15" thickBot="1" x14ac:dyDescent="0.35">
      <c r="A21" s="67" t="s">
        <v>657</v>
      </c>
      <c r="B21" s="67">
        <v>2024</v>
      </c>
      <c r="C21" s="64">
        <v>45302</v>
      </c>
      <c r="D21" s="67" t="s">
        <v>3881</v>
      </c>
      <c r="E21" s="67" t="s">
        <v>204</v>
      </c>
      <c r="F21" t="s">
        <v>206</v>
      </c>
      <c r="G21" t="s">
        <v>15</v>
      </c>
      <c r="H21" t="s">
        <v>459</v>
      </c>
      <c r="I21" t="s">
        <v>491</v>
      </c>
      <c r="J21" t="s">
        <v>440</v>
      </c>
      <c r="K21" t="s">
        <v>492</v>
      </c>
      <c r="L21" s="65">
        <f>(C21-VLOOKUP(H21,Riders!$A$2:$C$3501,2,FALSE))/365</f>
        <v>25.158904109589042</v>
      </c>
      <c r="M21" s="65">
        <f>(C21-VLOOKUP(I21,Riders!$A$2:$C$3501,2,FALSE))/365</f>
        <v>27.509589041095889</v>
      </c>
      <c r="N21" s="65">
        <f>(C21-VLOOKUP(J21,Riders!$A$2:$C$3501,2,FALSE))/365</f>
        <v>23.172602739726027</v>
      </c>
      <c r="O21" s="65">
        <f>(C21-VLOOKUP(K21,Riders!$A$2:$C$3501,2,FALSE))/365</f>
        <v>26.898630136986302</v>
      </c>
      <c r="P21" s="67">
        <v>3</v>
      </c>
      <c r="Q21" s="127">
        <f t="shared" si="0"/>
        <v>254.768</v>
      </c>
      <c r="R21" s="127">
        <f t="shared" si="1"/>
        <v>22.364999999999998</v>
      </c>
      <c r="S21" s="127">
        <f t="shared" si="2"/>
        <v>68.567999999999998</v>
      </c>
      <c r="T21" s="127">
        <f t="shared" si="3"/>
        <v>61.817000000000021</v>
      </c>
      <c r="U21" s="127">
        <f t="shared" si="4"/>
        <v>61.697000000000003</v>
      </c>
      <c r="V21" s="127">
        <f t="shared" si="5"/>
        <v>62.685999999999979</v>
      </c>
      <c r="W21" s="81">
        <v>14.058</v>
      </c>
      <c r="X21" s="52">
        <v>8.3069999999999986</v>
      </c>
      <c r="Y21" s="52">
        <v>7.7430000000000021</v>
      </c>
      <c r="Z21" s="52">
        <v>7.6509999999999998</v>
      </c>
      <c r="AA21" s="52">
        <v>7.6980000000000004</v>
      </c>
      <c r="AB21" s="52">
        <v>7.7659999999999982</v>
      </c>
      <c r="AC21" s="3">
        <v>7.6580000000000013</v>
      </c>
      <c r="AD21" s="3">
        <v>7.6869999999999976</v>
      </c>
      <c r="AE21" s="3">
        <v>7.7380000000000138</v>
      </c>
      <c r="AF21" s="3">
        <v>7.8899999999999864</v>
      </c>
      <c r="AG21" s="3">
        <v>7.7319999999999993</v>
      </c>
      <c r="AH21" s="3">
        <v>7.6530000000000058</v>
      </c>
      <c r="AI21" s="3">
        <v>7.6969999999999885</v>
      </c>
      <c r="AJ21" s="3">
        <v>7.7350000000000136</v>
      </c>
      <c r="AK21" s="3">
        <v>7.8199999999999932</v>
      </c>
      <c r="AL21" s="3">
        <v>7.5520000000000209</v>
      </c>
      <c r="AM21" s="3">
        <v>7.563999999999993</v>
      </c>
      <c r="AN21" s="3">
        <v>7.5509999999999593</v>
      </c>
      <c r="AO21" s="3">
        <v>7.6180000000000518</v>
      </c>
      <c r="AP21" s="3">
        <v>7.7889999999999873</v>
      </c>
      <c r="AQ21" s="3">
        <v>7.8779999999999575</v>
      </c>
      <c r="AR21" s="3">
        <v>7.7860000000000582</v>
      </c>
      <c r="AS21" s="3">
        <v>7.7749999999999773</v>
      </c>
      <c r="AT21" s="3">
        <v>7.7360000000000184</v>
      </c>
      <c r="AU21" s="3">
        <v>7.6819999999999879</v>
      </c>
      <c r="AV21" s="3">
        <v>7.7560000000000002</v>
      </c>
      <c r="AW21" s="3">
        <v>7.9089999999999918</v>
      </c>
      <c r="AX21" s="3">
        <v>7.8329999999999984</v>
      </c>
      <c r="AY21" s="3">
        <v>7.8079999999999927</v>
      </c>
      <c r="AZ21" s="3">
        <v>7.856000000000023</v>
      </c>
      <c r="BA21" s="3">
        <v>7.8260000000000218</v>
      </c>
      <c r="BB21" s="3">
        <v>8.0159999999999627</v>
      </c>
      <c r="BC21" s="128">
        <f t="shared" si="6"/>
        <v>56.522012183633734</v>
      </c>
    </row>
    <row r="22" spans="1:55" ht="15" thickBot="1" x14ac:dyDescent="0.35">
      <c r="A22" s="67" t="s">
        <v>657</v>
      </c>
      <c r="B22" s="67">
        <v>2024</v>
      </c>
      <c r="C22" s="64">
        <v>45302</v>
      </c>
      <c r="D22" s="67" t="s">
        <v>3881</v>
      </c>
      <c r="E22" s="67" t="s">
        <v>204</v>
      </c>
      <c r="F22" t="s">
        <v>206</v>
      </c>
      <c r="G22" t="s">
        <v>56</v>
      </c>
      <c r="H22" t="s">
        <v>426</v>
      </c>
      <c r="I22" t="s">
        <v>267</v>
      </c>
      <c r="J22" t="s">
        <v>428</v>
      </c>
      <c r="K22" t="s">
        <v>427</v>
      </c>
      <c r="L22" s="65">
        <f>(C22-VLOOKUP(H22,Riders!$A$2:$C$3501,2,FALSE))/365</f>
        <v>22.739726027397261</v>
      </c>
      <c r="M22" s="65">
        <f>(C22-VLOOKUP(I22,Riders!$A$2:$C$3501,2,FALSE))/365</f>
        <v>25.049315068493151</v>
      </c>
      <c r="N22" s="65">
        <f>(C22-VLOOKUP(J22,Riders!$A$2:$C$3501,2,FALSE))/365</f>
        <v>34.210958904109589</v>
      </c>
      <c r="O22" s="65">
        <f>(C22-VLOOKUP(K22,Riders!$A$2:$C$3501,2,FALSE))/365</f>
        <v>29.712328767123289</v>
      </c>
      <c r="P22" s="67">
        <v>4</v>
      </c>
      <c r="Q22" s="127">
        <f t="shared" si="0"/>
        <v>261.53899999999999</v>
      </c>
      <c r="R22" s="127">
        <f t="shared" si="1"/>
        <v>22.463999999999999</v>
      </c>
      <c r="S22" s="127">
        <f t="shared" si="2"/>
        <v>69.034000000000006</v>
      </c>
      <c r="T22" s="127">
        <f t="shared" si="3"/>
        <v>62.513999999999996</v>
      </c>
      <c r="U22" s="127">
        <f t="shared" si="4"/>
        <v>64.147999999999996</v>
      </c>
      <c r="V22" s="127">
        <f t="shared" si="5"/>
        <v>65.842999999999989</v>
      </c>
      <c r="W22" s="81">
        <v>14.212</v>
      </c>
      <c r="X22" s="52">
        <v>8.2519999999999989</v>
      </c>
      <c r="Y22" s="52">
        <v>7.7630000000000017</v>
      </c>
      <c r="Z22" s="52">
        <v>7.6579999999999977</v>
      </c>
      <c r="AA22" s="52">
        <v>7.8520000000000039</v>
      </c>
      <c r="AB22" s="52">
        <v>7.7139999999999986</v>
      </c>
      <c r="AC22" s="3">
        <v>7.7199999999999989</v>
      </c>
      <c r="AD22" s="3">
        <v>7.8630000000000067</v>
      </c>
      <c r="AE22" s="3">
        <v>7.7740000000000009</v>
      </c>
      <c r="AF22" s="3">
        <v>7.7789999999999964</v>
      </c>
      <c r="AG22" s="3">
        <v>7.8239999999999981</v>
      </c>
      <c r="AH22" s="3">
        <v>7.9379999999999882</v>
      </c>
      <c r="AI22" s="3">
        <v>7.777000000000001</v>
      </c>
      <c r="AJ22" s="3">
        <v>7.7950000000000017</v>
      </c>
      <c r="AK22" s="3">
        <v>7.7610000000000241</v>
      </c>
      <c r="AL22" s="3">
        <v>7.8659999999999854</v>
      </c>
      <c r="AM22" s="3">
        <v>7.7680000000000007</v>
      </c>
      <c r="AN22" s="3">
        <v>7.7990000000000066</v>
      </c>
      <c r="AO22" s="3">
        <v>8.1090000000000089</v>
      </c>
      <c r="AP22" s="3">
        <v>7.9059999999999775</v>
      </c>
      <c r="AQ22" s="3">
        <v>7.8870000000000289</v>
      </c>
      <c r="AR22" s="3">
        <v>8.0629999999999882</v>
      </c>
      <c r="AS22" s="3">
        <v>8.1810000000000116</v>
      </c>
      <c r="AT22" s="3">
        <v>8.4349999999999739</v>
      </c>
      <c r="AU22" s="3">
        <v>8.0810000000000173</v>
      </c>
      <c r="AV22" s="3">
        <v>8.0310000000000059</v>
      </c>
      <c r="AW22" s="3">
        <v>8.1019999999999754</v>
      </c>
      <c r="AX22" s="3">
        <v>8.2699999999999818</v>
      </c>
      <c r="AY22" s="3">
        <v>8.0660000000000309</v>
      </c>
      <c r="AZ22" s="3">
        <v>8.2449999999999761</v>
      </c>
      <c r="BA22" s="3">
        <v>8.3660000000000139</v>
      </c>
      <c r="BB22" s="3">
        <v>8.6819999999999879</v>
      </c>
      <c r="BC22" s="128">
        <f t="shared" si="6"/>
        <v>55.05871017324376</v>
      </c>
    </row>
    <row r="23" spans="1:55" ht="15" thickBot="1" x14ac:dyDescent="0.35">
      <c r="A23" t="s">
        <v>102</v>
      </c>
      <c r="B23">
        <v>2023</v>
      </c>
      <c r="C23" s="9">
        <v>45142</v>
      </c>
      <c r="D23" t="s">
        <v>13</v>
      </c>
      <c r="E23" s="67" t="s">
        <v>379</v>
      </c>
      <c r="F23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65">
        <f>(C23-VLOOKUP(H23,Riders!$A$2:$C$3501,2,FALSE))/365</f>
        <v>29.416438356164385</v>
      </c>
      <c r="M23" s="65">
        <f>(C23-VLOOKUP(I23,Riders!$A$2:$C$3501,2,FALSE))/365</f>
        <v>28.926027397260274</v>
      </c>
      <c r="N23" s="65">
        <f>(C23-VLOOKUP(J23,Riders!$A$2:$C$3501,2,FALSE))/365</f>
        <v>26.367123287671234</v>
      </c>
      <c r="O23" s="65">
        <f>(C23-VLOOKUP(K23,Riders!$A$2:$C$3501,2,FALSE))/365</f>
        <v>28.161643835616438</v>
      </c>
      <c r="P23">
        <v>1</v>
      </c>
      <c r="Q23" s="127">
        <f t="shared" si="0"/>
        <v>250.333</v>
      </c>
      <c r="R23" s="127">
        <f t="shared" si="1"/>
        <v>22.260999999999999</v>
      </c>
      <c r="S23" s="127">
        <f t="shared" si="2"/>
        <v>67.39</v>
      </c>
      <c r="T23" s="127">
        <f t="shared" si="3"/>
        <v>60.120999999999995</v>
      </c>
      <c r="U23" s="127">
        <f t="shared" si="4"/>
        <v>60.927999999999969</v>
      </c>
      <c r="V23" s="127">
        <f t="shared" si="5"/>
        <v>61.894000000000034</v>
      </c>
      <c r="W23" s="82">
        <v>14.074999999999999</v>
      </c>
      <c r="X23" s="125">
        <v>8.1859999999999999</v>
      </c>
      <c r="Y23" s="125">
        <v>7.6730000000000018</v>
      </c>
      <c r="Z23" s="125">
        <v>7.4619999999999997</v>
      </c>
      <c r="AA23" s="125">
        <v>7.5120000000000005</v>
      </c>
      <c r="AB23" s="125">
        <v>7.4239999999999995</v>
      </c>
      <c r="AC23" s="126">
        <v>7.4540000000000006</v>
      </c>
      <c r="AD23" s="126">
        <v>7.6039999999999992</v>
      </c>
      <c r="AE23" s="126">
        <v>7.5040000000000049</v>
      </c>
      <c r="AF23" s="126">
        <v>7.4519999999999982</v>
      </c>
      <c r="AG23" s="126">
        <v>7.4270000000000067</v>
      </c>
      <c r="AH23" s="126">
        <v>7.5529999999999831</v>
      </c>
      <c r="AI23" s="126">
        <v>7.5040000000000049</v>
      </c>
      <c r="AJ23" s="126">
        <v>7.5310000000000059</v>
      </c>
      <c r="AK23" s="126">
        <v>7.5210000000000008</v>
      </c>
      <c r="AL23" s="126">
        <v>7.6289999999999907</v>
      </c>
      <c r="AM23" s="126">
        <v>7.5360000000000014</v>
      </c>
      <c r="AN23" s="126">
        <v>7.592000000000013</v>
      </c>
      <c r="AO23" s="126">
        <v>7.7239999999999895</v>
      </c>
      <c r="AP23" s="126">
        <v>7.6430000000000007</v>
      </c>
      <c r="AQ23" s="126">
        <v>7.603999999999985</v>
      </c>
      <c r="AR23" s="126">
        <v>7.5910000000000366</v>
      </c>
      <c r="AS23" s="126">
        <v>7.6979999999999791</v>
      </c>
      <c r="AT23" s="126">
        <v>7.5399999999999636</v>
      </c>
      <c r="AU23" s="126">
        <v>7.5450000000000443</v>
      </c>
      <c r="AV23" s="126">
        <v>7.6850000000000023</v>
      </c>
      <c r="AW23" s="126">
        <v>7.6389999999999816</v>
      </c>
      <c r="AX23" s="126">
        <v>7.7420000000000186</v>
      </c>
      <c r="AY23" s="126">
        <v>7.7259999999999991</v>
      </c>
      <c r="AZ23" s="126">
        <v>7.7909999999999968</v>
      </c>
      <c r="BA23" s="126">
        <v>7.8460000000000036</v>
      </c>
      <c r="BB23" s="126">
        <v>7.9199999999999875</v>
      </c>
      <c r="BC23" s="128">
        <f t="shared" si="6"/>
        <v>57.523378859359333</v>
      </c>
    </row>
    <row r="24" spans="1:55" ht="15" thickBot="1" x14ac:dyDescent="0.35">
      <c r="A24" t="s">
        <v>102</v>
      </c>
      <c r="B24">
        <v>2023</v>
      </c>
      <c r="C24" s="9">
        <v>45142</v>
      </c>
      <c r="D24" t="s">
        <v>13</v>
      </c>
      <c r="E24" s="67" t="s">
        <v>379</v>
      </c>
      <c r="F24" t="s">
        <v>379</v>
      </c>
      <c r="G24" t="s">
        <v>29</v>
      </c>
      <c r="H24" t="s">
        <v>217</v>
      </c>
      <c r="I24" t="s">
        <v>274</v>
      </c>
      <c r="J24" t="s">
        <v>417</v>
      </c>
      <c r="K24" t="s">
        <v>416</v>
      </c>
      <c r="L24" s="65">
        <f>(C24-VLOOKUP(H24,Riders!$A$2:$C$3501,2,FALSE))/365</f>
        <v>25.347945205479451</v>
      </c>
      <c r="M24" s="65">
        <f>(C24-VLOOKUP(I24,Riders!$A$2:$C$3501,2,FALSE))/365</f>
        <v>22.594520547945205</v>
      </c>
      <c r="N24" s="65">
        <f>(C24-VLOOKUP(J24,Riders!$A$2:$C$3501,2,FALSE))/365</f>
        <v>24.460273972602739</v>
      </c>
      <c r="O24" s="65">
        <f>(C24-VLOOKUP(K24,Riders!$A$2:$C$3501,2,FALSE))/365</f>
        <v>25.764383561643836</v>
      </c>
      <c r="P24">
        <v>2</v>
      </c>
      <c r="Q24" s="127">
        <f t="shared" si="0"/>
        <v>251.77700000000002</v>
      </c>
      <c r="R24" s="127">
        <f t="shared" si="1"/>
        <v>22.550999999999998</v>
      </c>
      <c r="S24" s="127">
        <f t="shared" si="2"/>
        <v>68.219000000000008</v>
      </c>
      <c r="T24" s="127">
        <f t="shared" si="3"/>
        <v>60.338000000000008</v>
      </c>
      <c r="U24" s="127">
        <f t="shared" si="4"/>
        <v>61.475999999999999</v>
      </c>
      <c r="V24" s="127">
        <f t="shared" si="5"/>
        <v>61.744</v>
      </c>
      <c r="W24" s="80">
        <v>14.291</v>
      </c>
      <c r="X24" s="80">
        <v>8.259999999999998</v>
      </c>
      <c r="Y24" s="80">
        <v>7.7550000000000026</v>
      </c>
      <c r="Z24" s="80">
        <v>7.5860000000000021</v>
      </c>
      <c r="AA24" s="80">
        <v>7.6310000000000002</v>
      </c>
      <c r="AB24" s="80">
        <v>7.5139999999999958</v>
      </c>
      <c r="AC24" s="124">
        <v>7.5419999999999945</v>
      </c>
      <c r="AD24" s="124">
        <v>7.6400000000000148</v>
      </c>
      <c r="AE24" s="124">
        <v>7.527000000000001</v>
      </c>
      <c r="AF24" s="124">
        <v>7.5599999999999881</v>
      </c>
      <c r="AG24" s="124">
        <v>7.5259999999999962</v>
      </c>
      <c r="AH24" s="124">
        <v>7.5130000000000052</v>
      </c>
      <c r="AI24" s="124">
        <v>7.6090000000000089</v>
      </c>
      <c r="AJ24" s="124">
        <v>7.5179999999999865</v>
      </c>
      <c r="AK24" s="124">
        <v>7.5479999999999876</v>
      </c>
      <c r="AL24" s="124">
        <v>7.5370000000000346</v>
      </c>
      <c r="AM24" s="124">
        <v>7.5489999999999782</v>
      </c>
      <c r="AN24" s="124">
        <v>7.5700000000000216</v>
      </c>
      <c r="AO24" s="124">
        <v>7.7389999999999759</v>
      </c>
      <c r="AP24" s="124">
        <v>7.5479999999999734</v>
      </c>
      <c r="AQ24" s="124">
        <v>7.5500000000000398</v>
      </c>
      <c r="AR24" s="124">
        <v>7.83299999999997</v>
      </c>
      <c r="AS24" s="124">
        <v>7.9339999999999975</v>
      </c>
      <c r="AT24" s="124">
        <v>7.7530000000000427</v>
      </c>
      <c r="AU24" s="124">
        <v>7.6869999999999834</v>
      </c>
      <c r="AV24" s="124">
        <v>7.6700000000000159</v>
      </c>
      <c r="AW24" s="124">
        <v>7.6740000000000066</v>
      </c>
      <c r="AX24" s="124">
        <v>7.7699999999999534</v>
      </c>
      <c r="AY24" s="124">
        <v>7.9490000000000407</v>
      </c>
      <c r="AZ24" s="124">
        <v>7.6329999999999814</v>
      </c>
      <c r="BA24" s="124">
        <v>7.6469999999999914</v>
      </c>
      <c r="BB24" s="124">
        <v>7.7140000000000271</v>
      </c>
      <c r="BC24" s="128">
        <f t="shared" si="6"/>
        <v>57.193468823601833</v>
      </c>
    </row>
    <row r="25" spans="1:55" ht="15" thickBot="1" x14ac:dyDescent="0.35">
      <c r="A25" t="s">
        <v>102</v>
      </c>
      <c r="B25">
        <v>2023</v>
      </c>
      <c r="C25" s="9">
        <v>45142</v>
      </c>
      <c r="D25" t="s">
        <v>13</v>
      </c>
      <c r="E25" s="67" t="s">
        <v>379</v>
      </c>
      <c r="F25" t="s">
        <v>379</v>
      </c>
      <c r="G25" t="s">
        <v>67</v>
      </c>
      <c r="H25" t="s">
        <v>214</v>
      </c>
      <c r="I25" t="s">
        <v>271</v>
      </c>
      <c r="J25" t="s">
        <v>3731</v>
      </c>
      <c r="K25" t="s">
        <v>520</v>
      </c>
      <c r="L25" s="65">
        <f>(C25-VLOOKUP(H25,Riders!$A$2:$C$3501,2,FALSE))/365</f>
        <v>28.63013698630137</v>
      </c>
      <c r="M25" s="65">
        <f>(C25-VLOOKUP(I25,Riders!$A$2:$C$3501,2,FALSE))/365</f>
        <v>29.13150684931507</v>
      </c>
      <c r="N25" s="65">
        <f>(C25-VLOOKUP(J25,Riders!$A$2:$C$3501,2,FALSE))/365</f>
        <v>20.008219178082193</v>
      </c>
      <c r="O25" s="65">
        <f>(C25-VLOOKUP(K25,Riders!$A$2:$C$3501,2,FALSE))/365</f>
        <v>26.605479452054794</v>
      </c>
      <c r="P25">
        <v>3</v>
      </c>
      <c r="Q25" s="127">
        <f t="shared" si="0"/>
        <v>254.184</v>
      </c>
      <c r="R25" s="127">
        <f t="shared" si="1"/>
        <v>22.859000000000002</v>
      </c>
      <c r="S25" s="127">
        <f t="shared" si="2"/>
        <v>69.031000000000006</v>
      </c>
      <c r="T25" s="127">
        <f t="shared" si="3"/>
        <v>61.47</v>
      </c>
      <c r="U25" s="127">
        <f t="shared" si="4"/>
        <v>61.743000000000023</v>
      </c>
      <c r="V25" s="127">
        <f t="shared" si="5"/>
        <v>61.939999999999969</v>
      </c>
      <c r="W25" s="81">
        <v>14.593</v>
      </c>
      <c r="X25" s="81">
        <v>8.2660000000000018</v>
      </c>
      <c r="Y25" s="81">
        <v>7.7939999999999969</v>
      </c>
      <c r="Z25" s="81">
        <v>7.661999999999999</v>
      </c>
      <c r="AA25" s="81">
        <v>7.82</v>
      </c>
      <c r="AB25" s="81">
        <v>7.6380000000000052</v>
      </c>
      <c r="AC25" s="3">
        <v>7.6129999999999924</v>
      </c>
      <c r="AD25" s="3">
        <v>7.6450000000000102</v>
      </c>
      <c r="AE25" s="3">
        <v>7.8229999999999933</v>
      </c>
      <c r="AF25" s="3">
        <v>7.7330000000000041</v>
      </c>
      <c r="AG25" s="3">
        <v>7.7209999999999894</v>
      </c>
      <c r="AH25" s="3">
        <v>7.842000000000013</v>
      </c>
      <c r="AI25" s="3">
        <v>7.6779999999999973</v>
      </c>
      <c r="AJ25" s="3">
        <v>7.6519999999999868</v>
      </c>
      <c r="AK25" s="3">
        <v>7.5300000000000296</v>
      </c>
      <c r="AL25" s="3">
        <v>7.4909999999999854</v>
      </c>
      <c r="AM25" s="3">
        <v>7.632000000000005</v>
      </c>
      <c r="AN25" s="3">
        <v>7.4609999999999843</v>
      </c>
      <c r="AO25" s="3">
        <v>7.8499999999999943</v>
      </c>
      <c r="AP25" s="3">
        <v>7.6610000000000014</v>
      </c>
      <c r="AQ25" s="3">
        <v>7.7630000000000052</v>
      </c>
      <c r="AR25" s="3">
        <v>7.9330000000000211</v>
      </c>
      <c r="AS25" s="3">
        <v>7.6910000000000025</v>
      </c>
      <c r="AT25" s="3">
        <v>7.7520000000000095</v>
      </c>
      <c r="AU25" s="3">
        <v>7.7349999999999852</v>
      </c>
      <c r="AV25" s="3">
        <v>7.7419999999999618</v>
      </c>
      <c r="AW25" s="3">
        <v>7.7620000000000005</v>
      </c>
      <c r="AX25" s="3">
        <v>7.9370000000000118</v>
      </c>
      <c r="AY25" s="3">
        <v>7.6970000000000312</v>
      </c>
      <c r="AZ25" s="3">
        <v>7.7650000000000148</v>
      </c>
      <c r="BA25" s="3">
        <v>7.6409999999999911</v>
      </c>
      <c r="BB25" s="3">
        <v>7.6609999999999729</v>
      </c>
      <c r="BC25" s="128">
        <f t="shared" si="6"/>
        <v>56.651874232839205</v>
      </c>
    </row>
    <row r="26" spans="1:55" ht="15" thickBot="1" x14ac:dyDescent="0.35">
      <c r="A26" t="s">
        <v>102</v>
      </c>
      <c r="B26">
        <v>2023</v>
      </c>
      <c r="C26" s="9">
        <v>45142</v>
      </c>
      <c r="D26" t="s">
        <v>13</v>
      </c>
      <c r="E26" s="67" t="s">
        <v>379</v>
      </c>
      <c r="F26" t="s">
        <v>379</v>
      </c>
      <c r="G26" t="s">
        <v>17</v>
      </c>
      <c r="H26" t="s">
        <v>423</v>
      </c>
      <c r="I26" t="s">
        <v>422</v>
      </c>
      <c r="J26" t="s">
        <v>421</v>
      </c>
      <c r="K26" t="s">
        <v>530</v>
      </c>
      <c r="L26" s="65">
        <f>(C26-VLOOKUP(H26,Riders!$A$2:$C$3501,2,FALSE))/365</f>
        <v>25.709589041095889</v>
      </c>
      <c r="M26" s="65">
        <f>(C26-VLOOKUP(I26,Riders!$A$2:$C$3501,2,FALSE))/365</f>
        <v>24.295890410958904</v>
      </c>
      <c r="N26" s="65">
        <f>(C26-VLOOKUP(J26,Riders!$A$2:$C$3501,2,FALSE))/365</f>
        <v>22.980821917808218</v>
      </c>
      <c r="O26" s="65">
        <f>(C26-VLOOKUP(K26,Riders!$A$2:$C$3501,2,FALSE))/365</f>
        <v>23.539726027397261</v>
      </c>
      <c r="P26">
        <v>4</v>
      </c>
      <c r="Q26" s="127">
        <f t="shared" si="0"/>
        <v>254.46299999999997</v>
      </c>
      <c r="R26" s="127">
        <f t="shared" si="1"/>
        <v>22.826000000000001</v>
      </c>
      <c r="S26" s="127">
        <f t="shared" si="2"/>
        <v>68.457999999999998</v>
      </c>
      <c r="T26" s="127">
        <f t="shared" si="3"/>
        <v>61.38900000000001</v>
      </c>
      <c r="U26" s="127">
        <f t="shared" si="4"/>
        <v>61.414999999999992</v>
      </c>
      <c r="V26" s="127">
        <f t="shared" si="5"/>
        <v>63.200999999999965</v>
      </c>
      <c r="W26" s="81">
        <v>14.436</v>
      </c>
      <c r="X26" s="81">
        <v>8.39</v>
      </c>
      <c r="Y26" s="81">
        <v>7.7899999999999991</v>
      </c>
      <c r="Z26" s="81">
        <v>7.5480000000000018</v>
      </c>
      <c r="AA26" s="81">
        <v>7.4679999999999964</v>
      </c>
      <c r="AB26" s="81">
        <v>7.6410000000000053</v>
      </c>
      <c r="AC26" s="3">
        <v>7.5670000000000002</v>
      </c>
      <c r="AD26" s="3">
        <v>7.617999999999995</v>
      </c>
      <c r="AE26" s="3">
        <v>7.6880000000000024</v>
      </c>
      <c r="AF26" s="3">
        <v>7.8449999999999989</v>
      </c>
      <c r="AG26" s="3">
        <v>7.5880000000000081</v>
      </c>
      <c r="AH26" s="3">
        <v>7.5529999999999973</v>
      </c>
      <c r="AI26" s="3">
        <v>7.5570000000000022</v>
      </c>
      <c r="AJ26" s="3">
        <v>7.6199999999999761</v>
      </c>
      <c r="AK26" s="3">
        <v>7.8380000000000223</v>
      </c>
      <c r="AL26" s="3">
        <v>7.7000000000000028</v>
      </c>
      <c r="AM26" s="3">
        <v>7.6589999999999918</v>
      </c>
      <c r="AN26" s="3">
        <v>7.6289999999999907</v>
      </c>
      <c r="AO26" s="3">
        <v>7.6270000000000095</v>
      </c>
      <c r="AP26" s="3">
        <v>7.6059999999999945</v>
      </c>
      <c r="AQ26" s="3">
        <v>7.6590000000000202</v>
      </c>
      <c r="AR26" s="3">
        <v>7.8149999999999693</v>
      </c>
      <c r="AS26" s="3">
        <v>7.7000000000000171</v>
      </c>
      <c r="AT26" s="3">
        <v>7.7199999999999989</v>
      </c>
      <c r="AU26" s="3">
        <v>7.7180000000000177</v>
      </c>
      <c r="AV26" s="3">
        <v>7.6909999999999741</v>
      </c>
      <c r="AW26" s="3">
        <v>7.9630000000000223</v>
      </c>
      <c r="AX26" s="3">
        <v>8.242999999999995</v>
      </c>
      <c r="AY26" s="3">
        <v>7.882000000000005</v>
      </c>
      <c r="AZ26" s="3">
        <v>7.7949999999999875</v>
      </c>
      <c r="BA26" s="3">
        <v>7.9879999999999995</v>
      </c>
      <c r="BB26" s="3">
        <v>7.9209999999999638</v>
      </c>
      <c r="BC26" s="128">
        <f t="shared" si="6"/>
        <v>56.589759611416994</v>
      </c>
    </row>
    <row r="27" spans="1:55" ht="15" thickBot="1" x14ac:dyDescent="0.35">
      <c r="A27" t="s">
        <v>102</v>
      </c>
      <c r="B27">
        <v>2023</v>
      </c>
      <c r="C27" s="9">
        <v>45142</v>
      </c>
      <c r="D27" t="s">
        <v>13</v>
      </c>
      <c r="E27" s="67" t="s">
        <v>379</v>
      </c>
      <c r="F27" t="s">
        <v>379</v>
      </c>
      <c r="G27" t="s">
        <v>53</v>
      </c>
      <c r="H27" t="s">
        <v>227</v>
      </c>
      <c r="I27" t="s">
        <v>298</v>
      </c>
      <c r="J27" t="s">
        <v>389</v>
      </c>
      <c r="K27" t="s">
        <v>316</v>
      </c>
      <c r="L27" s="65">
        <f>(C27-VLOOKUP(H27,Riders!$A$2:$C$3501,2,FALSE))/365</f>
        <v>25.449315068493149</v>
      </c>
      <c r="M27" s="65">
        <f>(C27-VLOOKUP(I27,Riders!$A$2:$C$3501,2,FALSE))/365</f>
        <v>24.052054794520547</v>
      </c>
      <c r="N27" s="65">
        <f>(C27-VLOOKUP(J27,Riders!$A$2:$C$3501,2,FALSE))/365</f>
        <v>23.761643835616439</v>
      </c>
      <c r="O27" s="65">
        <f>(C27-VLOOKUP(K27,Riders!$A$2:$C$3501,2,FALSE))/365</f>
        <v>22.61917808219178</v>
      </c>
      <c r="P27">
        <v>5</v>
      </c>
      <c r="Q27" s="127">
        <f t="shared" si="0"/>
        <v>254.74199999999999</v>
      </c>
      <c r="R27" s="127">
        <f t="shared" si="1"/>
        <v>22.282</v>
      </c>
      <c r="S27" s="127">
        <f t="shared" si="2"/>
        <v>69.067999999999998</v>
      </c>
      <c r="T27" s="127">
        <f t="shared" si="3"/>
        <v>61.906999999999996</v>
      </c>
      <c r="U27" s="127">
        <f t="shared" si="4"/>
        <v>61.575000000000017</v>
      </c>
      <c r="V27" s="127">
        <f t="shared" si="5"/>
        <v>62.191999999999979</v>
      </c>
      <c r="W27" s="82">
        <v>14.002000000000001</v>
      </c>
      <c r="X27" s="82">
        <v>8.2799999999999994</v>
      </c>
      <c r="Y27" s="82">
        <v>7.8679999999999986</v>
      </c>
      <c r="Z27" s="82">
        <v>7.7730000000000032</v>
      </c>
      <c r="AA27" s="82">
        <v>7.8489999999999966</v>
      </c>
      <c r="AB27" s="82">
        <v>7.7319999999999993</v>
      </c>
      <c r="AC27" s="126">
        <v>7.7240000000000038</v>
      </c>
      <c r="AD27" s="126">
        <v>7.8399999999999963</v>
      </c>
      <c r="AE27" s="126">
        <v>7.6910000000000025</v>
      </c>
      <c r="AF27" s="126">
        <v>7.6299999999999955</v>
      </c>
      <c r="AG27" s="126">
        <v>7.6670000000000016</v>
      </c>
      <c r="AH27" s="126">
        <v>7.7789999999999964</v>
      </c>
      <c r="AI27" s="126">
        <v>7.6779999999999973</v>
      </c>
      <c r="AJ27" s="126">
        <v>7.7260000000000133</v>
      </c>
      <c r="AK27" s="126">
        <v>7.7989999999999924</v>
      </c>
      <c r="AL27" s="126">
        <v>7.9369999999999976</v>
      </c>
      <c r="AM27" s="126">
        <v>7.7870000000000346</v>
      </c>
      <c r="AN27" s="126">
        <v>7.7799999999999727</v>
      </c>
      <c r="AO27" s="126">
        <v>7.7879999999999825</v>
      </c>
      <c r="AP27" s="126">
        <v>7.8629999999999995</v>
      </c>
      <c r="AQ27" s="126">
        <v>7.6400000000000432</v>
      </c>
      <c r="AR27" s="126">
        <v>7.511999999999972</v>
      </c>
      <c r="AS27" s="126">
        <v>7.6370000000000005</v>
      </c>
      <c r="AT27" s="126">
        <v>7.5680000000000121</v>
      </c>
      <c r="AU27" s="126">
        <v>7.625</v>
      </c>
      <c r="AV27" s="126">
        <v>7.8830000000000098</v>
      </c>
      <c r="AW27" s="126">
        <v>7.8079999999999927</v>
      </c>
      <c r="AX27" s="126">
        <v>7.7880000000000109</v>
      </c>
      <c r="AY27" s="126">
        <v>7.9879999999999711</v>
      </c>
      <c r="AZ27" s="126">
        <v>7.6529999999999632</v>
      </c>
      <c r="BA27" s="126">
        <v>7.655000000000058</v>
      </c>
      <c r="BB27" s="126">
        <v>7.7919999999999732</v>
      </c>
      <c r="BC27" s="128">
        <f t="shared" si="6"/>
        <v>56.527781049061403</v>
      </c>
    </row>
    <row r="28" spans="1:55" ht="15" thickBot="1" x14ac:dyDescent="0.35">
      <c r="A28" t="s">
        <v>102</v>
      </c>
      <c r="B28">
        <v>2023</v>
      </c>
      <c r="C28" s="9">
        <v>45142</v>
      </c>
      <c r="D28" t="s">
        <v>13</v>
      </c>
      <c r="E28" s="67" t="s">
        <v>379</v>
      </c>
      <c r="F28" t="s">
        <v>379</v>
      </c>
      <c r="G28" t="s">
        <v>15</v>
      </c>
      <c r="H28" t="s">
        <v>459</v>
      </c>
      <c r="I28" t="s">
        <v>491</v>
      </c>
      <c r="J28" t="s">
        <v>460</v>
      </c>
      <c r="K28" t="s">
        <v>492</v>
      </c>
      <c r="L28" s="65">
        <f>(C28-VLOOKUP(H28,Riders!$A$2:$C$3501,2,FALSE))/365</f>
        <v>24.720547945205478</v>
      </c>
      <c r="M28" s="65">
        <f>(C28-VLOOKUP(I28,Riders!$A$2:$C$3501,2,FALSE))/365</f>
        <v>27.07123287671233</v>
      </c>
      <c r="N28" s="65">
        <f>(C28-VLOOKUP(J28,Riders!$A$2:$C$3501,2,FALSE))/365</f>
        <v>30.065753424657533</v>
      </c>
      <c r="O28" s="65">
        <f>(C28-VLOOKUP(K28,Riders!$A$2:$C$3501,2,FALSE))/365</f>
        <v>26.460273972602739</v>
      </c>
      <c r="P28">
        <v>6</v>
      </c>
      <c r="Q28" s="127">
        <f t="shared" si="0"/>
        <v>255.03499999999997</v>
      </c>
      <c r="R28" s="127">
        <f t="shared" si="1"/>
        <v>22.228999999999999</v>
      </c>
      <c r="S28" s="127">
        <f t="shared" si="2"/>
        <v>68.031000000000006</v>
      </c>
      <c r="T28" s="127">
        <f t="shared" si="3"/>
        <v>62.317999999999984</v>
      </c>
      <c r="U28" s="127">
        <f t="shared" si="4"/>
        <v>62.77600000000001</v>
      </c>
      <c r="V28" s="127">
        <f t="shared" si="5"/>
        <v>61.909999999999968</v>
      </c>
      <c r="W28" s="148">
        <v>14.115</v>
      </c>
      <c r="X28" s="149">
        <v>8.113999999999999</v>
      </c>
      <c r="Y28" s="149">
        <v>7.68</v>
      </c>
      <c r="Z28" s="149">
        <v>7.6170000000000044</v>
      </c>
      <c r="AA28" s="149">
        <v>7.6009999999999991</v>
      </c>
      <c r="AB28" s="149">
        <v>7.7439999999999998</v>
      </c>
      <c r="AC28" s="149">
        <v>7.5499999999999972</v>
      </c>
      <c r="AD28" s="149">
        <v>7.6100000000000065</v>
      </c>
      <c r="AE28" s="149">
        <v>7.7009999999999934</v>
      </c>
      <c r="AF28" s="149">
        <v>7.7469999999999857</v>
      </c>
      <c r="AG28" s="149">
        <v>7.882000000000005</v>
      </c>
      <c r="AH28" s="149">
        <v>7.7570000000000192</v>
      </c>
      <c r="AI28" s="149">
        <v>7.7099999999999937</v>
      </c>
      <c r="AJ28" s="149">
        <v>7.7760000000000247</v>
      </c>
      <c r="AK28" s="149">
        <v>7.7959999999999781</v>
      </c>
      <c r="AL28" s="149">
        <v>7.9489999999999839</v>
      </c>
      <c r="AM28" s="149">
        <v>7.8450000000000273</v>
      </c>
      <c r="AN28" s="149">
        <v>7.8349999999999511</v>
      </c>
      <c r="AO28" s="149">
        <v>7.8450000000000557</v>
      </c>
      <c r="AP28" s="149">
        <v>7.8339999999999463</v>
      </c>
      <c r="AQ28" s="149">
        <v>7.8329999999999984</v>
      </c>
      <c r="AR28" s="149">
        <v>7.7790000000000532</v>
      </c>
      <c r="AS28" s="149">
        <v>7.9749999999999659</v>
      </c>
      <c r="AT28" s="149">
        <v>7.8300000000000125</v>
      </c>
      <c r="AU28" s="149">
        <v>7.7930000000000064</v>
      </c>
      <c r="AV28" s="149">
        <v>7.7160000000000082</v>
      </c>
      <c r="AW28" s="149">
        <v>7.7139999999999702</v>
      </c>
      <c r="AX28" s="149">
        <v>7.8410000000000082</v>
      </c>
      <c r="AY28" s="149">
        <v>7.66700000000003</v>
      </c>
      <c r="AZ28" s="149">
        <v>7.7459999999999525</v>
      </c>
      <c r="BA28" s="149">
        <v>7.7090000000000316</v>
      </c>
      <c r="BB28" s="149">
        <v>7.7239999999999611</v>
      </c>
      <c r="BC28" s="128">
        <f t="shared" si="6"/>
        <v>56.462838433940448</v>
      </c>
    </row>
    <row r="29" spans="1:55" ht="15" thickBot="1" x14ac:dyDescent="0.35">
      <c r="A29" t="s">
        <v>102</v>
      </c>
      <c r="B29">
        <v>2023</v>
      </c>
      <c r="C29" s="9">
        <v>45142</v>
      </c>
      <c r="D29" t="s">
        <v>13</v>
      </c>
      <c r="E29" s="67" t="s">
        <v>379</v>
      </c>
      <c r="F29" t="s">
        <v>379</v>
      </c>
      <c r="G29" t="s">
        <v>36</v>
      </c>
      <c r="H29" t="s">
        <v>458</v>
      </c>
      <c r="I29" t="s">
        <v>455</v>
      </c>
      <c r="J29" t="s">
        <v>270</v>
      </c>
      <c r="K29" t="s">
        <v>425</v>
      </c>
      <c r="L29" s="65">
        <f>(C29-VLOOKUP(H29,Riders!$A$2:$C$3501,2,FALSE))/365</f>
        <v>24.731506849315068</v>
      </c>
      <c r="M29" s="65">
        <f>(C29-VLOOKUP(I29,Riders!$A$2:$C$3501,2,FALSE))/365</f>
        <v>23.454794520547946</v>
      </c>
      <c r="N29" s="65">
        <f>(C29-VLOOKUP(J29,Riders!$A$2:$C$3501,2,FALSE))/365</f>
        <v>28.887671232876713</v>
      </c>
      <c r="O29" s="65">
        <f>(C29-VLOOKUP(K29,Riders!$A$2:$C$3501,2,FALSE))/365</f>
        <v>24.090410958904108</v>
      </c>
      <c r="P29">
        <v>7</v>
      </c>
      <c r="Q29" s="127">
        <f t="shared" si="0"/>
        <v>255.80000000000004</v>
      </c>
      <c r="R29" s="127">
        <f t="shared" si="1"/>
        <v>22.463000000000001</v>
      </c>
      <c r="S29" s="127">
        <f t="shared" si="2"/>
        <v>68.525000000000006</v>
      </c>
      <c r="T29" s="127">
        <f t="shared" si="3"/>
        <v>61.33299999999997</v>
      </c>
      <c r="U29" s="127">
        <f t="shared" si="4"/>
        <v>62.565000000000026</v>
      </c>
      <c r="V29" s="127">
        <f t="shared" si="5"/>
        <v>63.377000000000038</v>
      </c>
      <c r="W29" s="52">
        <v>14.212999999999999</v>
      </c>
      <c r="X29" s="3">
        <v>8.2500000000000018</v>
      </c>
      <c r="Y29" s="3">
        <v>7.8029999999999973</v>
      </c>
      <c r="Z29" s="3">
        <v>7.5510000000000019</v>
      </c>
      <c r="AA29" s="3">
        <v>7.6980000000000004</v>
      </c>
      <c r="AB29" s="3">
        <v>7.5829999999999984</v>
      </c>
      <c r="AC29" s="3">
        <v>7.6280000000000001</v>
      </c>
      <c r="AD29" s="3">
        <v>7.7990000000000066</v>
      </c>
      <c r="AE29" s="3">
        <v>7.61099999999999</v>
      </c>
      <c r="AF29" s="3">
        <v>7.6420000000000243</v>
      </c>
      <c r="AG29" s="3">
        <v>7.6219999999999857</v>
      </c>
      <c r="AH29" s="3">
        <v>7.7700000000000102</v>
      </c>
      <c r="AI29" s="3">
        <v>7.6099999999999994</v>
      </c>
      <c r="AJ29" s="3">
        <v>7.6239999999999952</v>
      </c>
      <c r="AK29" s="3">
        <v>7.6569999999999681</v>
      </c>
      <c r="AL29" s="3">
        <v>7.796999999999997</v>
      </c>
      <c r="AM29" s="3">
        <v>7.660000000000025</v>
      </c>
      <c r="AN29" s="3">
        <v>7.8670000000000186</v>
      </c>
      <c r="AO29" s="3">
        <v>7.7639999999999816</v>
      </c>
      <c r="AP29" s="3">
        <v>7.7959999999999923</v>
      </c>
      <c r="AQ29" s="3">
        <v>7.9639999999999986</v>
      </c>
      <c r="AR29" s="3">
        <v>7.8079999999999927</v>
      </c>
      <c r="AS29" s="3">
        <v>7.8140000000000214</v>
      </c>
      <c r="AT29" s="3">
        <v>7.8919999999999959</v>
      </c>
      <c r="AU29" s="3">
        <v>8.0370000000000061</v>
      </c>
      <c r="AV29" s="3">
        <v>7.8210000000000264</v>
      </c>
      <c r="AW29" s="3">
        <v>7.7989999999999782</v>
      </c>
      <c r="AX29" s="3">
        <v>7.7909999999999968</v>
      </c>
      <c r="AY29" s="3">
        <v>7.8309999999999604</v>
      </c>
      <c r="AZ29" s="3">
        <v>7.882000000000005</v>
      </c>
      <c r="BA29" s="3">
        <v>8.0040000000000191</v>
      </c>
      <c r="BB29" s="3">
        <v>8.2120000000000459</v>
      </c>
      <c r="BC29" s="128">
        <f t="shared" si="6"/>
        <v>56.293979671618445</v>
      </c>
    </row>
    <row r="30" spans="1:55" ht="15" thickBot="1" x14ac:dyDescent="0.35">
      <c r="A30" t="s">
        <v>102</v>
      </c>
      <c r="B30">
        <v>2023</v>
      </c>
      <c r="C30" s="9">
        <v>45142</v>
      </c>
      <c r="D30" t="s">
        <v>13</v>
      </c>
      <c r="E30" s="67" t="s">
        <v>379</v>
      </c>
      <c r="F30" t="s">
        <v>379</v>
      </c>
      <c r="G30" t="s">
        <v>27</v>
      </c>
      <c r="H30" t="s">
        <v>216</v>
      </c>
      <c r="I30" t="s">
        <v>463</v>
      </c>
      <c r="J30" t="s">
        <v>396</v>
      </c>
      <c r="K30" t="s">
        <v>432</v>
      </c>
      <c r="L30" s="65">
        <f>(C30-VLOOKUP(H30,Riders!$A$2:$C$3501,2,FALSE))/365</f>
        <v>24.490410958904111</v>
      </c>
      <c r="M30" s="65">
        <f>(C30-VLOOKUP(I30,Riders!$A$2:$C$3501,2,FALSE))/365</f>
        <v>21.67945205479452</v>
      </c>
      <c r="N30" s="65">
        <f>(C30-VLOOKUP(J30,Riders!$A$2:$C$3501,2,FALSE))/365</f>
        <v>24.413698630136988</v>
      </c>
      <c r="O30" s="65">
        <f>(C30-VLOOKUP(K30,Riders!$A$2:$C$3501,2,FALSE))/365</f>
        <v>28.358904109589041</v>
      </c>
      <c r="P30">
        <v>8</v>
      </c>
      <c r="Q30" s="127">
        <f t="shared" si="0"/>
        <v>259.20800000000003</v>
      </c>
      <c r="R30" s="127">
        <f t="shared" si="1"/>
        <v>22.920999999999999</v>
      </c>
      <c r="S30" s="127">
        <f t="shared" si="2"/>
        <v>68.77000000000001</v>
      </c>
      <c r="T30" s="127">
        <f t="shared" si="3"/>
        <v>61.710999999999984</v>
      </c>
      <c r="U30" s="127">
        <f t="shared" si="4"/>
        <v>63.241000000000014</v>
      </c>
      <c r="V30" s="127">
        <f t="shared" si="5"/>
        <v>65.486000000000018</v>
      </c>
      <c r="W30" s="52">
        <v>14.551</v>
      </c>
      <c r="X30" s="3">
        <v>8.3699999999999992</v>
      </c>
      <c r="Y30" s="3">
        <v>7.7560000000000002</v>
      </c>
      <c r="Z30" s="3">
        <v>7.5619999999999976</v>
      </c>
      <c r="AA30" s="3">
        <v>7.5510000000000019</v>
      </c>
      <c r="AB30" s="3">
        <v>7.6970000000000027</v>
      </c>
      <c r="AC30" s="3">
        <v>7.6180000000000092</v>
      </c>
      <c r="AD30" s="3">
        <v>7.6649999999999991</v>
      </c>
      <c r="AE30" s="3">
        <v>7.8059999999999974</v>
      </c>
      <c r="AF30" s="3">
        <v>7.6689999999999969</v>
      </c>
      <c r="AG30" s="3">
        <v>7.6969999999999885</v>
      </c>
      <c r="AH30" s="3">
        <v>7.6900000000000119</v>
      </c>
      <c r="AI30" s="3">
        <v>7.8380000000000081</v>
      </c>
      <c r="AJ30" s="3">
        <v>7.6549999999999727</v>
      </c>
      <c r="AK30" s="3">
        <v>7.6900000000000261</v>
      </c>
      <c r="AL30" s="3">
        <v>7.6659999999999826</v>
      </c>
      <c r="AM30" s="3">
        <v>7.8129999999999882</v>
      </c>
      <c r="AN30" s="3">
        <v>8.021000000000015</v>
      </c>
      <c r="AO30" s="3">
        <v>7.775999999999982</v>
      </c>
      <c r="AP30" s="3">
        <v>7.7750000000000057</v>
      </c>
      <c r="AQ30" s="3">
        <v>7.8190000000000452</v>
      </c>
      <c r="AR30" s="3">
        <v>8.0420000000000016</v>
      </c>
      <c r="AS30" s="3">
        <v>7.9429999999999836</v>
      </c>
      <c r="AT30" s="3">
        <v>8.0519999999999925</v>
      </c>
      <c r="AU30" s="3">
        <v>8.2549999999999955</v>
      </c>
      <c r="AV30" s="3">
        <v>7.992999999999995</v>
      </c>
      <c r="AW30" s="3">
        <v>7.9479999999999791</v>
      </c>
      <c r="AX30" s="3">
        <v>7.9210000000000491</v>
      </c>
      <c r="AY30" s="3">
        <v>8.1969999999999459</v>
      </c>
      <c r="AZ30" s="3">
        <v>8.4020000000000152</v>
      </c>
      <c r="BA30" s="3">
        <v>8.3000000000000114</v>
      </c>
      <c r="BB30" s="3">
        <v>8.4700000000000273</v>
      </c>
      <c r="BC30" s="128">
        <f t="shared" si="6"/>
        <v>55.553840930835463</v>
      </c>
    </row>
    <row r="31" spans="1:55" ht="15" thickBot="1" x14ac:dyDescent="0.35">
      <c r="A31" t="s">
        <v>102</v>
      </c>
      <c r="B31">
        <v>2023</v>
      </c>
      <c r="C31" s="9">
        <v>45142</v>
      </c>
      <c r="D31" t="s">
        <v>13</v>
      </c>
      <c r="E31" s="67" t="s">
        <v>379</v>
      </c>
      <c r="F31" t="s">
        <v>379</v>
      </c>
      <c r="G31" t="s">
        <v>56</v>
      </c>
      <c r="H31" t="s">
        <v>291</v>
      </c>
      <c r="I31" t="s">
        <v>233</v>
      </c>
      <c r="J31" t="s">
        <v>428</v>
      </c>
      <c r="K31" t="s">
        <v>427</v>
      </c>
      <c r="L31" s="65">
        <f>(C31-VLOOKUP(H31,Riders!$A$2:$C$3501,2,FALSE))/365</f>
        <v>22.301369863013697</v>
      </c>
      <c r="M31" s="65">
        <f>(C31-VLOOKUP(I31,Riders!$A$2:$C$3501,2,FALSE))/365</f>
        <v>27.926027397260274</v>
      </c>
      <c r="N31" s="65">
        <f>(C31-VLOOKUP(J31,Riders!$A$2:$C$3501,2,FALSE))/365</f>
        <v>33.772602739726025</v>
      </c>
      <c r="O31" s="65">
        <f>(C31-VLOOKUP(K31,Riders!$A$2:$C$3501,2,FALSE))/365</f>
        <v>29.273972602739725</v>
      </c>
      <c r="P31">
        <v>9</v>
      </c>
      <c r="Q31" s="127">
        <f t="shared" si="0"/>
        <v>261.65300000000002</v>
      </c>
      <c r="R31" s="127">
        <f t="shared" si="1"/>
        <v>23.067</v>
      </c>
      <c r="S31" s="127">
        <f t="shared" si="2"/>
        <v>69.915999999999997</v>
      </c>
      <c r="T31" s="127">
        <f t="shared" si="3"/>
        <v>62.218000000000018</v>
      </c>
      <c r="U31" s="127">
        <f t="shared" si="4"/>
        <v>64.843999999999994</v>
      </c>
      <c r="V31" s="127">
        <f t="shared" si="5"/>
        <v>64.675000000000011</v>
      </c>
      <c r="W31" s="52">
        <v>14.6</v>
      </c>
      <c r="X31" s="3">
        <v>8.4670000000000005</v>
      </c>
      <c r="Y31" s="3">
        <v>7.9199999999999982</v>
      </c>
      <c r="Z31" s="3">
        <v>7.7789999999999999</v>
      </c>
      <c r="AA31" s="3">
        <v>7.9980000000000047</v>
      </c>
      <c r="AB31" s="3">
        <v>7.7379999999999995</v>
      </c>
      <c r="AC31" s="3">
        <v>7.644999999999996</v>
      </c>
      <c r="AD31" s="3">
        <v>7.7689999999999984</v>
      </c>
      <c r="AE31" s="3">
        <v>7.6619999999999919</v>
      </c>
      <c r="AF31" s="3">
        <v>7.6389999999999958</v>
      </c>
      <c r="AG31" s="3">
        <v>7.6850000000000165</v>
      </c>
      <c r="AH31" s="3">
        <v>7.8629999999999995</v>
      </c>
      <c r="AI31" s="3">
        <v>7.7479999999999905</v>
      </c>
      <c r="AJ31" s="3">
        <v>7.7489999999999952</v>
      </c>
      <c r="AK31" s="3">
        <v>7.8710000000000093</v>
      </c>
      <c r="AL31" s="3">
        <v>8.001000000000019</v>
      </c>
      <c r="AM31" s="3">
        <v>8.0799999999999841</v>
      </c>
      <c r="AN31" s="3">
        <v>8.2649999999999864</v>
      </c>
      <c r="AO31" s="3">
        <v>8.063999999999993</v>
      </c>
      <c r="AP31" s="3">
        <v>7.9290000000000305</v>
      </c>
      <c r="AQ31" s="3">
        <v>8.078000000000003</v>
      </c>
      <c r="AR31" s="3">
        <v>8.0629999999999882</v>
      </c>
      <c r="AS31" s="3">
        <v>8.0830000000000268</v>
      </c>
      <c r="AT31" s="3">
        <v>8.2819999999999823</v>
      </c>
      <c r="AU31" s="3">
        <v>8.007000000000005</v>
      </c>
      <c r="AV31" s="3">
        <v>8.0499999999999829</v>
      </c>
      <c r="AW31" s="3">
        <v>8.2090000000000316</v>
      </c>
      <c r="AX31" s="3">
        <v>7.960000000000008</v>
      </c>
      <c r="AY31" s="3">
        <v>7.9569999999999652</v>
      </c>
      <c r="AZ31" s="3">
        <v>8.0820000000000221</v>
      </c>
      <c r="BA31" s="3">
        <v>8.144999999999925</v>
      </c>
      <c r="BB31" s="3">
        <v>8.2650000000000716</v>
      </c>
      <c r="BC31" s="128">
        <f t="shared" si="6"/>
        <v>55.034721558705613</v>
      </c>
    </row>
    <row r="32" spans="1:55" ht="15" thickBot="1" x14ac:dyDescent="0.35">
      <c r="A32" t="s">
        <v>102</v>
      </c>
      <c r="B32">
        <v>2023</v>
      </c>
      <c r="C32" s="9">
        <v>45142</v>
      </c>
      <c r="D32" t="s">
        <v>13</v>
      </c>
      <c r="E32" s="67" t="s">
        <v>379</v>
      </c>
      <c r="F32" t="s">
        <v>379</v>
      </c>
      <c r="G32" t="s">
        <v>47</v>
      </c>
      <c r="H32" t="s">
        <v>591</v>
      </c>
      <c r="I32" t="s">
        <v>240</v>
      </c>
      <c r="J32" t="s">
        <v>469</v>
      </c>
      <c r="K32" t="s">
        <v>470</v>
      </c>
      <c r="L32" s="65">
        <f>(C32-VLOOKUP(H32,Riders!$A$2:$C$3501,2,FALSE))/365</f>
        <v>20.150684931506849</v>
      </c>
      <c r="M32" s="65">
        <f>(C32-VLOOKUP(I32,Riders!$A$2:$C$3501,2,FALSE))/365</f>
        <v>31.052054794520547</v>
      </c>
      <c r="N32" s="65">
        <f>(C32-VLOOKUP(J32,Riders!$A$2:$C$3501,2,FALSE))/365</f>
        <v>24.317808219178083</v>
      </c>
      <c r="O32" s="65">
        <f>(C32-VLOOKUP(K32,Riders!$A$2:$C$3501,2,FALSE))/365</f>
        <v>25.153424657534245</v>
      </c>
      <c r="P32">
        <v>10</v>
      </c>
      <c r="Q32" s="127">
        <f t="shared" si="0"/>
        <v>264.18299999999999</v>
      </c>
      <c r="R32" s="127">
        <f t="shared" si="1"/>
        <v>23.173999999999999</v>
      </c>
      <c r="S32" s="127">
        <f t="shared" si="2"/>
        <v>70.077000000000012</v>
      </c>
      <c r="T32" s="127">
        <f t="shared" si="3"/>
        <v>63.123000000000005</v>
      </c>
      <c r="U32" s="127">
        <f t="shared" si="4"/>
        <v>65.589999999999975</v>
      </c>
      <c r="V32" s="127">
        <f t="shared" si="5"/>
        <v>65.393000000000001</v>
      </c>
      <c r="W32" s="52">
        <v>14.625999999999999</v>
      </c>
      <c r="X32" s="3">
        <v>8.548</v>
      </c>
      <c r="Y32" s="3">
        <v>8.0730000000000004</v>
      </c>
      <c r="Z32" s="3">
        <v>7.804000000000002</v>
      </c>
      <c r="AA32" s="3">
        <v>7.8559999999999945</v>
      </c>
      <c r="AB32" s="3">
        <v>7.7060000000000031</v>
      </c>
      <c r="AC32" s="3">
        <v>7.7140000000000057</v>
      </c>
      <c r="AD32" s="3">
        <v>7.7500000000000071</v>
      </c>
      <c r="AE32" s="3">
        <v>7.9359999999999786</v>
      </c>
      <c r="AF32" s="3">
        <v>7.8090000000000117</v>
      </c>
      <c r="AG32" s="3">
        <v>7.7710000000000008</v>
      </c>
      <c r="AH32" s="3">
        <v>7.8090000000000117</v>
      </c>
      <c r="AI32" s="3">
        <v>8.0010000000000048</v>
      </c>
      <c r="AJ32" s="3">
        <v>7.8929999999999723</v>
      </c>
      <c r="AK32" s="3">
        <v>7.9220000000000255</v>
      </c>
      <c r="AL32" s="3">
        <v>7.9819999999999993</v>
      </c>
      <c r="AM32" s="3">
        <v>8.2119999999999891</v>
      </c>
      <c r="AN32" s="3">
        <v>8.2169999999999845</v>
      </c>
      <c r="AO32" s="3">
        <v>8.3510000000000275</v>
      </c>
      <c r="AP32" s="3">
        <v>8.1289999999999623</v>
      </c>
      <c r="AQ32" s="3">
        <v>8.1189999999999998</v>
      </c>
      <c r="AR32" s="3">
        <v>8.0930000000000177</v>
      </c>
      <c r="AS32" s="3">
        <v>8.3640000000000043</v>
      </c>
      <c r="AT32" s="3">
        <v>8.1049999999999898</v>
      </c>
      <c r="AU32" s="3">
        <v>8.1359999999999957</v>
      </c>
      <c r="AV32" s="3">
        <v>8.179000000000002</v>
      </c>
      <c r="AW32" s="3">
        <v>8.4120000000000346</v>
      </c>
      <c r="AX32" s="3">
        <v>8.0959999999999752</v>
      </c>
      <c r="AY32" s="3">
        <v>8.0649999999999977</v>
      </c>
      <c r="AZ32" s="3">
        <v>8.2449999999999761</v>
      </c>
      <c r="BA32" s="3">
        <v>8.0859999999999843</v>
      </c>
      <c r="BB32" s="3">
        <v>8.174000000000035</v>
      </c>
      <c r="BC32" s="128">
        <f t="shared" si="6"/>
        <v>54.507670819091317</v>
      </c>
    </row>
    <row r="33" spans="1:55" ht="15" thickBot="1" x14ac:dyDescent="0.35">
      <c r="A33" t="s">
        <v>102</v>
      </c>
      <c r="B33">
        <v>2023</v>
      </c>
      <c r="C33" s="9">
        <v>45142</v>
      </c>
      <c r="D33" t="s">
        <v>13</v>
      </c>
      <c r="E33" s="67" t="s">
        <v>379</v>
      </c>
      <c r="F33" t="s">
        <v>379</v>
      </c>
      <c r="G33" t="s">
        <v>40</v>
      </c>
      <c r="H33" t="s">
        <v>221</v>
      </c>
      <c r="I33" t="s">
        <v>431</v>
      </c>
      <c r="J33" t="s">
        <v>430</v>
      </c>
      <c r="K33" t="s">
        <v>429</v>
      </c>
      <c r="L33" s="65">
        <f>(C33-VLOOKUP(H33,Riders!$A$2:$C$3501,2,FALSE))/365</f>
        <v>26.334246575342465</v>
      </c>
      <c r="M33" s="65">
        <f>(C33-VLOOKUP(I33,Riders!$A$2:$C$3501,2,FALSE))/365</f>
        <v>18.649315068493152</v>
      </c>
      <c r="N33" s="65">
        <f>(C33-VLOOKUP(J33,Riders!$A$2:$C$3501,2,FALSE))/365</f>
        <v>21.56986301369863</v>
      </c>
      <c r="O33" s="65">
        <f>(C33-VLOOKUP(K33,Riders!$A$2:$C$3501,2,FALSE))/365</f>
        <v>19.005479452054793</v>
      </c>
      <c r="P33">
        <v>11</v>
      </c>
      <c r="Q33" s="127">
        <f t="shared" si="0"/>
        <v>265.33199999999999</v>
      </c>
      <c r="R33" s="127">
        <f t="shared" si="1"/>
        <v>22.405999999999999</v>
      </c>
      <c r="S33" s="127">
        <f t="shared" si="2"/>
        <v>69.170999999999992</v>
      </c>
      <c r="T33" s="127">
        <f t="shared" si="3"/>
        <v>64.069999999999993</v>
      </c>
      <c r="U33" s="127">
        <f t="shared" si="4"/>
        <v>66.059000000000026</v>
      </c>
      <c r="V33" s="127">
        <f t="shared" si="5"/>
        <v>66.031999999999982</v>
      </c>
      <c r="W33" s="52">
        <v>13.997999999999999</v>
      </c>
      <c r="X33" s="3">
        <v>8.4079999999999995</v>
      </c>
      <c r="Y33" s="3">
        <v>7.8940000000000019</v>
      </c>
      <c r="Z33" s="3">
        <v>7.9700000000000024</v>
      </c>
      <c r="AA33" s="3">
        <v>7.715999999999994</v>
      </c>
      <c r="AB33" s="3">
        <v>7.6870000000000047</v>
      </c>
      <c r="AC33" s="3">
        <v>7.7960000000000065</v>
      </c>
      <c r="AD33" s="3">
        <v>7.701999999999984</v>
      </c>
      <c r="AE33" s="3">
        <v>7.7730000000000103</v>
      </c>
      <c r="AF33" s="3">
        <v>7.8439999999999799</v>
      </c>
      <c r="AG33" s="3">
        <v>8.179000000000002</v>
      </c>
      <c r="AH33" s="3">
        <v>8.0750000000000171</v>
      </c>
      <c r="AI33" s="3">
        <v>8.0609999999999928</v>
      </c>
      <c r="AJ33" s="3">
        <v>8.1370000000000147</v>
      </c>
      <c r="AK33" s="3">
        <v>7.944999999999979</v>
      </c>
      <c r="AL33" s="3">
        <v>8.0559999999999974</v>
      </c>
      <c r="AM33" s="3">
        <v>8.0230000000000246</v>
      </c>
      <c r="AN33" s="3">
        <v>8.1730000000000302</v>
      </c>
      <c r="AO33" s="3">
        <v>8.1139999999999475</v>
      </c>
      <c r="AP33" s="3">
        <v>8.1620000000000346</v>
      </c>
      <c r="AQ33" s="3">
        <v>8.3870000000000005</v>
      </c>
      <c r="AR33" s="3">
        <v>8.3449999999999989</v>
      </c>
      <c r="AS33" s="3">
        <v>8.3959999999999866</v>
      </c>
      <c r="AT33" s="3">
        <v>8.4590000000000032</v>
      </c>
      <c r="AU33" s="3">
        <v>8.1699999999999875</v>
      </c>
      <c r="AV33" s="3">
        <v>8.0099999999999625</v>
      </c>
      <c r="AW33" s="3">
        <v>8.2170000000000414</v>
      </c>
      <c r="AX33" s="3">
        <v>8.2210000000000036</v>
      </c>
      <c r="AY33" s="3">
        <v>8.34699999999998</v>
      </c>
      <c r="AZ33" s="3">
        <v>8.3019999999999925</v>
      </c>
      <c r="BA33" s="3">
        <v>8.5600000000000307</v>
      </c>
      <c r="BB33" s="3">
        <v>8.2049999999999841</v>
      </c>
      <c r="BC33" s="128">
        <f t="shared" si="6"/>
        <v>54.271629505675911</v>
      </c>
    </row>
    <row r="34" spans="1:55" ht="15" thickBot="1" x14ac:dyDescent="0.35">
      <c r="A34" t="s">
        <v>102</v>
      </c>
      <c r="B34">
        <v>2023</v>
      </c>
      <c r="C34" s="9">
        <v>45142</v>
      </c>
      <c r="D34" t="s">
        <v>13</v>
      </c>
      <c r="E34" s="67" t="s">
        <v>379</v>
      </c>
      <c r="F34" t="s">
        <v>379</v>
      </c>
      <c r="G34" t="s">
        <v>38</v>
      </c>
      <c r="H34" t="s">
        <v>466</v>
      </c>
      <c r="I34" t="s">
        <v>467</v>
      </c>
      <c r="J34" t="s">
        <v>3875</v>
      </c>
      <c r="K34" t="s">
        <v>468</v>
      </c>
      <c r="L34" s="65">
        <f>(C34-VLOOKUP(H34,Riders!$A$2:$C$3501,2,FALSE))/365</f>
        <v>27.112328767123287</v>
      </c>
      <c r="M34" s="65" t="e">
        <f>(C34-VLOOKUP(I34,Riders!$A$2:$C$3501,2,FALSE))/365</f>
        <v>#N/A</v>
      </c>
      <c r="N34" s="65" t="e">
        <f>(C34-VLOOKUP(J34,Riders!$A$2:$C$3501,2,FALSE))/365</f>
        <v>#N/A</v>
      </c>
      <c r="O34" s="65">
        <f>(C34-VLOOKUP(K34,Riders!$A$2:$C$3501,2,FALSE))/365</f>
        <v>27.638356164383563</v>
      </c>
      <c r="P34">
        <v>12</v>
      </c>
      <c r="Q34" s="127">
        <f t="shared" si="0"/>
        <v>265.54699999999997</v>
      </c>
      <c r="R34" s="127">
        <f t="shared" si="1"/>
        <v>22.305</v>
      </c>
      <c r="S34" s="127">
        <f t="shared" si="2"/>
        <v>70.238</v>
      </c>
      <c r="T34" s="127">
        <f t="shared" si="3"/>
        <v>64.25</v>
      </c>
      <c r="U34" s="127">
        <f t="shared" si="4"/>
        <v>65.333000000000027</v>
      </c>
      <c r="V34" s="127">
        <f t="shared" si="5"/>
        <v>65.725999999999942</v>
      </c>
      <c r="W34" s="52">
        <v>14.005000000000001</v>
      </c>
      <c r="X34" s="3">
        <v>8.2999999999999989</v>
      </c>
      <c r="Y34" s="3">
        <v>7.9170000000000016</v>
      </c>
      <c r="Z34" s="3">
        <v>8.0330000000000013</v>
      </c>
      <c r="AA34" s="3">
        <v>7.9649999999999963</v>
      </c>
      <c r="AB34" s="3">
        <v>7.9770000000000039</v>
      </c>
      <c r="AC34" s="3">
        <v>8.0919999999999916</v>
      </c>
      <c r="AD34" s="3">
        <v>7.9490000000000052</v>
      </c>
      <c r="AE34" s="3">
        <v>7.8880000000000052</v>
      </c>
      <c r="AF34" s="3">
        <v>8.0099999999999909</v>
      </c>
      <c r="AG34" s="3">
        <v>7.9280000000000115</v>
      </c>
      <c r="AH34" s="3">
        <v>7.9369999999999834</v>
      </c>
      <c r="AI34" s="3">
        <v>8.1500000000000199</v>
      </c>
      <c r="AJ34" s="3">
        <v>8.0019999999999811</v>
      </c>
      <c r="AK34" s="3">
        <v>8.1830000000000069</v>
      </c>
      <c r="AL34" s="3">
        <v>8.152000000000001</v>
      </c>
      <c r="AM34" s="3">
        <v>8.1949999999999932</v>
      </c>
      <c r="AN34" s="3">
        <v>8.2340000000000089</v>
      </c>
      <c r="AO34" s="3">
        <v>8.3320000000000221</v>
      </c>
      <c r="AP34" s="3">
        <v>8.0670000000000073</v>
      </c>
      <c r="AQ34" s="3">
        <v>8.0589999999999407</v>
      </c>
      <c r="AR34" s="3">
        <v>8.127000000000038</v>
      </c>
      <c r="AS34" s="3">
        <v>8.2770000000000152</v>
      </c>
      <c r="AT34" s="3">
        <v>8.0420000000000016</v>
      </c>
      <c r="AU34" s="3">
        <v>8.0499999999999545</v>
      </c>
      <c r="AV34" s="3">
        <v>8.2460000000000377</v>
      </c>
      <c r="AW34" s="3">
        <v>8.0819999999999652</v>
      </c>
      <c r="AX34" s="3">
        <v>8.146000000000015</v>
      </c>
      <c r="AY34" s="3">
        <v>8.4169999999999732</v>
      </c>
      <c r="AZ34" s="3">
        <v>8.4720000000000084</v>
      </c>
      <c r="BA34" s="3">
        <v>8.146000000000015</v>
      </c>
      <c r="BB34" s="3">
        <v>8.1669999999999732</v>
      </c>
      <c r="BC34" s="128">
        <f t="shared" si="6"/>
        <v>54.227688507119275</v>
      </c>
    </row>
    <row r="35" spans="1:55" ht="15" thickBot="1" x14ac:dyDescent="0.35">
      <c r="A35" t="s">
        <v>102</v>
      </c>
      <c r="B35">
        <v>2023</v>
      </c>
      <c r="C35" s="9">
        <v>45142</v>
      </c>
      <c r="D35" t="s">
        <v>13</v>
      </c>
      <c r="E35" s="67" t="s">
        <v>379</v>
      </c>
      <c r="F35" t="s">
        <v>379</v>
      </c>
      <c r="G35" t="s">
        <v>61</v>
      </c>
      <c r="H35" t="s">
        <v>139</v>
      </c>
      <c r="I35" t="s">
        <v>444</v>
      </c>
      <c r="J35" t="s">
        <v>471</v>
      </c>
      <c r="K35" t="s">
        <v>445</v>
      </c>
      <c r="L35" s="65">
        <f>(C35-VLOOKUP(H35,Riders!$A$2:$C$3501,2,FALSE))/365</f>
        <v>31.153424657534245</v>
      </c>
      <c r="M35" s="65">
        <f>(C35-VLOOKUP(I35,Riders!$A$2:$C$3501,2,FALSE))/365</f>
        <v>24.06027397260274</v>
      </c>
      <c r="N35" s="65">
        <f>(C35-VLOOKUP(J35,Riders!$A$2:$C$3501,2,FALSE))/365</f>
        <v>20.106849315068494</v>
      </c>
      <c r="O35" s="65">
        <f>(C35-VLOOKUP(K35,Riders!$A$2:$C$3501,2,FALSE))/365</f>
        <v>24.838356164383562</v>
      </c>
      <c r="P35">
        <v>13</v>
      </c>
      <c r="Q35" s="127">
        <f t="shared" si="0"/>
        <v>270.76400000000001</v>
      </c>
      <c r="R35" s="127">
        <f t="shared" si="1"/>
        <v>23.123999999999999</v>
      </c>
      <c r="S35" s="127">
        <f t="shared" si="2"/>
        <v>70.997</v>
      </c>
      <c r="T35" s="127">
        <f t="shared" si="3"/>
        <v>65.945999999999984</v>
      </c>
      <c r="U35" s="127">
        <f t="shared" si="4"/>
        <v>65.472000000000008</v>
      </c>
      <c r="V35" s="127">
        <f t="shared" si="5"/>
        <v>68.349000000000018</v>
      </c>
      <c r="W35" s="52">
        <v>14.362</v>
      </c>
      <c r="X35" s="3">
        <v>8.7619999999999987</v>
      </c>
      <c r="Y35" s="3">
        <v>7.9909999999999997</v>
      </c>
      <c r="Z35" s="3">
        <v>7.9980000000000011</v>
      </c>
      <c r="AA35" s="3">
        <v>8.1159999999999997</v>
      </c>
      <c r="AB35" s="3">
        <v>7.9369999999999976</v>
      </c>
      <c r="AC35" s="3">
        <v>7.786999999999999</v>
      </c>
      <c r="AD35" s="3">
        <v>8.044000000000004</v>
      </c>
      <c r="AE35" s="3">
        <v>7.9879999999999995</v>
      </c>
      <c r="AF35" s="3">
        <v>8.0609999999999786</v>
      </c>
      <c r="AG35" s="3">
        <v>8.1040000000000418</v>
      </c>
      <c r="AH35" s="3">
        <v>8.3069999999999737</v>
      </c>
      <c r="AI35" s="3">
        <v>8.2720000000000056</v>
      </c>
      <c r="AJ35" s="3">
        <v>8.3170000000000073</v>
      </c>
      <c r="AK35" s="3">
        <v>8.3649999999999949</v>
      </c>
      <c r="AL35" s="3">
        <v>8.5319999999999823</v>
      </c>
      <c r="AM35" s="3">
        <v>8.2520000000000095</v>
      </c>
      <c r="AN35" s="3">
        <v>8.1099999999999852</v>
      </c>
      <c r="AO35" s="3">
        <v>8.035000000000025</v>
      </c>
      <c r="AP35" s="3">
        <v>8.0389999999999873</v>
      </c>
      <c r="AQ35" s="3">
        <v>8.313999999999993</v>
      </c>
      <c r="AR35" s="3">
        <v>8.179000000000002</v>
      </c>
      <c r="AS35" s="3">
        <v>8.1810000000000116</v>
      </c>
      <c r="AT35" s="3">
        <v>8.3619999999999948</v>
      </c>
      <c r="AU35" s="3">
        <v>8.3649999999999807</v>
      </c>
      <c r="AV35" s="3">
        <v>8.4970000000000425</v>
      </c>
      <c r="AW35" s="3">
        <v>8.7659999999999627</v>
      </c>
      <c r="AX35" s="3">
        <v>8.530000000000058</v>
      </c>
      <c r="AY35" s="3">
        <v>8.4569999999999936</v>
      </c>
      <c r="AZ35" s="3">
        <v>8.6009999999999991</v>
      </c>
      <c r="BA35" s="3">
        <v>8.6949999999999363</v>
      </c>
      <c r="BB35" s="3">
        <v>8.438000000000045</v>
      </c>
      <c r="BC35" s="128">
        <f t="shared" si="6"/>
        <v>53.182845577698657</v>
      </c>
    </row>
    <row r="36" spans="1:55" ht="15" thickBot="1" x14ac:dyDescent="0.35">
      <c r="A36" t="s">
        <v>102</v>
      </c>
      <c r="B36">
        <v>2023</v>
      </c>
      <c r="C36" s="9">
        <v>45142</v>
      </c>
      <c r="D36" t="s">
        <v>13</v>
      </c>
      <c r="E36" s="67" t="s">
        <v>379</v>
      </c>
      <c r="F36" t="s">
        <v>379</v>
      </c>
      <c r="G36" t="s">
        <v>44</v>
      </c>
      <c r="H36" t="s">
        <v>241</v>
      </c>
      <c r="I36" t="s">
        <v>446</v>
      </c>
      <c r="J36" t="s">
        <v>448</v>
      </c>
      <c r="K36" t="s">
        <v>2331</v>
      </c>
      <c r="L36" s="65">
        <f>(C36-VLOOKUP(H36,Riders!$A$2:$C$3501,2,FALSE))/365</f>
        <v>21.010958904109589</v>
      </c>
      <c r="M36" s="65">
        <f>(C36-VLOOKUP(I36,Riders!$A$2:$C$3501,2,FALSE))/365</f>
        <v>22.030136986301368</v>
      </c>
      <c r="N36" s="65">
        <f>(C36-VLOOKUP(J36,Riders!$A$2:$C$3501,2,FALSE))/365</f>
        <v>26.224657534246575</v>
      </c>
      <c r="O36" s="65">
        <f>(C36-VLOOKUP(K36,Riders!$A$2:$C$3501,2,FALSE))/365</f>
        <v>26.671232876712327</v>
      </c>
      <c r="P36">
        <v>14</v>
      </c>
      <c r="Q36" s="127">
        <f t="shared" si="0"/>
        <v>271.77</v>
      </c>
      <c r="R36" s="127">
        <f t="shared" si="1"/>
        <v>23.096</v>
      </c>
      <c r="S36" s="127">
        <f t="shared" si="2"/>
        <v>72.087999999999994</v>
      </c>
      <c r="T36" s="127">
        <f t="shared" si="3"/>
        <v>66.668000000000006</v>
      </c>
      <c r="U36" s="127">
        <f t="shared" si="4"/>
        <v>66.459000000000032</v>
      </c>
      <c r="V36" s="127">
        <f t="shared" si="5"/>
        <v>66.55499999999995</v>
      </c>
      <c r="W36" s="52">
        <v>14.55</v>
      </c>
      <c r="X36" s="3">
        <v>8.5459999999999994</v>
      </c>
      <c r="Y36" s="3">
        <v>8.2959999999999994</v>
      </c>
      <c r="Z36" s="3">
        <v>8.2560000000000038</v>
      </c>
      <c r="AA36" s="3">
        <v>8.375</v>
      </c>
      <c r="AB36" s="3">
        <v>8.1109999999999971</v>
      </c>
      <c r="AC36" s="3">
        <v>8.0180000000000007</v>
      </c>
      <c r="AD36" s="3">
        <v>7.9359999999999928</v>
      </c>
      <c r="AE36" s="3">
        <v>8.1440000000000055</v>
      </c>
      <c r="AF36" s="3">
        <v>8.1839999999999975</v>
      </c>
      <c r="AG36" s="3">
        <v>8.3180000000000121</v>
      </c>
      <c r="AH36" s="3">
        <v>8.6059999999999945</v>
      </c>
      <c r="AI36" s="3">
        <v>8.4189999999999969</v>
      </c>
      <c r="AJ36" s="3">
        <v>8.3059999999999832</v>
      </c>
      <c r="AK36" s="3">
        <v>8.4130000000000251</v>
      </c>
      <c r="AL36" s="3">
        <v>8.2779999999999916</v>
      </c>
      <c r="AM36" s="3">
        <v>8.3089999999999975</v>
      </c>
      <c r="AN36" s="3">
        <v>8.3160000000000025</v>
      </c>
      <c r="AO36" s="3">
        <v>8.4099999999999682</v>
      </c>
      <c r="AP36" s="3">
        <v>8.3140000000000214</v>
      </c>
      <c r="AQ36" s="3">
        <v>8.1400000000000432</v>
      </c>
      <c r="AR36" s="3">
        <v>8.0869999999999607</v>
      </c>
      <c r="AS36" s="3">
        <v>8.3810000000000002</v>
      </c>
      <c r="AT36" s="3">
        <v>8.502000000000038</v>
      </c>
      <c r="AU36" s="3">
        <v>8.7219999999999516</v>
      </c>
      <c r="AV36" s="3">
        <v>8.3499999999999943</v>
      </c>
      <c r="AW36" s="3">
        <v>8.1340000000000146</v>
      </c>
      <c r="AX36" s="3">
        <v>8.3180000000000121</v>
      </c>
      <c r="AY36" s="3">
        <v>8.3389999999999986</v>
      </c>
      <c r="AZ36" s="3">
        <v>8.5159999999999911</v>
      </c>
      <c r="BA36" s="3">
        <v>8.1399999999999864</v>
      </c>
      <c r="BB36" s="3">
        <v>8.0360000000000014</v>
      </c>
      <c r="BC36" s="128">
        <f t="shared" si="6"/>
        <v>52.985980792581969</v>
      </c>
    </row>
    <row r="37" spans="1:55" ht="15" thickBot="1" x14ac:dyDescent="0.35">
      <c r="A37" t="s">
        <v>102</v>
      </c>
      <c r="B37">
        <v>2023</v>
      </c>
      <c r="C37" s="9">
        <v>45142</v>
      </c>
      <c r="D37" t="s">
        <v>13</v>
      </c>
      <c r="E37" s="67" t="s">
        <v>379</v>
      </c>
      <c r="F37" t="s">
        <v>379</v>
      </c>
      <c r="G37" t="s">
        <v>70</v>
      </c>
      <c r="H37" t="s">
        <v>394</v>
      </c>
      <c r="I37" t="s">
        <v>69</v>
      </c>
      <c r="J37" t="s">
        <v>393</v>
      </c>
      <c r="K37" t="s">
        <v>289</v>
      </c>
      <c r="L37" s="65">
        <f>(C37-VLOOKUP(H37,Riders!$A$2:$C$3501,2,FALSE))/365</f>
        <v>20.764383561643836</v>
      </c>
      <c r="M37" s="65">
        <f>(C37-VLOOKUP(I37,Riders!$A$2:$C$3501,2,FALSE))/365</f>
        <v>29.920547945205481</v>
      </c>
      <c r="N37" s="65">
        <f>(C37-VLOOKUP(J37,Riders!$A$2:$C$3501,2,FALSE))/365</f>
        <v>21.945205479452056</v>
      </c>
      <c r="O37" s="65">
        <f>(C37-VLOOKUP(K37,Riders!$A$2:$C$3501,2,FALSE))/365</f>
        <v>24.389041095890413</v>
      </c>
      <c r="P37">
        <v>15</v>
      </c>
      <c r="Q37" s="127">
        <f t="shared" si="0"/>
        <v>316.29400000000004</v>
      </c>
      <c r="R37" s="127">
        <f t="shared" si="1"/>
        <v>24.856999999999999</v>
      </c>
      <c r="S37" s="127">
        <f t="shared" si="2"/>
        <v>82.696999999999989</v>
      </c>
      <c r="T37" s="127">
        <f t="shared" si="3"/>
        <v>77.280000000000015</v>
      </c>
      <c r="U37" s="127">
        <f t="shared" si="4"/>
        <v>79.885999999999996</v>
      </c>
      <c r="V37" s="127">
        <f t="shared" si="5"/>
        <v>76.43100000000004</v>
      </c>
      <c r="W37" s="52">
        <v>15.944000000000001</v>
      </c>
      <c r="X37" s="3">
        <v>8.9129999999999985</v>
      </c>
      <c r="Y37" s="3">
        <v>9.1469999999999985</v>
      </c>
      <c r="Z37" s="3">
        <v>9.6060000000000016</v>
      </c>
      <c r="AA37" s="3">
        <v>9.8689999999999998</v>
      </c>
      <c r="AB37" s="3">
        <v>9.8069999999999951</v>
      </c>
      <c r="AC37" s="3">
        <v>10.07500000000001</v>
      </c>
      <c r="AD37" s="3">
        <v>9.3359999999999843</v>
      </c>
      <c r="AE37" s="3">
        <v>9.0040000000000191</v>
      </c>
      <c r="AF37" s="3">
        <v>8.8169999999999931</v>
      </c>
      <c r="AG37" s="3">
        <v>8.8079999999999927</v>
      </c>
      <c r="AH37" s="3">
        <v>9.2750000000000057</v>
      </c>
      <c r="AI37" s="3">
        <v>9.9519999999999982</v>
      </c>
      <c r="AJ37" s="3">
        <v>10.532999999999987</v>
      </c>
      <c r="AK37" s="3">
        <v>10.381000000000029</v>
      </c>
      <c r="AL37" s="3">
        <v>10.509999999999991</v>
      </c>
      <c r="AM37" s="3">
        <v>10.72199999999998</v>
      </c>
      <c r="AN37" s="3">
        <v>10.545999999999992</v>
      </c>
      <c r="AO37" s="3">
        <v>10.712000000000046</v>
      </c>
      <c r="AP37" s="3">
        <v>9.9449999999999932</v>
      </c>
      <c r="AQ37" s="3">
        <v>9.3799999999999955</v>
      </c>
      <c r="AR37" s="3">
        <v>9.608999999999952</v>
      </c>
      <c r="AS37" s="3">
        <v>9.4760000000000275</v>
      </c>
      <c r="AT37" s="3">
        <v>9.4960000000000093</v>
      </c>
      <c r="AU37" s="3">
        <v>9.4699999999999989</v>
      </c>
      <c r="AV37" s="3">
        <v>9.421999999999997</v>
      </c>
      <c r="AW37" s="3">
        <v>9.4770000000000323</v>
      </c>
      <c r="AX37" s="3">
        <v>9.3789999999999623</v>
      </c>
      <c r="AY37" s="3">
        <v>9.6790000000000873</v>
      </c>
      <c r="AZ37" s="3">
        <v>9.9059999999999491</v>
      </c>
      <c r="BA37" s="3">
        <v>9.5889999999999418</v>
      </c>
      <c r="BB37" s="3">
        <v>9.5090000000000714</v>
      </c>
      <c r="BC37" s="128">
        <f t="shared" si="6"/>
        <v>45.52726261010325</v>
      </c>
    </row>
    <row r="38" spans="1:55" ht="15" thickBot="1" x14ac:dyDescent="0.35">
      <c r="A38" t="s">
        <v>102</v>
      </c>
      <c r="B38">
        <v>2023</v>
      </c>
      <c r="C38" s="9">
        <v>45142</v>
      </c>
      <c r="D38" t="s">
        <v>13</v>
      </c>
      <c r="E38" s="67" t="s">
        <v>454</v>
      </c>
      <c r="F38">
        <v>1</v>
      </c>
      <c r="G38" t="s">
        <v>36</v>
      </c>
      <c r="H38" t="s">
        <v>458</v>
      </c>
      <c r="I38" t="s">
        <v>270</v>
      </c>
      <c r="J38" t="s">
        <v>256</v>
      </c>
      <c r="K38" t="s">
        <v>425</v>
      </c>
      <c r="L38" s="65">
        <f>(C38-VLOOKUP(H38,Riders!$A$2:$C$3501,2,FALSE))/365</f>
        <v>24.731506849315068</v>
      </c>
      <c r="M38" s="65">
        <f>(C38-VLOOKUP(I38,Riders!$A$2:$C$3501,2,FALSE))/365</f>
        <v>28.887671232876713</v>
      </c>
      <c r="N38" s="65">
        <f>(C38-VLOOKUP(J38,Riders!$A$2:$C$3501,2,FALSE))/365</f>
        <v>27.449315068493149</v>
      </c>
      <c r="O38" s="65">
        <f>(C38-VLOOKUP(K38,Riders!$A$2:$C$3501,2,FALSE))/365</f>
        <v>24.090410958904108</v>
      </c>
      <c r="P38">
        <v>1</v>
      </c>
      <c r="Q38" s="127">
        <f t="shared" si="0"/>
        <v>258.52700000000004</v>
      </c>
      <c r="R38" s="127">
        <f t="shared" si="1"/>
        <v>22.716999999999999</v>
      </c>
      <c r="S38" s="127">
        <f t="shared" si="2"/>
        <v>67.878</v>
      </c>
      <c r="T38" s="127">
        <f t="shared" si="3"/>
        <v>61.702000000000012</v>
      </c>
      <c r="U38" s="127">
        <f t="shared" si="4"/>
        <v>61.978999999999985</v>
      </c>
      <c r="V38" s="127">
        <f t="shared" si="5"/>
        <v>66.968000000000046</v>
      </c>
      <c r="W38" s="52">
        <v>14.44</v>
      </c>
      <c r="X38" s="3">
        <v>8.2769999999999992</v>
      </c>
      <c r="Y38" s="3">
        <v>7.73</v>
      </c>
      <c r="Z38" s="3">
        <v>7.5000000000000036</v>
      </c>
      <c r="AA38" s="3">
        <v>7.5739999999999981</v>
      </c>
      <c r="AB38" s="3">
        <v>7.4960000000000022</v>
      </c>
      <c r="AC38" s="3">
        <v>7.3099999999999881</v>
      </c>
      <c r="AD38" s="3">
        <v>7.551000000000009</v>
      </c>
      <c r="AE38" s="3">
        <v>7.6280000000000001</v>
      </c>
      <c r="AF38" s="3">
        <v>7.7049999999999841</v>
      </c>
      <c r="AG38" s="3">
        <v>7.7460000000000235</v>
      </c>
      <c r="AH38" s="3">
        <v>7.8089999999999975</v>
      </c>
      <c r="AI38" s="3">
        <v>7.6750000000000114</v>
      </c>
      <c r="AJ38" s="3">
        <v>7.6519999999999726</v>
      </c>
      <c r="AK38" s="3">
        <v>7.6640000000000015</v>
      </c>
      <c r="AL38" s="3">
        <v>7.8230000000000217</v>
      </c>
      <c r="AM38" s="3">
        <v>7.6959999999999695</v>
      </c>
      <c r="AN38" s="3">
        <v>7.6840000000000259</v>
      </c>
      <c r="AO38" s="3">
        <v>7.7409999999999854</v>
      </c>
      <c r="AP38" s="3">
        <v>7.7059999999999889</v>
      </c>
      <c r="AQ38" s="3">
        <v>7.7639999999999816</v>
      </c>
      <c r="AR38" s="3">
        <v>7.7330000000000325</v>
      </c>
      <c r="AS38" s="3">
        <v>7.7090000000000032</v>
      </c>
      <c r="AT38" s="3">
        <v>7.945999999999998</v>
      </c>
      <c r="AU38" s="3">
        <v>7.9600000000000364</v>
      </c>
      <c r="AV38" s="3">
        <v>8.2039999999999793</v>
      </c>
      <c r="AW38" s="3">
        <v>8.3639999999999759</v>
      </c>
      <c r="AX38" s="3">
        <v>8.5030000000000143</v>
      </c>
      <c r="AY38" s="3">
        <v>8.5010000000000048</v>
      </c>
      <c r="AZ38" s="3">
        <v>8.4390000000000214</v>
      </c>
      <c r="BA38" s="3">
        <v>8.4410000000000025</v>
      </c>
      <c r="BB38" s="3">
        <v>8.5560000000000116</v>
      </c>
      <c r="BC38" s="128">
        <f t="shared" si="6"/>
        <v>55.700178317931965</v>
      </c>
    </row>
    <row r="39" spans="1:55" ht="15" thickBot="1" x14ac:dyDescent="0.35">
      <c r="A39" t="s">
        <v>102</v>
      </c>
      <c r="B39">
        <v>2023</v>
      </c>
      <c r="C39" s="9">
        <v>45142</v>
      </c>
      <c r="D39" t="s">
        <v>13</v>
      </c>
      <c r="E39" s="67" t="s">
        <v>454</v>
      </c>
      <c r="F39">
        <v>1</v>
      </c>
      <c r="G39" t="s">
        <v>15</v>
      </c>
      <c r="H39" t="s">
        <v>440</v>
      </c>
      <c r="I39" t="s">
        <v>459</v>
      </c>
      <c r="J39" t="s">
        <v>491</v>
      </c>
      <c r="K39" t="s">
        <v>460</v>
      </c>
      <c r="L39" s="65">
        <f>(C39-VLOOKUP(H39,Riders!$A$2:$C$3501,2,FALSE))/365</f>
        <v>22.734246575342464</v>
      </c>
      <c r="M39" s="65">
        <f>(C39-VLOOKUP(I39,Riders!$A$2:$C$3501,2,FALSE))/365</f>
        <v>24.720547945205478</v>
      </c>
      <c r="N39" s="65">
        <f>(C39-VLOOKUP(J39,Riders!$A$2:$C$3501,2,FALSE))/365</f>
        <v>27.07123287671233</v>
      </c>
      <c r="O39" s="65">
        <f>(C39-VLOOKUP(K39,Riders!$A$2:$C$3501,2,FALSE))/365</f>
        <v>30.065753424657533</v>
      </c>
      <c r="P39">
        <v>2</v>
      </c>
      <c r="Q39" s="127">
        <f t="shared" si="0"/>
        <v>252.59499999999997</v>
      </c>
      <c r="R39" s="127">
        <f t="shared" si="1"/>
        <v>22.41</v>
      </c>
      <c r="S39" s="127">
        <f t="shared" si="2"/>
        <v>68.355999999999995</v>
      </c>
      <c r="T39" s="127">
        <f t="shared" si="3"/>
        <v>60.959000000000003</v>
      </c>
      <c r="U39" s="127">
        <f t="shared" si="4"/>
        <v>61.140999999999991</v>
      </c>
      <c r="V39" s="127">
        <f t="shared" si="5"/>
        <v>62.138999999999982</v>
      </c>
      <c r="W39" s="52">
        <v>14.087</v>
      </c>
      <c r="X39" s="3">
        <v>8.3230000000000004</v>
      </c>
      <c r="Y39" s="3">
        <v>7.6819999999999986</v>
      </c>
      <c r="Z39" s="3">
        <v>7.5159999999999982</v>
      </c>
      <c r="AA39" s="3">
        <v>7.5040000000000049</v>
      </c>
      <c r="AB39" s="3">
        <v>7.5569999999999951</v>
      </c>
      <c r="AC39" s="3">
        <v>7.9480000000000075</v>
      </c>
      <c r="AD39" s="3">
        <v>7.7389999999999901</v>
      </c>
      <c r="AE39" s="3">
        <v>7.8059999999999974</v>
      </c>
      <c r="AF39" s="3">
        <v>7.5510000000000161</v>
      </c>
      <c r="AG39" s="3">
        <v>7.5579999999999927</v>
      </c>
      <c r="AH39" s="3">
        <v>7.5450000000000159</v>
      </c>
      <c r="AI39" s="3">
        <v>7.5829999999999842</v>
      </c>
      <c r="AJ39" s="3">
        <v>7.7049999999999841</v>
      </c>
      <c r="AK39" s="3">
        <v>7.6090000000000231</v>
      </c>
      <c r="AL39" s="3">
        <v>7.6019999999999897</v>
      </c>
      <c r="AM39" s="3">
        <v>7.592000000000013</v>
      </c>
      <c r="AN39" s="3">
        <v>7.7439999999999998</v>
      </c>
      <c r="AO39" s="3">
        <v>7.6029999999999802</v>
      </c>
      <c r="AP39" s="3">
        <v>7.6919999999999789</v>
      </c>
      <c r="AQ39" s="3">
        <v>7.5430000000000348</v>
      </c>
      <c r="AR39" s="3">
        <v>7.5620000000000118</v>
      </c>
      <c r="AS39" s="3">
        <v>7.7549999999999955</v>
      </c>
      <c r="AT39" s="3">
        <v>7.6499999999999773</v>
      </c>
      <c r="AU39" s="3">
        <v>7.6700000000000443</v>
      </c>
      <c r="AV39" s="3">
        <v>7.7629999999999768</v>
      </c>
      <c r="AW39" s="3">
        <v>7.7959999999999638</v>
      </c>
      <c r="AX39" s="3">
        <v>7.9540000000000362</v>
      </c>
      <c r="AY39" s="3">
        <v>7.7309999999999661</v>
      </c>
      <c r="AZ39" s="3">
        <v>7.7070000000000789</v>
      </c>
      <c r="BA39" s="3">
        <v>7.7419999999999334</v>
      </c>
      <c r="BB39" s="3">
        <v>7.775999999999982</v>
      </c>
      <c r="BC39" s="128">
        <f t="shared" si="6"/>
        <v>57.00825432015678</v>
      </c>
    </row>
    <row r="40" spans="1:55" ht="15" thickBot="1" x14ac:dyDescent="0.35">
      <c r="A40" t="s">
        <v>102</v>
      </c>
      <c r="B40">
        <v>2023</v>
      </c>
      <c r="C40" s="9">
        <v>45142</v>
      </c>
      <c r="D40" t="s">
        <v>13</v>
      </c>
      <c r="E40" s="67" t="s">
        <v>454</v>
      </c>
      <c r="F40">
        <v>2</v>
      </c>
      <c r="G40" t="s">
        <v>53</v>
      </c>
      <c r="H40" t="s">
        <v>227</v>
      </c>
      <c r="I40" t="s">
        <v>298</v>
      </c>
      <c r="J40" t="s">
        <v>389</v>
      </c>
      <c r="K40" t="s">
        <v>316</v>
      </c>
      <c r="L40" s="65">
        <f>(C40-VLOOKUP(H40,Riders!$A$2:$C$3501,2,FALSE))/365</f>
        <v>25.449315068493149</v>
      </c>
      <c r="M40" s="65">
        <f>(C40-VLOOKUP(I40,Riders!$A$2:$C$3501,2,FALSE))/365</f>
        <v>24.052054794520547</v>
      </c>
      <c r="N40" s="65">
        <f>(C40-VLOOKUP(J40,Riders!$A$2:$C$3501,2,FALSE))/365</f>
        <v>23.761643835616439</v>
      </c>
      <c r="O40" s="65">
        <f>(C40-VLOOKUP(K40,Riders!$A$2:$C$3501,2,FALSE))/365</f>
        <v>22.61917808219178</v>
      </c>
      <c r="P40">
        <v>1</v>
      </c>
      <c r="Q40" s="127">
        <f t="shared" si="0"/>
        <v>251.34200000000001</v>
      </c>
      <c r="R40" s="127">
        <f t="shared" si="1"/>
        <v>22.094999999999999</v>
      </c>
      <c r="S40" s="127">
        <f t="shared" si="2"/>
        <v>67.92</v>
      </c>
      <c r="T40" s="127">
        <f t="shared" si="3"/>
        <v>61.067999999999998</v>
      </c>
      <c r="U40" s="127">
        <f t="shared" si="4"/>
        <v>61.350999999999999</v>
      </c>
      <c r="V40" s="127">
        <f t="shared" si="5"/>
        <v>61.003000000000014</v>
      </c>
      <c r="W40" s="52">
        <v>13.882999999999999</v>
      </c>
      <c r="X40" s="3">
        <v>8.2119999999999997</v>
      </c>
      <c r="Y40" s="3">
        <v>7.7729999999999997</v>
      </c>
      <c r="Z40" s="3">
        <v>7.6089999999999982</v>
      </c>
      <c r="AA40" s="3">
        <v>7.6340000000000003</v>
      </c>
      <c r="AB40" s="3">
        <v>7.5609999999999999</v>
      </c>
      <c r="AC40" s="3">
        <v>7.5979999999999919</v>
      </c>
      <c r="AD40" s="3">
        <v>7.6500000000000128</v>
      </c>
      <c r="AE40" s="3">
        <v>7.7889999999999873</v>
      </c>
      <c r="AF40" s="3">
        <v>7.6420000000000243</v>
      </c>
      <c r="AG40" s="3">
        <v>7.6309999999999718</v>
      </c>
      <c r="AH40" s="3">
        <v>7.6100000000000279</v>
      </c>
      <c r="AI40" s="3">
        <v>7.6519999999999868</v>
      </c>
      <c r="AJ40" s="3">
        <v>7.5540000000000163</v>
      </c>
      <c r="AK40" s="3">
        <v>7.5719999999999885</v>
      </c>
      <c r="AL40" s="3">
        <v>7.617999999999995</v>
      </c>
      <c r="AM40" s="3">
        <v>7.757000000000005</v>
      </c>
      <c r="AN40" s="3">
        <v>7.6110000000000184</v>
      </c>
      <c r="AO40" s="3">
        <v>7.6199999999999761</v>
      </c>
      <c r="AP40" s="3">
        <v>7.6160000000000139</v>
      </c>
      <c r="AQ40" s="3">
        <v>7.8260000000000218</v>
      </c>
      <c r="AR40" s="3">
        <v>7.7419999999999618</v>
      </c>
      <c r="AS40" s="3">
        <v>7.6670000000000016</v>
      </c>
      <c r="AT40" s="3">
        <v>7.5120000000000005</v>
      </c>
      <c r="AU40" s="3">
        <v>7.6210000000000093</v>
      </c>
      <c r="AV40" s="3">
        <v>7.5159999999999911</v>
      </c>
      <c r="AW40" s="3">
        <v>7.5720000000000027</v>
      </c>
      <c r="AX40" s="3">
        <v>7.8669999999999902</v>
      </c>
      <c r="AY40" s="3">
        <v>7.5930000000000177</v>
      </c>
      <c r="AZ40" s="3">
        <v>7.4910000000000139</v>
      </c>
      <c r="BA40" s="3">
        <v>7.5839999999999748</v>
      </c>
      <c r="BB40" s="3">
        <v>7.7590000000000146</v>
      </c>
      <c r="BC40" s="128">
        <f t="shared" si="6"/>
        <v>57.29245410635707</v>
      </c>
    </row>
    <row r="41" spans="1:55" ht="15" thickBot="1" x14ac:dyDescent="0.35">
      <c r="A41" t="s">
        <v>102</v>
      </c>
      <c r="B41">
        <v>2023</v>
      </c>
      <c r="C41" s="9">
        <v>45142</v>
      </c>
      <c r="D41" t="s">
        <v>13</v>
      </c>
      <c r="E41" s="67" t="s">
        <v>454</v>
      </c>
      <c r="F41">
        <v>2</v>
      </c>
      <c r="G41" t="s">
        <v>27</v>
      </c>
      <c r="H41" t="s">
        <v>216</v>
      </c>
      <c r="I41" t="s">
        <v>463</v>
      </c>
      <c r="J41" t="s">
        <v>432</v>
      </c>
      <c r="K41" t="s">
        <v>433</v>
      </c>
      <c r="L41" s="65">
        <f>(C41-VLOOKUP(H41,Riders!$A$2:$C$3501,2,FALSE))/365</f>
        <v>24.490410958904111</v>
      </c>
      <c r="M41" s="65">
        <f>(C41-VLOOKUP(I41,Riders!$A$2:$C$3501,2,FALSE))/365</f>
        <v>21.67945205479452</v>
      </c>
      <c r="N41" s="65">
        <f>(C41-VLOOKUP(J41,Riders!$A$2:$C$3501,2,FALSE))/365</f>
        <v>28.358904109589041</v>
      </c>
      <c r="O41" s="65">
        <f>(C41-VLOOKUP(K41,Riders!$A$2:$C$3501,2,FALSE))/365</f>
        <v>24.093150684931508</v>
      </c>
      <c r="P41">
        <v>2</v>
      </c>
      <c r="Q41" s="127">
        <f t="shared" si="0"/>
        <v>266.50700000000001</v>
      </c>
      <c r="R41" s="127">
        <f t="shared" si="1"/>
        <v>22.888000000000002</v>
      </c>
      <c r="S41" s="127">
        <f t="shared" si="2"/>
        <v>69.284999999999997</v>
      </c>
      <c r="T41" s="127">
        <f t="shared" si="3"/>
        <v>61.709000000000003</v>
      </c>
      <c r="U41" s="127">
        <f t="shared" si="4"/>
        <v>64.183999999999997</v>
      </c>
      <c r="V41" s="127">
        <f t="shared" si="5"/>
        <v>71.329000000000008</v>
      </c>
      <c r="W41" s="52">
        <v>14.507999999999999</v>
      </c>
      <c r="X41" s="3">
        <v>8.3800000000000026</v>
      </c>
      <c r="Y41" s="3">
        <v>7.9199999999999982</v>
      </c>
      <c r="Z41" s="3">
        <v>7.722999999999999</v>
      </c>
      <c r="AA41" s="3">
        <v>7.7899999999999991</v>
      </c>
      <c r="AB41" s="3">
        <v>7.5930000000000035</v>
      </c>
      <c r="AC41" s="3">
        <v>7.6039999999999992</v>
      </c>
      <c r="AD41" s="3">
        <v>7.7669999999999959</v>
      </c>
      <c r="AE41" s="3">
        <v>7.6490000000000009</v>
      </c>
      <c r="AF41" s="3">
        <v>7.7049999999999841</v>
      </c>
      <c r="AG41" s="3">
        <v>7.7660000000000338</v>
      </c>
      <c r="AH41" s="3">
        <v>7.9039999999999822</v>
      </c>
      <c r="AI41" s="3">
        <v>7.679000000000002</v>
      </c>
      <c r="AJ41" s="3">
        <v>7.6370000000000147</v>
      </c>
      <c r="AK41" s="3">
        <v>7.6149999999999665</v>
      </c>
      <c r="AL41" s="3">
        <v>7.7540000000000191</v>
      </c>
      <c r="AM41" s="3">
        <v>7.7630000000000052</v>
      </c>
      <c r="AN41" s="3">
        <v>7.9540000000000077</v>
      </c>
      <c r="AO41" s="3">
        <v>7.8609999999999616</v>
      </c>
      <c r="AP41" s="3">
        <v>8.0430000000000632</v>
      </c>
      <c r="AQ41" s="3">
        <v>8.0149999999999579</v>
      </c>
      <c r="AR41" s="3">
        <v>8.1009999999999991</v>
      </c>
      <c r="AS41" s="3">
        <v>8.2129999999999939</v>
      </c>
      <c r="AT41" s="3">
        <v>8.2340000000000089</v>
      </c>
      <c r="AU41" s="3">
        <v>8.5120000000000005</v>
      </c>
      <c r="AV41" s="3">
        <v>8.6239999999999952</v>
      </c>
      <c r="AW41" s="3">
        <v>8.9480000000000075</v>
      </c>
      <c r="AX41" s="3">
        <v>9.1589999999999918</v>
      </c>
      <c r="AY41" s="3">
        <v>9.0670000000000073</v>
      </c>
      <c r="AZ41" s="3">
        <v>8.9500000000000171</v>
      </c>
      <c r="BA41" s="3">
        <v>8.9910000000000139</v>
      </c>
      <c r="BB41" s="3">
        <v>9.0779999999999745</v>
      </c>
      <c r="BC41" s="128">
        <f t="shared" si="6"/>
        <v>54.032351870682568</v>
      </c>
    </row>
    <row r="42" spans="1:55" ht="15" thickBot="1" x14ac:dyDescent="0.35">
      <c r="A42" t="s">
        <v>102</v>
      </c>
      <c r="B42">
        <v>2023</v>
      </c>
      <c r="C42" s="9">
        <v>45142</v>
      </c>
      <c r="D42" t="s">
        <v>13</v>
      </c>
      <c r="E42" s="67" t="s">
        <v>454</v>
      </c>
      <c r="F42">
        <v>3</v>
      </c>
      <c r="G42" t="s">
        <v>29</v>
      </c>
      <c r="H42" t="s">
        <v>217</v>
      </c>
      <c r="I42" t="s">
        <v>274</v>
      </c>
      <c r="J42" t="s">
        <v>417</v>
      </c>
      <c r="K42" t="s">
        <v>416</v>
      </c>
      <c r="L42" s="65">
        <f>(C42-VLOOKUP(H42,Riders!$A$2:$C$3501,2,FALSE))/365</f>
        <v>25.347945205479451</v>
      </c>
      <c r="M42" s="65">
        <f>(C42-VLOOKUP(I42,Riders!$A$2:$C$3501,2,FALSE))/365</f>
        <v>22.594520547945205</v>
      </c>
      <c r="N42" s="65">
        <f>(C42-VLOOKUP(J42,Riders!$A$2:$C$3501,2,FALSE))/365</f>
        <v>24.460273972602739</v>
      </c>
      <c r="O42" s="65">
        <f>(C42-VLOOKUP(K42,Riders!$A$2:$C$3501,2,FALSE))/365</f>
        <v>25.764383561643836</v>
      </c>
      <c r="P42">
        <v>1</v>
      </c>
      <c r="Q42" s="127">
        <f t="shared" si="0"/>
        <v>250.25200000000004</v>
      </c>
      <c r="R42" s="127">
        <f t="shared" si="1"/>
        <v>22.413</v>
      </c>
      <c r="S42" s="127">
        <f t="shared" si="2"/>
        <v>67.119</v>
      </c>
      <c r="T42" s="127">
        <f t="shared" si="3"/>
        <v>60.113000000000028</v>
      </c>
      <c r="U42" s="127">
        <f t="shared" si="4"/>
        <v>60.685999999999979</v>
      </c>
      <c r="V42" s="127">
        <f t="shared" si="5"/>
        <v>62.334000000000032</v>
      </c>
      <c r="W42" s="52">
        <v>14.21</v>
      </c>
      <c r="X42" s="3">
        <v>8.2029999999999994</v>
      </c>
      <c r="Y42" s="3">
        <v>7.6099999999999994</v>
      </c>
      <c r="Z42" s="3">
        <v>7.4109999999999978</v>
      </c>
      <c r="AA42" s="3">
        <v>7.4740000000000038</v>
      </c>
      <c r="AB42" s="3">
        <v>7.338000000000001</v>
      </c>
      <c r="AC42" s="3">
        <v>7.4540000000000006</v>
      </c>
      <c r="AD42" s="3">
        <v>7.4189999999999969</v>
      </c>
      <c r="AE42" s="3">
        <v>7.4569999999999936</v>
      </c>
      <c r="AF42" s="3">
        <v>7.5020000000000095</v>
      </c>
      <c r="AG42" s="3">
        <v>7.5369999999999777</v>
      </c>
      <c r="AH42" s="3">
        <v>7.6940000000000168</v>
      </c>
      <c r="AI42" s="3">
        <v>7.4939999999999856</v>
      </c>
      <c r="AJ42" s="3">
        <v>7.4560000000000031</v>
      </c>
      <c r="AK42" s="3">
        <v>7.4650000000000318</v>
      </c>
      <c r="AL42" s="3">
        <v>7.5080000000000098</v>
      </c>
      <c r="AM42" s="3">
        <v>7.5059999999999434</v>
      </c>
      <c r="AN42" s="3">
        <v>7.6730000000000587</v>
      </c>
      <c r="AO42" s="3">
        <v>7.4709999999999468</v>
      </c>
      <c r="AP42" s="3">
        <v>7.4820000000000277</v>
      </c>
      <c r="AQ42" s="3">
        <v>7.5600000000000307</v>
      </c>
      <c r="AR42" s="3">
        <v>7.6979999999999507</v>
      </c>
      <c r="AS42" s="3">
        <v>7.6880000000000166</v>
      </c>
      <c r="AT42" s="3">
        <v>7.6080000000000041</v>
      </c>
      <c r="AU42" s="3">
        <v>7.73599999999999</v>
      </c>
      <c r="AV42" s="3">
        <v>7.8440000000000225</v>
      </c>
      <c r="AW42" s="3">
        <v>7.9419999999999789</v>
      </c>
      <c r="AX42" s="3">
        <v>7.7050000000000125</v>
      </c>
      <c r="AY42" s="3">
        <v>7.6769999999999925</v>
      </c>
      <c r="AZ42" s="3">
        <v>7.7210000000000036</v>
      </c>
      <c r="BA42" s="3">
        <v>7.8979999999999961</v>
      </c>
      <c r="BB42" s="3">
        <v>7.8110000000000355</v>
      </c>
      <c r="BC42" s="128">
        <f t="shared" si="6"/>
        <v>57.541997666352309</v>
      </c>
    </row>
    <row r="43" spans="1:55" ht="15" thickBot="1" x14ac:dyDescent="0.35">
      <c r="A43" t="s">
        <v>102</v>
      </c>
      <c r="B43">
        <v>2023</v>
      </c>
      <c r="C43" s="9">
        <v>45142</v>
      </c>
      <c r="D43" t="s">
        <v>13</v>
      </c>
      <c r="E43" s="67" t="s">
        <v>454</v>
      </c>
      <c r="F43">
        <v>3</v>
      </c>
      <c r="G43" t="s">
        <v>67</v>
      </c>
      <c r="H43" t="s">
        <v>214</v>
      </c>
      <c r="I43" t="s">
        <v>271</v>
      </c>
      <c r="J43" t="s">
        <v>3731</v>
      </c>
      <c r="K43" t="s">
        <v>520</v>
      </c>
      <c r="L43" s="65">
        <f>(C43-VLOOKUP(H43,Riders!$A$2:$C$3501,2,FALSE))/365</f>
        <v>28.63013698630137</v>
      </c>
      <c r="M43" s="65">
        <f>(C43-VLOOKUP(I43,Riders!$A$2:$C$3501,2,FALSE))/365</f>
        <v>29.13150684931507</v>
      </c>
      <c r="N43" s="65">
        <f>(C43-VLOOKUP(J43,Riders!$A$2:$C$3501,2,FALSE))/365</f>
        <v>20.008219178082193</v>
      </c>
      <c r="O43" s="65">
        <f>(C43-VLOOKUP(K43,Riders!$A$2:$C$3501,2,FALSE))/365</f>
        <v>26.605479452054794</v>
      </c>
      <c r="P43">
        <v>2</v>
      </c>
      <c r="Q43" s="127">
        <f t="shared" si="0"/>
        <v>252.684</v>
      </c>
      <c r="R43" s="127">
        <f t="shared" si="1"/>
        <v>22.898</v>
      </c>
      <c r="S43" s="127">
        <f t="shared" si="2"/>
        <v>69.542999999999992</v>
      </c>
      <c r="T43" s="127">
        <f t="shared" si="3"/>
        <v>60.708999999999989</v>
      </c>
      <c r="U43" s="127">
        <f t="shared" si="4"/>
        <v>61.600000000000023</v>
      </c>
      <c r="V43" s="127">
        <f t="shared" si="5"/>
        <v>60.831999999999994</v>
      </c>
      <c r="W43" s="52">
        <v>14.506</v>
      </c>
      <c r="X43" s="3">
        <v>8.3919999999999995</v>
      </c>
      <c r="Y43" s="3">
        <v>7.8440000000000012</v>
      </c>
      <c r="Z43" s="3">
        <v>7.8009999999999984</v>
      </c>
      <c r="AA43" s="3">
        <v>7.6480000000000032</v>
      </c>
      <c r="AB43" s="3">
        <v>7.6679999999999993</v>
      </c>
      <c r="AC43" s="3">
        <v>7.9639999999999986</v>
      </c>
      <c r="AD43" s="3">
        <v>7.7199999999999918</v>
      </c>
      <c r="AE43" s="3">
        <v>7.6540000000000106</v>
      </c>
      <c r="AF43" s="3">
        <v>7.728999999999985</v>
      </c>
      <c r="AG43" s="3">
        <v>7.5820000000000078</v>
      </c>
      <c r="AH43" s="3">
        <v>7.548000000000016</v>
      </c>
      <c r="AI43" s="3">
        <v>7.5289999999999822</v>
      </c>
      <c r="AJ43" s="3">
        <v>7.5559999999999974</v>
      </c>
      <c r="AK43" s="3">
        <v>7.5360000000000156</v>
      </c>
      <c r="AL43" s="3">
        <v>7.5749999999999744</v>
      </c>
      <c r="AM43" s="3">
        <v>7.9759999999999991</v>
      </c>
      <c r="AN43" s="3">
        <v>7.7110000000000412</v>
      </c>
      <c r="AO43" s="3">
        <v>7.7680000000000007</v>
      </c>
      <c r="AP43" s="3">
        <v>7.8009999999999877</v>
      </c>
      <c r="AQ43" s="3">
        <v>7.5659999999999741</v>
      </c>
      <c r="AR43" s="3">
        <v>7.5380000000000109</v>
      </c>
      <c r="AS43" s="3">
        <v>7.5910000000000366</v>
      </c>
      <c r="AT43" s="3">
        <v>7.6489999999999725</v>
      </c>
      <c r="AU43" s="3">
        <v>7.8659999999999854</v>
      </c>
      <c r="AV43" s="3">
        <v>7.6240000000000236</v>
      </c>
      <c r="AW43" s="3">
        <v>7.5139999999999816</v>
      </c>
      <c r="AX43" s="3">
        <v>7.4749999999999943</v>
      </c>
      <c r="AY43" s="3">
        <v>7.4830000000000325</v>
      </c>
      <c r="AZ43" s="3">
        <v>7.5339999999999918</v>
      </c>
      <c r="BA43" s="3">
        <v>7.6259999999999764</v>
      </c>
      <c r="BB43" s="3">
        <v>7.710000000000008</v>
      </c>
      <c r="BC43" s="128">
        <f t="shared" si="6"/>
        <v>56.988174953697111</v>
      </c>
    </row>
    <row r="44" spans="1:55" ht="15" thickBot="1" x14ac:dyDescent="0.35">
      <c r="A44" t="s">
        <v>102</v>
      </c>
      <c r="B44">
        <v>2023</v>
      </c>
      <c r="C44" s="9">
        <v>45142</v>
      </c>
      <c r="D44" t="s">
        <v>13</v>
      </c>
      <c r="E44" s="67" t="s">
        <v>454</v>
      </c>
      <c r="F44">
        <v>4</v>
      </c>
      <c r="G44" t="s">
        <v>25</v>
      </c>
      <c r="H44" t="s">
        <v>343</v>
      </c>
      <c r="I44" t="s">
        <v>457</v>
      </c>
      <c r="J44" t="s">
        <v>418</v>
      </c>
      <c r="K44" t="s">
        <v>419</v>
      </c>
      <c r="L44" s="65">
        <f>(C44-VLOOKUP(H44,Riders!$A$2:$C$3501,2,FALSE))/365</f>
        <v>28.926027397260274</v>
      </c>
      <c r="M44" s="65">
        <f>(C44-VLOOKUP(I44,Riders!$A$2:$C$3501,2,FALSE))/365</f>
        <v>25.986301369863014</v>
      </c>
      <c r="N44" s="65">
        <f>(C44-VLOOKUP(J44,Riders!$A$2:$C$3501,2,FALSE))/365</f>
        <v>26.367123287671234</v>
      </c>
      <c r="O44" s="65">
        <f>(C44-VLOOKUP(K44,Riders!$A$2:$C$3501,2,FALSE))/365</f>
        <v>28.161643835616438</v>
      </c>
      <c r="P44">
        <v>1</v>
      </c>
      <c r="Q44" s="127">
        <f t="shared" si="0"/>
        <v>249.67099999999999</v>
      </c>
      <c r="R44" s="127">
        <f t="shared" si="1"/>
        <v>22.31</v>
      </c>
      <c r="S44" s="127">
        <f t="shared" si="2"/>
        <v>67.631000000000014</v>
      </c>
      <c r="T44" s="127">
        <f t="shared" si="3"/>
        <v>59.557999999999964</v>
      </c>
      <c r="U44" s="127">
        <f t="shared" si="4"/>
        <v>60.994000000000014</v>
      </c>
      <c r="V44" s="127">
        <f t="shared" si="5"/>
        <v>61.488</v>
      </c>
      <c r="W44" s="52">
        <v>14.055999999999999</v>
      </c>
      <c r="X44" s="3">
        <v>8.2539999999999996</v>
      </c>
      <c r="Y44" s="3">
        <v>7.6310000000000002</v>
      </c>
      <c r="Z44" s="3">
        <v>7.5310000000000024</v>
      </c>
      <c r="AA44" s="3">
        <v>7.5859999999999985</v>
      </c>
      <c r="AB44" s="3">
        <v>7.5020000000000024</v>
      </c>
      <c r="AC44" s="3">
        <v>7.5189999999999912</v>
      </c>
      <c r="AD44" s="3">
        <v>7.5520000000000209</v>
      </c>
      <c r="AE44" s="3">
        <v>7.4049999999999869</v>
      </c>
      <c r="AF44" s="3">
        <v>7.3390000000000128</v>
      </c>
      <c r="AG44" s="3">
        <v>7.3839999999999861</v>
      </c>
      <c r="AH44" s="3">
        <v>7.5270000000000152</v>
      </c>
      <c r="AI44" s="3">
        <v>7.45799999999997</v>
      </c>
      <c r="AJ44" s="3">
        <v>7.4650000000000318</v>
      </c>
      <c r="AK44" s="3">
        <v>7.4229999999999876</v>
      </c>
      <c r="AL44" s="3">
        <v>7.5569999999999737</v>
      </c>
      <c r="AM44" s="3">
        <v>7.4560000000000031</v>
      </c>
      <c r="AN44" s="3">
        <v>7.5480000000000018</v>
      </c>
      <c r="AO44" s="3">
        <v>7.5280000000000484</v>
      </c>
      <c r="AP44" s="3">
        <v>7.65199999999993</v>
      </c>
      <c r="AQ44" s="3">
        <v>7.8150000000000261</v>
      </c>
      <c r="AR44" s="3">
        <v>7.6730000000000018</v>
      </c>
      <c r="AS44" s="3">
        <v>7.6619999999999777</v>
      </c>
      <c r="AT44" s="3">
        <v>7.660000000000025</v>
      </c>
      <c r="AU44" s="3">
        <v>7.8689999999999998</v>
      </c>
      <c r="AV44" s="3">
        <v>7.6230000000000189</v>
      </c>
      <c r="AW44" s="3">
        <v>7.6679999999999779</v>
      </c>
      <c r="AX44" s="3">
        <v>7.6189999999999998</v>
      </c>
      <c r="AY44" s="3">
        <v>7.674000000000035</v>
      </c>
      <c r="AZ44" s="3">
        <v>7.6779999999999688</v>
      </c>
      <c r="BA44" s="3">
        <v>7.6980000000000359</v>
      </c>
      <c r="BB44" s="3">
        <v>7.6589999999999634</v>
      </c>
      <c r="BC44" s="128">
        <f t="shared" si="6"/>
        <v>57.675901486356047</v>
      </c>
    </row>
    <row r="45" spans="1:55" ht="15" thickBot="1" x14ac:dyDescent="0.35">
      <c r="A45" t="s">
        <v>102</v>
      </c>
      <c r="B45">
        <v>2023</v>
      </c>
      <c r="C45" s="9">
        <v>45142</v>
      </c>
      <c r="D45" t="s">
        <v>13</v>
      </c>
      <c r="E45" s="67" t="s">
        <v>454</v>
      </c>
      <c r="F45">
        <v>4</v>
      </c>
      <c r="G45" t="s">
        <v>17</v>
      </c>
      <c r="H45" t="s">
        <v>423</v>
      </c>
      <c r="I45" t="s">
        <v>422</v>
      </c>
      <c r="J45" t="s">
        <v>215</v>
      </c>
      <c r="K45" t="s">
        <v>530</v>
      </c>
      <c r="L45" s="65">
        <f>(C45-VLOOKUP(H45,Riders!$A$2:$C$3501,2,FALSE))/365</f>
        <v>25.709589041095889</v>
      </c>
      <c r="M45" s="65">
        <f>(C45-VLOOKUP(I45,Riders!$A$2:$C$3501,2,FALSE))/365</f>
        <v>24.295890410958904</v>
      </c>
      <c r="N45" s="65">
        <f>(C45-VLOOKUP(J45,Riders!$A$2:$C$3501,2,FALSE))/365</f>
        <v>24.575342465753426</v>
      </c>
      <c r="O45" s="65">
        <f>(C45-VLOOKUP(K45,Riders!$A$2:$C$3501,2,FALSE))/365</f>
        <v>23.539726027397261</v>
      </c>
      <c r="P45">
        <v>2</v>
      </c>
      <c r="Q45" s="127">
        <f t="shared" si="0"/>
        <v>252.52500000000001</v>
      </c>
      <c r="R45" s="127">
        <f t="shared" si="1"/>
        <v>22.51</v>
      </c>
      <c r="S45" s="127">
        <f t="shared" si="2"/>
        <v>67.941000000000003</v>
      </c>
      <c r="T45" s="127">
        <f t="shared" si="3"/>
        <v>60.917000000000002</v>
      </c>
      <c r="U45" s="127">
        <f t="shared" si="4"/>
        <v>61.000999999999976</v>
      </c>
      <c r="V45" s="127">
        <f t="shared" si="5"/>
        <v>62.666000000000025</v>
      </c>
      <c r="W45" s="52">
        <v>14.201000000000001</v>
      </c>
      <c r="X45" s="3">
        <v>8.3090000000000011</v>
      </c>
      <c r="Y45" s="3">
        <v>7.7399999999999984</v>
      </c>
      <c r="Z45" s="3">
        <v>7.5030000000000001</v>
      </c>
      <c r="AA45" s="3">
        <v>7.4870000000000019</v>
      </c>
      <c r="AB45" s="3">
        <v>7.6219999999999999</v>
      </c>
      <c r="AC45" s="3">
        <v>7.5170000000000101</v>
      </c>
      <c r="AD45" s="3">
        <v>7.5619999999999905</v>
      </c>
      <c r="AE45" s="3">
        <v>7.5809999999999889</v>
      </c>
      <c r="AF45" s="3">
        <v>7.7180000000000035</v>
      </c>
      <c r="AG45" s="3">
        <v>7.5240000000000009</v>
      </c>
      <c r="AH45" s="3">
        <v>7.4980000000000189</v>
      </c>
      <c r="AI45" s="3">
        <v>7.5229999999999819</v>
      </c>
      <c r="AJ45" s="3">
        <v>7.6260000000000048</v>
      </c>
      <c r="AK45" s="3">
        <v>7.8030000000000115</v>
      </c>
      <c r="AL45" s="3">
        <v>7.6439999999999912</v>
      </c>
      <c r="AM45" s="3">
        <v>7.5929999999999609</v>
      </c>
      <c r="AN45" s="3">
        <v>7.5870000000000175</v>
      </c>
      <c r="AO45" s="3">
        <v>7.5520000000000209</v>
      </c>
      <c r="AP45" s="3">
        <v>7.6049999999999898</v>
      </c>
      <c r="AQ45" s="3">
        <v>7.6629999999999825</v>
      </c>
      <c r="AR45" s="3">
        <v>7.8120000000000118</v>
      </c>
      <c r="AS45" s="3">
        <v>7.6210000000000377</v>
      </c>
      <c r="AT45" s="3">
        <v>7.5679999999999552</v>
      </c>
      <c r="AU45" s="3">
        <v>7.5430000000000348</v>
      </c>
      <c r="AV45" s="3">
        <v>8.7369999999999948</v>
      </c>
      <c r="AW45" s="3">
        <v>6.8640000000000043</v>
      </c>
      <c r="AX45" s="3">
        <v>7.9469999999999743</v>
      </c>
      <c r="AY45" s="3">
        <v>8.0860000000000127</v>
      </c>
      <c r="AZ45" s="3">
        <v>7.7930000000000064</v>
      </c>
      <c r="BA45" s="3">
        <v>7.8309999999999889</v>
      </c>
      <c r="BB45" s="3">
        <v>7.8650000000000091</v>
      </c>
      <c r="BC45" s="128">
        <f t="shared" si="6"/>
        <v>57.024057024057022</v>
      </c>
    </row>
    <row r="46" spans="1:55" ht="15" thickBot="1" x14ac:dyDescent="0.35">
      <c r="A46" t="s">
        <v>102</v>
      </c>
      <c r="B46">
        <v>2023</v>
      </c>
      <c r="C46" s="9">
        <v>45142</v>
      </c>
      <c r="D46" t="s">
        <v>13</v>
      </c>
      <c r="E46" s="67" t="s">
        <v>204</v>
      </c>
      <c r="F46" t="s">
        <v>205</v>
      </c>
      <c r="G46" t="s">
        <v>25</v>
      </c>
      <c r="H46" t="s">
        <v>269</v>
      </c>
      <c r="I46" t="s">
        <v>343</v>
      </c>
      <c r="J46" t="s">
        <v>418</v>
      </c>
      <c r="K46" t="s">
        <v>419</v>
      </c>
      <c r="L46" s="65">
        <f>(C46-VLOOKUP(H46,Riders!$A$2:$C$3501,2,FALSE))/365</f>
        <v>29.416438356164385</v>
      </c>
      <c r="M46" s="65">
        <f>(C46-VLOOKUP(I46,Riders!$A$2:$C$3501,2,FALSE))/365</f>
        <v>28.926027397260274</v>
      </c>
      <c r="N46" s="65">
        <f>(C46-VLOOKUP(J46,Riders!$A$2:$C$3501,2,FALSE))/365</f>
        <v>26.367123287671234</v>
      </c>
      <c r="O46" s="65">
        <f>(C46-VLOOKUP(K46,Riders!$A$2:$C$3501,2,FALSE))/365</f>
        <v>28.161643835616438</v>
      </c>
      <c r="P46">
        <v>1</v>
      </c>
      <c r="Q46" s="127">
        <f t="shared" si="0"/>
        <v>248.77099999999999</v>
      </c>
      <c r="R46" s="127">
        <f t="shared" si="1"/>
        <v>22.297999999999998</v>
      </c>
      <c r="S46" s="127">
        <f t="shared" si="2"/>
        <v>67.397999999999996</v>
      </c>
      <c r="T46" s="127">
        <f t="shared" si="3"/>
        <v>59.925000000000026</v>
      </c>
      <c r="U46" s="127">
        <f t="shared" si="4"/>
        <v>60.09999999999998</v>
      </c>
      <c r="V46" s="127">
        <f t="shared" si="5"/>
        <v>61.347999999999985</v>
      </c>
      <c r="W46" s="52">
        <v>14.031000000000001</v>
      </c>
      <c r="X46" s="3">
        <v>8.2669999999999977</v>
      </c>
      <c r="Y46" s="3">
        <v>7.6660000000000004</v>
      </c>
      <c r="Z46" s="3">
        <v>7.472999999999999</v>
      </c>
      <c r="AA46" s="3">
        <v>7.5360000000000014</v>
      </c>
      <c r="AB46" s="3">
        <v>7.4500000000000028</v>
      </c>
      <c r="AC46" s="3">
        <v>7.421999999999997</v>
      </c>
      <c r="AD46" s="3">
        <v>7.5529999999999973</v>
      </c>
      <c r="AE46" s="3">
        <v>7.4579999999999984</v>
      </c>
      <c r="AF46" s="3">
        <v>7.453000000000003</v>
      </c>
      <c r="AG46" s="3">
        <v>7.4819999999999993</v>
      </c>
      <c r="AH46" s="3">
        <v>7.5890000000000128</v>
      </c>
      <c r="AI46" s="3">
        <v>7.4999999999999858</v>
      </c>
      <c r="AJ46" s="3">
        <v>7.4770000000000039</v>
      </c>
      <c r="AK46" s="3">
        <v>7.416000000000011</v>
      </c>
      <c r="AL46" s="3">
        <v>7.5500000000000114</v>
      </c>
      <c r="AM46" s="3">
        <v>7.4100000000000108</v>
      </c>
      <c r="AN46" s="3">
        <v>7.5819999999999652</v>
      </c>
      <c r="AO46" s="3">
        <v>7.4519999999999982</v>
      </c>
      <c r="AP46" s="3">
        <v>7.4080000000000155</v>
      </c>
      <c r="AQ46" s="3">
        <v>7.4039999999999679</v>
      </c>
      <c r="AR46" s="3">
        <v>7.5840000000000032</v>
      </c>
      <c r="AS46" s="3">
        <v>7.546999999999997</v>
      </c>
      <c r="AT46" s="3">
        <v>7.7130000000000223</v>
      </c>
      <c r="AU46" s="3">
        <v>7.6169999999999902</v>
      </c>
      <c r="AV46" s="3">
        <v>7.617999999999995</v>
      </c>
      <c r="AW46" s="3">
        <v>7.6350000000000193</v>
      </c>
      <c r="AX46" s="3">
        <v>7.6359999999999957</v>
      </c>
      <c r="AY46" s="3">
        <v>7.6399999999999579</v>
      </c>
      <c r="AZ46" s="3">
        <v>7.6260000000000332</v>
      </c>
      <c r="BA46" s="3">
        <v>7.7430000000000234</v>
      </c>
      <c r="BB46" s="3">
        <v>7.83299999999997</v>
      </c>
      <c r="BC46" s="128">
        <f t="shared" si="6"/>
        <v>57.88456049941513</v>
      </c>
    </row>
    <row r="47" spans="1:55" ht="15" thickBot="1" x14ac:dyDescent="0.35">
      <c r="A47" t="s">
        <v>102</v>
      </c>
      <c r="B47">
        <v>2023</v>
      </c>
      <c r="C47" s="9">
        <v>45142</v>
      </c>
      <c r="D47" t="s">
        <v>13</v>
      </c>
      <c r="E47" s="67" t="s">
        <v>204</v>
      </c>
      <c r="F47" t="s">
        <v>205</v>
      </c>
      <c r="G47" t="s">
        <v>29</v>
      </c>
      <c r="H47" t="s">
        <v>217</v>
      </c>
      <c r="I47" t="s">
        <v>274</v>
      </c>
      <c r="J47" t="s">
        <v>417</v>
      </c>
      <c r="K47" t="s">
        <v>416</v>
      </c>
      <c r="L47" s="65">
        <f>(C47-VLOOKUP(H47,Riders!$A$2:$C$3501,2,FALSE))/365</f>
        <v>25.347945205479451</v>
      </c>
      <c r="M47" s="65">
        <f>(C47-VLOOKUP(I47,Riders!$A$2:$C$3501,2,FALSE))/365</f>
        <v>22.594520547945205</v>
      </c>
      <c r="N47" s="65">
        <f>(C47-VLOOKUP(J47,Riders!$A$2:$C$3501,2,FALSE))/365</f>
        <v>24.460273972602739</v>
      </c>
      <c r="O47" s="65">
        <f>(C47-VLOOKUP(K47,Riders!$A$2:$C$3501,2,FALSE))/365</f>
        <v>25.764383561643836</v>
      </c>
      <c r="P47">
        <v>2</v>
      </c>
      <c r="Q47" s="127">
        <f t="shared" si="0"/>
        <v>253.31299999999999</v>
      </c>
      <c r="R47" s="127">
        <f t="shared" si="1"/>
        <v>22.312000000000001</v>
      </c>
      <c r="S47" s="127">
        <f t="shared" si="2"/>
        <v>67.272000000000006</v>
      </c>
      <c r="T47" s="127">
        <f t="shared" si="3"/>
        <v>60.230000000000004</v>
      </c>
      <c r="U47" s="127">
        <f t="shared" si="4"/>
        <v>62.007000000000005</v>
      </c>
      <c r="V47" s="127">
        <f t="shared" si="5"/>
        <v>63.803999999999974</v>
      </c>
      <c r="W47" s="52">
        <v>14.084</v>
      </c>
      <c r="X47" s="3">
        <v>8.2280000000000015</v>
      </c>
      <c r="Y47" s="3">
        <v>7.6459999999999972</v>
      </c>
      <c r="Z47" s="3">
        <v>7.4560000000000031</v>
      </c>
      <c r="AA47" s="3">
        <v>7.5069999999999979</v>
      </c>
      <c r="AB47" s="3">
        <v>7.4070000000000036</v>
      </c>
      <c r="AC47" s="3">
        <v>7.3959999999999937</v>
      </c>
      <c r="AD47" s="3">
        <v>7.5480000000000089</v>
      </c>
      <c r="AE47" s="3">
        <v>7.4529999999999887</v>
      </c>
      <c r="AF47" s="3">
        <v>7.5139999999999958</v>
      </c>
      <c r="AG47" s="3">
        <v>7.5150000000000148</v>
      </c>
      <c r="AH47" s="3">
        <v>7.4979999999999905</v>
      </c>
      <c r="AI47" s="3">
        <v>7.637999999999991</v>
      </c>
      <c r="AJ47" s="3">
        <v>7.5210000000000292</v>
      </c>
      <c r="AK47" s="3">
        <v>7.5439999999999969</v>
      </c>
      <c r="AL47" s="3">
        <v>7.546999999999997</v>
      </c>
      <c r="AM47" s="3">
        <v>7.7090000000000032</v>
      </c>
      <c r="AN47" s="3">
        <v>7.5729999999999791</v>
      </c>
      <c r="AO47" s="3">
        <v>7.7060000000000173</v>
      </c>
      <c r="AP47" s="3">
        <v>7.8839999999999861</v>
      </c>
      <c r="AQ47" s="3">
        <v>7.6520000000000152</v>
      </c>
      <c r="AR47" s="3">
        <v>7.8199999999999932</v>
      </c>
      <c r="AS47" s="3">
        <v>7.9329999999999927</v>
      </c>
      <c r="AT47" s="3">
        <v>7.7300000000000182</v>
      </c>
      <c r="AU47" s="3">
        <v>7.7349999999999852</v>
      </c>
      <c r="AV47" s="3">
        <v>7.9550000000000125</v>
      </c>
      <c r="AW47" s="3">
        <v>7.8309999999999889</v>
      </c>
      <c r="AX47" s="3">
        <v>7.9559999999999889</v>
      </c>
      <c r="AY47" s="3">
        <v>8.1539999999999964</v>
      </c>
      <c r="AZ47" s="3">
        <v>7.9449999999999932</v>
      </c>
      <c r="BA47" s="3">
        <v>8.0330000000000155</v>
      </c>
      <c r="BB47" s="3">
        <v>8.1949999999999932</v>
      </c>
      <c r="BC47" s="128">
        <f t="shared" si="6"/>
        <v>56.846667956243856</v>
      </c>
    </row>
    <row r="48" spans="1:55" ht="15" thickBot="1" x14ac:dyDescent="0.35">
      <c r="A48" t="s">
        <v>102</v>
      </c>
      <c r="B48">
        <v>2023</v>
      </c>
      <c r="C48" s="9">
        <v>45142</v>
      </c>
      <c r="D48" t="s">
        <v>13</v>
      </c>
      <c r="E48" s="67" t="s">
        <v>204</v>
      </c>
      <c r="F48" t="s">
        <v>206</v>
      </c>
      <c r="G48" t="s">
        <v>17</v>
      </c>
      <c r="H48" t="s">
        <v>423</v>
      </c>
      <c r="I48" t="s">
        <v>422</v>
      </c>
      <c r="J48" t="s">
        <v>215</v>
      </c>
      <c r="K48" t="s">
        <v>530</v>
      </c>
      <c r="L48" s="65">
        <f>(C48-VLOOKUP(H48,Riders!$A$2:$C$3501,2,FALSE))/365</f>
        <v>25.709589041095889</v>
      </c>
      <c r="M48" s="65">
        <f>(C48-VLOOKUP(I48,Riders!$A$2:$C$3501,2,FALSE))/365</f>
        <v>24.295890410958904</v>
      </c>
      <c r="N48" s="65">
        <f>(C48-VLOOKUP(J48,Riders!$A$2:$C$3501,2,FALSE))/365</f>
        <v>24.575342465753426</v>
      </c>
      <c r="O48" s="65">
        <f>(C48-VLOOKUP(K48,Riders!$A$2:$C$3501,2,FALSE))/365</f>
        <v>23.539726027397261</v>
      </c>
      <c r="P48">
        <v>3</v>
      </c>
      <c r="Q48" s="127">
        <f t="shared" si="0"/>
        <v>253.05900000000003</v>
      </c>
      <c r="R48" s="127">
        <f t="shared" si="1"/>
        <v>22.681000000000001</v>
      </c>
      <c r="S48" s="127">
        <f t="shared" si="2"/>
        <v>68.768000000000001</v>
      </c>
      <c r="T48" s="127">
        <f t="shared" si="3"/>
        <v>60.693000000000012</v>
      </c>
      <c r="U48" s="127">
        <f t="shared" si="4"/>
        <v>61.495999999999981</v>
      </c>
      <c r="V48" s="127">
        <f t="shared" si="5"/>
        <v>62.102000000000032</v>
      </c>
      <c r="W48" s="52">
        <v>14.034000000000001</v>
      </c>
      <c r="X48" s="3">
        <v>8.6470000000000002</v>
      </c>
      <c r="Y48" s="3">
        <v>8.0579999999999998</v>
      </c>
      <c r="Z48" s="3">
        <v>7.764999999999997</v>
      </c>
      <c r="AA48" s="3">
        <v>7.615000000000002</v>
      </c>
      <c r="AB48" s="3">
        <v>7.7310000000000016</v>
      </c>
      <c r="AC48" s="3">
        <v>7.4410000000000025</v>
      </c>
      <c r="AD48" s="3">
        <v>7.4769999999999968</v>
      </c>
      <c r="AE48" s="3">
        <v>7.5100000000000051</v>
      </c>
      <c r="AF48" s="3">
        <v>7.554000000000002</v>
      </c>
      <c r="AG48" s="3">
        <v>7.7249999999999943</v>
      </c>
      <c r="AH48" s="3">
        <v>7.4969999999999999</v>
      </c>
      <c r="AI48" s="3">
        <v>7.4949999999999903</v>
      </c>
      <c r="AJ48" s="3">
        <v>7.5260000000000105</v>
      </c>
      <c r="AK48" s="3">
        <v>7.5829999999999984</v>
      </c>
      <c r="AL48" s="3">
        <v>7.8030000000000115</v>
      </c>
      <c r="AM48" s="3">
        <v>7.6689999999999827</v>
      </c>
      <c r="AN48" s="3">
        <v>7.6419999999999959</v>
      </c>
      <c r="AO48" s="3">
        <v>7.6210000000000093</v>
      </c>
      <c r="AP48" s="3">
        <v>7.6289999999999907</v>
      </c>
      <c r="AQ48" s="3">
        <v>7.6350000000000193</v>
      </c>
      <c r="AR48" s="3">
        <v>7.7189999999999657</v>
      </c>
      <c r="AS48" s="3">
        <v>7.8830000000000098</v>
      </c>
      <c r="AT48" s="3">
        <v>7.6980000000000075</v>
      </c>
      <c r="AU48" s="3">
        <v>7.6200000000000045</v>
      </c>
      <c r="AV48" s="3">
        <v>7.7160000000000082</v>
      </c>
      <c r="AW48" s="3">
        <v>7.5559999999999832</v>
      </c>
      <c r="AX48" s="3">
        <v>7.7150000000000034</v>
      </c>
      <c r="AY48" s="3">
        <v>7.6299999999999955</v>
      </c>
      <c r="AZ48" s="3">
        <v>7.9490000000000407</v>
      </c>
      <c r="BA48" s="3">
        <v>8.0719999999999743</v>
      </c>
      <c r="BB48" s="3">
        <v>7.8440000000000225</v>
      </c>
      <c r="BC48" s="128">
        <f t="shared" si="6"/>
        <v>56.903726008559261</v>
      </c>
    </row>
    <row r="49" spans="1:55" ht="15" thickBot="1" x14ac:dyDescent="0.35">
      <c r="A49" t="s">
        <v>102</v>
      </c>
      <c r="B49">
        <v>2023</v>
      </c>
      <c r="C49" s="9">
        <v>45142</v>
      </c>
      <c r="D49" t="s">
        <v>13</v>
      </c>
      <c r="E49" s="67" t="s">
        <v>204</v>
      </c>
      <c r="F49" t="s">
        <v>206</v>
      </c>
      <c r="G49" t="s">
        <v>53</v>
      </c>
      <c r="H49" t="s">
        <v>298</v>
      </c>
      <c r="I49" t="s">
        <v>389</v>
      </c>
      <c r="J49" t="s">
        <v>456</v>
      </c>
      <c r="K49" t="s">
        <v>316</v>
      </c>
      <c r="L49" s="65">
        <f>(C49-VLOOKUP(H49,Riders!$A$2:$C$3501,2,FALSE))/365</f>
        <v>24.052054794520547</v>
      </c>
      <c r="M49" s="65">
        <f>(C49-VLOOKUP(I49,Riders!$A$2:$C$3501,2,FALSE))/365</f>
        <v>23.761643835616439</v>
      </c>
      <c r="N49" s="65">
        <f>(C49-VLOOKUP(J49,Riders!$A$2:$C$3501,2,FALSE))/365</f>
        <v>24.12876712328767</v>
      </c>
      <c r="O49" s="65">
        <f>(C49-VLOOKUP(K49,Riders!$A$2:$C$3501,2,FALSE))/365</f>
        <v>22.61917808219178</v>
      </c>
      <c r="P49">
        <v>4</v>
      </c>
      <c r="Q49" s="127">
        <f t="shared" si="0"/>
        <v>253.33400000000003</v>
      </c>
      <c r="R49" s="127">
        <f t="shared" si="1"/>
        <v>22.016999999999999</v>
      </c>
      <c r="S49" s="127">
        <f t="shared" si="2"/>
        <v>67.871000000000009</v>
      </c>
      <c r="T49" s="127">
        <f t="shared" si="3"/>
        <v>60.91</v>
      </c>
      <c r="U49" s="127">
        <f t="shared" si="4"/>
        <v>61.945999999999998</v>
      </c>
      <c r="V49" s="127">
        <f t="shared" si="5"/>
        <v>62.607000000000028</v>
      </c>
      <c r="W49" s="52">
        <v>13.896000000000001</v>
      </c>
      <c r="X49" s="3">
        <v>8.1209999999999987</v>
      </c>
      <c r="Y49" s="3">
        <v>7.73</v>
      </c>
      <c r="Z49" s="3">
        <v>7.5810000000000031</v>
      </c>
      <c r="AA49" s="3">
        <v>7.6859999999999999</v>
      </c>
      <c r="AB49" s="3">
        <v>7.597999999999999</v>
      </c>
      <c r="AC49" s="3">
        <v>7.6699999999999946</v>
      </c>
      <c r="AD49" s="3">
        <v>7.5890000000000128</v>
      </c>
      <c r="AE49" s="3">
        <v>7.8070000000000022</v>
      </c>
      <c r="AF49" s="3">
        <v>7.5689999999999884</v>
      </c>
      <c r="AG49" s="3">
        <v>7.4999999999999858</v>
      </c>
      <c r="AH49" s="3">
        <v>7.4200000000000159</v>
      </c>
      <c r="AI49" s="3">
        <v>7.583999999999989</v>
      </c>
      <c r="AJ49" s="3">
        <v>7.5939999999999941</v>
      </c>
      <c r="AK49" s="3">
        <v>7.6970000000000312</v>
      </c>
      <c r="AL49" s="3">
        <v>7.7389999999999901</v>
      </c>
      <c r="AM49" s="3">
        <v>7.9379999999999882</v>
      </c>
      <c r="AN49" s="3">
        <v>7.7839999999999634</v>
      </c>
      <c r="AO49" s="3">
        <v>7.6970000000000312</v>
      </c>
      <c r="AP49" s="3">
        <v>7.7059999999999889</v>
      </c>
      <c r="AQ49" s="3">
        <v>7.8429999999999893</v>
      </c>
      <c r="AR49" s="3">
        <v>7.7090000000000316</v>
      </c>
      <c r="AS49" s="3">
        <v>7.6269999999999811</v>
      </c>
      <c r="AT49" s="3">
        <v>7.6420000000000243</v>
      </c>
      <c r="AU49" s="3">
        <v>7.8170000000000073</v>
      </c>
      <c r="AV49" s="3">
        <v>7.6529999999999916</v>
      </c>
      <c r="AW49" s="3">
        <v>7.7220000000000084</v>
      </c>
      <c r="AX49" s="3">
        <v>7.7159999999999513</v>
      </c>
      <c r="AY49" s="3">
        <v>7.8930000000000007</v>
      </c>
      <c r="AZ49" s="3">
        <v>7.8689999999999998</v>
      </c>
      <c r="BA49" s="3">
        <v>8.1110000000000468</v>
      </c>
      <c r="BB49" s="3">
        <v>7.8260000000000218</v>
      </c>
      <c r="BC49" s="128">
        <f t="shared" si="6"/>
        <v>56.841955679063993</v>
      </c>
    </row>
    <row r="50" spans="1:55" ht="15" thickBot="1" x14ac:dyDescent="0.35">
      <c r="A50" s="67" t="s">
        <v>93</v>
      </c>
      <c r="B50" s="67">
        <v>2023</v>
      </c>
      <c r="C50" s="68">
        <v>45037</v>
      </c>
      <c r="D50" s="67" t="s">
        <v>72</v>
      </c>
      <c r="E50" s="67" t="s">
        <v>379</v>
      </c>
      <c r="F50" s="67" t="s">
        <v>379</v>
      </c>
      <c r="G50" t="s">
        <v>25</v>
      </c>
      <c r="H50" t="s">
        <v>269</v>
      </c>
      <c r="I50" t="s">
        <v>457</v>
      </c>
      <c r="J50" t="s">
        <v>418</v>
      </c>
      <c r="K50" t="s">
        <v>420</v>
      </c>
      <c r="L50" s="65">
        <f>(C50-VLOOKUP(H50,Riders!$A$2:$C$3501,2,FALSE))/365</f>
        <v>29.12876712328767</v>
      </c>
      <c r="M50" s="65">
        <f>(C50-VLOOKUP(I50,Riders!$A$2:$C$3501,2,FALSE))/365</f>
        <v>25.698630136986303</v>
      </c>
      <c r="N50" s="65">
        <f>(C50-VLOOKUP(J50,Riders!$A$2:$C$3501,2,FALSE))/365</f>
        <v>26.079452054794519</v>
      </c>
      <c r="O50" s="65">
        <f>(C50-VLOOKUP(K50,Riders!$A$2:$C$3501,2,FALSE))/365</f>
        <v>24.043835616438358</v>
      </c>
      <c r="P50">
        <v>1</v>
      </c>
      <c r="Q50" s="127">
        <f t="shared" si="0"/>
        <v>254.82400000000004</v>
      </c>
      <c r="R50" s="127">
        <f t="shared" si="1"/>
        <v>22.536999999999999</v>
      </c>
      <c r="S50" s="127">
        <f t="shared" si="2"/>
        <v>68.621999999999986</v>
      </c>
      <c r="T50" s="127">
        <f t="shared" si="3"/>
        <v>61.112999999999971</v>
      </c>
      <c r="U50" s="127">
        <f t="shared" si="4"/>
        <v>61.935000000000059</v>
      </c>
      <c r="V50" s="127">
        <f t="shared" si="5"/>
        <v>63.154000000000025</v>
      </c>
      <c r="W50" s="52">
        <v>14.082000000000001</v>
      </c>
      <c r="X50" s="3">
        <v>8.4549999999999983</v>
      </c>
      <c r="Y50" s="3">
        <v>7.8290000000000006</v>
      </c>
      <c r="Z50" s="3">
        <v>7.5300000000000011</v>
      </c>
      <c r="AA50" s="3">
        <v>7.6469999999999985</v>
      </c>
      <c r="AB50" s="3">
        <v>7.5919999999999987</v>
      </c>
      <c r="AC50" s="3">
        <v>7.673000000000016</v>
      </c>
      <c r="AD50" s="3">
        <v>7.8139999999999716</v>
      </c>
      <c r="AE50" s="3">
        <v>7.6390000000000242</v>
      </c>
      <c r="AF50" s="3">
        <v>7.6149999999999949</v>
      </c>
      <c r="AG50" s="3">
        <v>7.742999999999995</v>
      </c>
      <c r="AH50" s="3">
        <v>7.6079999999999899</v>
      </c>
      <c r="AI50" s="3">
        <v>7.6090000000000089</v>
      </c>
      <c r="AJ50" s="3">
        <v>7.6020000000000039</v>
      </c>
      <c r="AK50" s="3">
        <v>7.7439999999999998</v>
      </c>
      <c r="AL50" s="3">
        <v>7.5529999999999546</v>
      </c>
      <c r="AM50" s="3">
        <v>7.5940000000000509</v>
      </c>
      <c r="AN50" s="3">
        <v>7.6269999999999811</v>
      </c>
      <c r="AO50" s="3">
        <v>7.7810000000000059</v>
      </c>
      <c r="AP50" s="3">
        <v>7.6750000000000114</v>
      </c>
      <c r="AQ50" s="3">
        <v>7.6979999999999791</v>
      </c>
      <c r="AR50" s="3">
        <v>7.8670000000000471</v>
      </c>
      <c r="AS50" s="3">
        <v>7.7349999999999568</v>
      </c>
      <c r="AT50" s="3">
        <v>7.9580000000000268</v>
      </c>
      <c r="AU50" s="3">
        <v>7.8639999999999475</v>
      </c>
      <c r="AV50" s="3">
        <v>7.9170000000000584</v>
      </c>
      <c r="AW50" s="3">
        <v>8.0319999999999538</v>
      </c>
      <c r="AX50" s="3">
        <v>7.7860000000000014</v>
      </c>
      <c r="AY50" s="3">
        <v>7.7190000000000509</v>
      </c>
      <c r="AZ50" s="3">
        <v>7.7859999999999729</v>
      </c>
      <c r="BA50" s="3">
        <v>7.9370000000000687</v>
      </c>
      <c r="BB50" s="3">
        <v>8.1129999999999711</v>
      </c>
      <c r="BC50" s="128">
        <f t="shared" si="6"/>
        <v>56.509590933350069</v>
      </c>
    </row>
    <row r="51" spans="1:55" ht="15" thickBot="1" x14ac:dyDescent="0.35">
      <c r="A51" s="67" t="s">
        <v>93</v>
      </c>
      <c r="B51" s="67">
        <v>2023</v>
      </c>
      <c r="C51" s="68">
        <v>45037</v>
      </c>
      <c r="D51" s="67" t="s">
        <v>72</v>
      </c>
      <c r="E51" s="67" t="s">
        <v>379</v>
      </c>
      <c r="F51" s="67" t="s">
        <v>379</v>
      </c>
      <c r="G51" t="s">
        <v>67</v>
      </c>
      <c r="H51" t="s">
        <v>214</v>
      </c>
      <c r="I51" t="s">
        <v>271</v>
      </c>
      <c r="J51" t="s">
        <v>520</v>
      </c>
      <c r="K51" t="s">
        <v>464</v>
      </c>
      <c r="L51" s="65">
        <f>(C51-VLOOKUP(H51,Riders!$A$2:$C$3501,2,FALSE))/365</f>
        <v>28.342465753424658</v>
      </c>
      <c r="M51" s="65">
        <f>(C51-VLOOKUP(I51,Riders!$A$2:$C$3501,2,FALSE))/365</f>
        <v>28.843835616438355</v>
      </c>
      <c r="N51" s="65">
        <f>(C51-VLOOKUP(J51,Riders!$A$2:$C$3501,2,FALSE))/365</f>
        <v>26.317808219178083</v>
      </c>
      <c r="O51" s="65">
        <f>(C51-VLOOKUP(K51,Riders!$A$2:$C$3501,2,FALSE))/365</f>
        <v>21.238356164383561</v>
      </c>
      <c r="P51">
        <v>2</v>
      </c>
      <c r="Q51" s="127">
        <f t="shared" si="0"/>
        <v>255.32500000000002</v>
      </c>
      <c r="R51" s="127">
        <f t="shared" si="1"/>
        <v>22.530999999999999</v>
      </c>
      <c r="S51" s="127">
        <f t="shared" si="2"/>
        <v>69.900999999999982</v>
      </c>
      <c r="T51" s="127">
        <f t="shared" si="3"/>
        <v>61.894000000000034</v>
      </c>
      <c r="U51" s="127">
        <f t="shared" si="4"/>
        <v>62.34899999999999</v>
      </c>
      <c r="V51" s="127">
        <f t="shared" si="5"/>
        <v>61.181000000000012</v>
      </c>
      <c r="W51" s="52">
        <v>14.234</v>
      </c>
      <c r="X51" s="3">
        <v>8.2969999999999988</v>
      </c>
      <c r="Y51" s="3">
        <v>8.0460000000000029</v>
      </c>
      <c r="Z51" s="3">
        <v>8.093</v>
      </c>
      <c r="AA51" s="3">
        <v>7.8329999999999984</v>
      </c>
      <c r="AB51" s="3">
        <v>7.8320000000000007</v>
      </c>
      <c r="AC51" s="3">
        <v>7.732999999999997</v>
      </c>
      <c r="AD51" s="3">
        <v>7.8329999999999842</v>
      </c>
      <c r="AE51" s="3">
        <v>7.7410000000000139</v>
      </c>
      <c r="AF51" s="3">
        <v>7.6800000000000068</v>
      </c>
      <c r="AG51" s="3">
        <v>7.7399999999999949</v>
      </c>
      <c r="AH51" s="3">
        <v>7.894999999999996</v>
      </c>
      <c r="AI51" s="3">
        <v>7.7080000000000126</v>
      </c>
      <c r="AJ51" s="3">
        <v>7.6789999999999878</v>
      </c>
      <c r="AK51" s="3">
        <v>7.7020000000000124</v>
      </c>
      <c r="AL51" s="3">
        <v>7.7490000000000094</v>
      </c>
      <c r="AM51" s="3">
        <v>7.6789999999999736</v>
      </c>
      <c r="AN51" s="3">
        <v>7.75</v>
      </c>
      <c r="AO51" s="3">
        <v>7.695999999999998</v>
      </c>
      <c r="AP51" s="3">
        <v>7.7510000000000332</v>
      </c>
      <c r="AQ51" s="3">
        <v>8.0069999999999766</v>
      </c>
      <c r="AR51" s="3">
        <v>7.8010000000000161</v>
      </c>
      <c r="AS51" s="3">
        <v>7.8489999999999895</v>
      </c>
      <c r="AT51" s="3">
        <v>7.8160000000000025</v>
      </c>
      <c r="AU51" s="3">
        <v>7.9819999999999993</v>
      </c>
      <c r="AV51" s="3">
        <v>7.7719999999999914</v>
      </c>
      <c r="AW51" s="3">
        <v>7.6820000000000164</v>
      </c>
      <c r="AX51" s="3">
        <v>7.5869999999999891</v>
      </c>
      <c r="AY51" s="3">
        <v>7.5530000000000257</v>
      </c>
      <c r="AZ51" s="3">
        <v>7.4959999999999241</v>
      </c>
      <c r="BA51" s="3">
        <v>7.509000000000043</v>
      </c>
      <c r="BB51" s="3">
        <v>7.6000000000000227</v>
      </c>
      <c r="BC51" s="128">
        <f t="shared" si="6"/>
        <v>56.398707529619109</v>
      </c>
    </row>
    <row r="52" spans="1:55" ht="15" thickBot="1" x14ac:dyDescent="0.35">
      <c r="A52" s="67" t="s">
        <v>93</v>
      </c>
      <c r="B52" s="67">
        <v>2023</v>
      </c>
      <c r="C52" s="68">
        <v>45037</v>
      </c>
      <c r="D52" s="67" t="s">
        <v>72</v>
      </c>
      <c r="E52" s="67" t="s">
        <v>379</v>
      </c>
      <c r="F52" s="67" t="s">
        <v>379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5">
        <f>(C52-VLOOKUP(H52,Riders!$A$2:$C$3501,2,FALSE))/365</f>
        <v>22.446575342465753</v>
      </c>
      <c r="M52" s="65">
        <f>(C52-VLOOKUP(I52,Riders!$A$2:$C$3501,2,FALSE))/365</f>
        <v>24.432876712328767</v>
      </c>
      <c r="N52" s="65">
        <f>(C52-VLOOKUP(J52,Riders!$A$2:$C$3501,2,FALSE))/365</f>
        <v>29.778082191780822</v>
      </c>
      <c r="O52" s="65">
        <f>(C52-VLOOKUP(K52,Riders!$A$2:$C$3501,2,FALSE))/365</f>
        <v>26.172602739726027</v>
      </c>
      <c r="P52">
        <v>3</v>
      </c>
      <c r="Q52" s="127">
        <f t="shared" si="0"/>
        <v>255.67999999999998</v>
      </c>
      <c r="R52" s="127">
        <f t="shared" si="1"/>
        <v>22.434000000000001</v>
      </c>
      <c r="S52" s="127">
        <f t="shared" si="2"/>
        <v>68.408999999999992</v>
      </c>
      <c r="T52" s="127">
        <f t="shared" si="3"/>
        <v>62.893000000000001</v>
      </c>
      <c r="U52" s="127">
        <f t="shared" si="4"/>
        <v>62.766999999999996</v>
      </c>
      <c r="V52" s="127">
        <f t="shared" si="5"/>
        <v>61.61099999999999</v>
      </c>
      <c r="W52" s="52">
        <v>14.167999999999999</v>
      </c>
      <c r="X52" s="3">
        <v>8.2660000000000018</v>
      </c>
      <c r="Y52" s="3">
        <v>7.722999999999999</v>
      </c>
      <c r="Z52" s="3">
        <v>7.6130000000000031</v>
      </c>
      <c r="AA52" s="3">
        <v>7.570999999999998</v>
      </c>
      <c r="AB52" s="3">
        <v>7.597999999999999</v>
      </c>
      <c r="AC52" s="3">
        <v>7.7690000000000055</v>
      </c>
      <c r="AD52" s="3">
        <v>7.7009999999999863</v>
      </c>
      <c r="AE52" s="3">
        <v>7.7390000000000185</v>
      </c>
      <c r="AF52" s="3">
        <v>7.8169999999999931</v>
      </c>
      <c r="AG52" s="3">
        <v>8.0460000000000207</v>
      </c>
      <c r="AH52" s="3">
        <v>7.8659999999999854</v>
      </c>
      <c r="AI52" s="3">
        <v>7.8709999999999951</v>
      </c>
      <c r="AJ52" s="3">
        <v>7.853999999999985</v>
      </c>
      <c r="AK52" s="3">
        <v>7.8440000000000367</v>
      </c>
      <c r="AL52" s="3">
        <v>7.8559999999999661</v>
      </c>
      <c r="AM52" s="3">
        <v>7.9250000000000114</v>
      </c>
      <c r="AN52" s="3">
        <v>7.8369999999999891</v>
      </c>
      <c r="AO52" s="3">
        <v>7.8089999999999975</v>
      </c>
      <c r="AP52" s="3">
        <v>7.7870000000000061</v>
      </c>
      <c r="AQ52" s="3">
        <v>7.7830000000000155</v>
      </c>
      <c r="AR52" s="3">
        <v>7.8629999999999711</v>
      </c>
      <c r="AS52" s="3">
        <v>7.8760000000000048</v>
      </c>
      <c r="AT52" s="3">
        <v>7.8870000000000005</v>
      </c>
      <c r="AU52" s="3">
        <v>7.8410000000000082</v>
      </c>
      <c r="AV52" s="3">
        <v>7.8230000000000075</v>
      </c>
      <c r="AW52" s="3">
        <v>7.8749999999999716</v>
      </c>
      <c r="AX52" s="3">
        <v>7.7120000000000175</v>
      </c>
      <c r="AY52" s="3">
        <v>7.6239999999999952</v>
      </c>
      <c r="AZ52" s="3">
        <v>7.5760000000000218</v>
      </c>
      <c r="BA52" s="3">
        <v>7.56899999999996</v>
      </c>
      <c r="BB52" s="3">
        <v>7.5910000000000082</v>
      </c>
      <c r="BC52" s="128">
        <f t="shared" si="6"/>
        <v>56.320400500625787</v>
      </c>
    </row>
    <row r="53" spans="1:55" ht="15" thickBot="1" x14ac:dyDescent="0.35">
      <c r="A53" s="67" t="s">
        <v>93</v>
      </c>
      <c r="B53" s="67">
        <v>2023</v>
      </c>
      <c r="C53" s="68">
        <v>45037</v>
      </c>
      <c r="D53" s="67" t="s">
        <v>72</v>
      </c>
      <c r="E53" s="67" t="s">
        <v>379</v>
      </c>
      <c r="F53" s="67" t="s">
        <v>379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5">
        <f>(C53-VLOOKUP(H53,Riders!$A$2:$C$3501,2,FALSE))/365</f>
        <v>21.391780821917809</v>
      </c>
      <c r="M53" s="65">
        <f>(C53-VLOOKUP(I53,Riders!$A$2:$C$3501,2,FALSE))/365</f>
        <v>24.202739726027396</v>
      </c>
      <c r="N53" s="65">
        <f>(C53-VLOOKUP(J53,Riders!$A$2:$C$3501,2,FALSE))/365</f>
        <v>24.126027397260273</v>
      </c>
      <c r="O53" s="65">
        <f>(C53-VLOOKUP(K53,Riders!$A$2:$C$3501,2,FALSE))/365</f>
        <v>28.07123287671233</v>
      </c>
      <c r="P53">
        <v>4</v>
      </c>
      <c r="Q53" s="127">
        <f t="shared" si="0"/>
        <v>257.14699999999999</v>
      </c>
      <c r="R53" s="127">
        <f t="shared" si="1"/>
        <v>22.988</v>
      </c>
      <c r="S53" s="127">
        <f t="shared" si="2"/>
        <v>69.709999999999994</v>
      </c>
      <c r="T53" s="127">
        <f t="shared" si="3"/>
        <v>61.606000000000037</v>
      </c>
      <c r="U53" s="127">
        <f t="shared" si="4"/>
        <v>61.890999999999963</v>
      </c>
      <c r="V53" s="127">
        <f t="shared" si="5"/>
        <v>63.94</v>
      </c>
      <c r="W53" s="52">
        <v>14.483000000000001</v>
      </c>
      <c r="X53" s="3">
        <v>8.504999999999999</v>
      </c>
      <c r="Y53" s="3">
        <v>7.9600000000000009</v>
      </c>
      <c r="Z53" s="3">
        <v>7.7989999999999995</v>
      </c>
      <c r="AA53" s="3">
        <v>7.7989999999999995</v>
      </c>
      <c r="AB53" s="3">
        <v>7.6880000000000024</v>
      </c>
      <c r="AC53" s="3">
        <v>7.6969999999999956</v>
      </c>
      <c r="AD53" s="3">
        <v>7.7789999999999964</v>
      </c>
      <c r="AE53" s="3">
        <v>7.9150000000000063</v>
      </c>
      <c r="AF53" s="3">
        <v>7.7339999999999947</v>
      </c>
      <c r="AG53" s="3">
        <v>7.6850000000000165</v>
      </c>
      <c r="AH53" s="3">
        <v>7.6319999999999908</v>
      </c>
      <c r="AI53" s="3">
        <v>7.6670000000000016</v>
      </c>
      <c r="AJ53" s="3">
        <v>7.6560000000000201</v>
      </c>
      <c r="AK53" s="3">
        <v>7.6549999999999727</v>
      </c>
      <c r="AL53" s="3">
        <v>7.6620000000000346</v>
      </c>
      <c r="AM53" s="3">
        <v>7.7889999999999873</v>
      </c>
      <c r="AN53" s="3">
        <v>7.6569999999999823</v>
      </c>
      <c r="AO53" s="3">
        <v>7.6299999999999955</v>
      </c>
      <c r="AP53" s="3">
        <v>7.6710000000000207</v>
      </c>
      <c r="AQ53" s="3">
        <v>7.8009999999999877</v>
      </c>
      <c r="AR53" s="3">
        <v>7.72199999999998</v>
      </c>
      <c r="AS53" s="3">
        <v>7.7570000000000334</v>
      </c>
      <c r="AT53" s="3">
        <v>7.8639999999999759</v>
      </c>
      <c r="AU53" s="3">
        <v>7.6960000000000264</v>
      </c>
      <c r="AV53" s="3">
        <v>7.7179999999999893</v>
      </c>
      <c r="AW53" s="3">
        <v>7.7390000000000043</v>
      </c>
      <c r="AX53" s="3">
        <v>8.0579999999999927</v>
      </c>
      <c r="AY53" s="3">
        <v>8.0830000000000268</v>
      </c>
      <c r="AZ53" s="3">
        <v>8.1559999999999775</v>
      </c>
      <c r="BA53" s="3">
        <v>8.1899999999999977</v>
      </c>
      <c r="BB53" s="3">
        <v>8.2999999999999829</v>
      </c>
      <c r="BC53" s="128">
        <f t="shared" si="6"/>
        <v>55.99909779231335</v>
      </c>
    </row>
    <row r="54" spans="1:55" ht="15" thickBot="1" x14ac:dyDescent="0.35">
      <c r="A54" s="67" t="s">
        <v>93</v>
      </c>
      <c r="B54" s="67">
        <v>2023</v>
      </c>
      <c r="C54" s="68">
        <v>45037</v>
      </c>
      <c r="D54" s="67" t="s">
        <v>72</v>
      </c>
      <c r="E54" s="67" t="s">
        <v>379</v>
      </c>
      <c r="F54" s="67" t="s">
        <v>379</v>
      </c>
      <c r="G54" t="s">
        <v>53</v>
      </c>
      <c r="H54" t="s">
        <v>227</v>
      </c>
      <c r="I54" t="s">
        <v>389</v>
      </c>
      <c r="J54" t="s">
        <v>272</v>
      </c>
      <c r="K54" t="s">
        <v>456</v>
      </c>
      <c r="L54" s="65">
        <f>(C54-VLOOKUP(H54,Riders!$A$2:$C$3501,2,FALSE))/365</f>
        <v>25.161643835616438</v>
      </c>
      <c r="M54" s="65">
        <f>(C54-VLOOKUP(I54,Riders!$A$2:$C$3501,2,FALSE))/365</f>
        <v>23.473972602739725</v>
      </c>
      <c r="N54" s="65">
        <f>(C54-VLOOKUP(J54,Riders!$A$2:$C$3501,2,FALSE))/365</f>
        <v>26.17808219178082</v>
      </c>
      <c r="O54" s="65">
        <f>(C54-VLOOKUP(K54,Riders!$A$2:$C$3501,2,FALSE))/365</f>
        <v>23.841095890410958</v>
      </c>
      <c r="P54">
        <v>5</v>
      </c>
      <c r="Q54" s="127">
        <f t="shared" si="0"/>
        <v>258.06200000000001</v>
      </c>
      <c r="R54" s="127">
        <f t="shared" si="1"/>
        <v>22.693999999999999</v>
      </c>
      <c r="S54" s="127">
        <f t="shared" si="2"/>
        <v>70.153000000000006</v>
      </c>
      <c r="T54" s="127">
        <f t="shared" si="3"/>
        <v>62.742999999999981</v>
      </c>
      <c r="U54" s="127">
        <f t="shared" si="4"/>
        <v>62.539000000000044</v>
      </c>
      <c r="V54" s="127">
        <f t="shared" si="5"/>
        <v>62.626999999999981</v>
      </c>
      <c r="W54" s="52">
        <v>14.257</v>
      </c>
      <c r="X54" s="3">
        <v>8.4369999999999994</v>
      </c>
      <c r="Y54" s="3">
        <v>8.1370000000000005</v>
      </c>
      <c r="Z54" s="3">
        <v>7.9760000000000026</v>
      </c>
      <c r="AA54" s="3">
        <v>8.0439999999999969</v>
      </c>
      <c r="AB54" s="3">
        <v>7.82</v>
      </c>
      <c r="AC54" s="3">
        <v>7.8000000000000043</v>
      </c>
      <c r="AD54" s="3">
        <v>7.6820000000000022</v>
      </c>
      <c r="AE54" s="3">
        <v>7.8419999999999845</v>
      </c>
      <c r="AF54" s="3">
        <v>7.777000000000001</v>
      </c>
      <c r="AG54" s="3">
        <v>7.8270000000000124</v>
      </c>
      <c r="AH54" s="3">
        <v>7.9579999999999984</v>
      </c>
      <c r="AI54" s="3">
        <v>7.8249999999999886</v>
      </c>
      <c r="AJ54" s="3">
        <v>7.8120000000000118</v>
      </c>
      <c r="AK54" s="3">
        <v>7.8599999999999852</v>
      </c>
      <c r="AL54" s="3">
        <v>7.8419999999999987</v>
      </c>
      <c r="AM54" s="3">
        <v>7.9469999999999743</v>
      </c>
      <c r="AN54" s="3">
        <v>7.8050000000000068</v>
      </c>
      <c r="AO54" s="3">
        <v>7.8590000000000373</v>
      </c>
      <c r="AP54" s="3">
        <v>7.8349999999999795</v>
      </c>
      <c r="AQ54" s="3">
        <v>7.8329999999999984</v>
      </c>
      <c r="AR54" s="3">
        <v>7.9190000000000396</v>
      </c>
      <c r="AS54" s="3">
        <v>7.714999999999975</v>
      </c>
      <c r="AT54" s="3">
        <v>7.6260000000000332</v>
      </c>
      <c r="AU54" s="3">
        <v>7.8879999999999484</v>
      </c>
      <c r="AV54" s="3">
        <v>7.9870000000000232</v>
      </c>
      <c r="AW54" s="3">
        <v>8.1020000000000323</v>
      </c>
      <c r="AX54" s="3">
        <v>7.8249999999999886</v>
      </c>
      <c r="AY54" s="3">
        <v>7.7509999999999764</v>
      </c>
      <c r="AZ54" s="3">
        <v>7.6589999999999918</v>
      </c>
      <c r="BA54" s="3">
        <v>7.679000000000002</v>
      </c>
      <c r="BB54" s="3">
        <v>7.7360000000000184</v>
      </c>
      <c r="BC54" s="128">
        <f t="shared" si="6"/>
        <v>55.800544055304535</v>
      </c>
    </row>
    <row r="55" spans="1:55" ht="15" thickBot="1" x14ac:dyDescent="0.35">
      <c r="A55" s="67" t="s">
        <v>93</v>
      </c>
      <c r="B55" s="67">
        <v>2023</v>
      </c>
      <c r="C55" s="68">
        <v>45037</v>
      </c>
      <c r="D55" s="67" t="s">
        <v>72</v>
      </c>
      <c r="E55" s="67" t="s">
        <v>379</v>
      </c>
      <c r="F55" s="67" t="s">
        <v>379</v>
      </c>
      <c r="G55" t="s">
        <v>56</v>
      </c>
      <c r="H55" t="s">
        <v>291</v>
      </c>
      <c r="I55" t="s">
        <v>233</v>
      </c>
      <c r="J55" t="s">
        <v>427</v>
      </c>
      <c r="K55" t="s">
        <v>428</v>
      </c>
      <c r="L55" s="65">
        <f>(C55-VLOOKUP(H55,Riders!$A$2:$C$3501,2,FALSE))/365</f>
        <v>22.013698630136986</v>
      </c>
      <c r="M55" s="65">
        <f>(C55-VLOOKUP(I55,Riders!$A$2:$C$3501,2,FALSE))/365</f>
        <v>27.638356164383563</v>
      </c>
      <c r="N55" s="65">
        <f>(C55-VLOOKUP(J55,Riders!$A$2:$C$3501,2,FALSE))/365</f>
        <v>28.986301369863014</v>
      </c>
      <c r="O55" s="65">
        <f>(C55-VLOOKUP(K55,Riders!$A$2:$C$3501,2,FALSE))/365</f>
        <v>33.484931506849314</v>
      </c>
      <c r="P55">
        <v>6</v>
      </c>
      <c r="Q55" s="127">
        <f t="shared" si="0"/>
        <v>262.40499999999997</v>
      </c>
      <c r="R55" s="127">
        <f t="shared" si="1"/>
        <v>23.128</v>
      </c>
      <c r="S55" s="127">
        <f t="shared" si="2"/>
        <v>70.222999999999999</v>
      </c>
      <c r="T55" s="127">
        <f t="shared" si="3"/>
        <v>63.629000000000005</v>
      </c>
      <c r="U55" s="127">
        <f t="shared" si="4"/>
        <v>64.061999999999983</v>
      </c>
      <c r="V55" s="127">
        <f t="shared" si="5"/>
        <v>64.490999999999985</v>
      </c>
      <c r="W55" s="52">
        <v>14.592000000000001</v>
      </c>
      <c r="X55" s="3">
        <v>8.5359999999999996</v>
      </c>
      <c r="Y55" s="3">
        <v>7.8939999999999984</v>
      </c>
      <c r="Z55" s="3">
        <v>7.8150000000000048</v>
      </c>
      <c r="AA55" s="3">
        <v>7.9849999999999994</v>
      </c>
      <c r="AB55" s="3">
        <v>7.7759999999999962</v>
      </c>
      <c r="AC55" s="3">
        <v>7.7220000000000013</v>
      </c>
      <c r="AD55" s="3">
        <v>7.9029999999999987</v>
      </c>
      <c r="AE55" s="3">
        <v>7.7740000000000009</v>
      </c>
      <c r="AF55" s="3">
        <v>7.9009999999999962</v>
      </c>
      <c r="AG55" s="3">
        <v>8.0270000000000152</v>
      </c>
      <c r="AH55" s="3">
        <v>8.2009999999999934</v>
      </c>
      <c r="AI55" s="3">
        <v>7.9439999999999884</v>
      </c>
      <c r="AJ55" s="3">
        <v>7.9200000000000017</v>
      </c>
      <c r="AK55" s="3">
        <v>7.8430000000000035</v>
      </c>
      <c r="AL55" s="3">
        <v>8.0190000000000055</v>
      </c>
      <c r="AM55" s="3">
        <v>7.8970000000000198</v>
      </c>
      <c r="AN55" s="3">
        <v>7.9409999999999741</v>
      </c>
      <c r="AO55" s="3">
        <v>8.1200000000000045</v>
      </c>
      <c r="AP55" s="3">
        <v>8.0300000000000296</v>
      </c>
      <c r="AQ55" s="3">
        <v>7.9979999999999905</v>
      </c>
      <c r="AR55" s="3">
        <v>8.08299999999997</v>
      </c>
      <c r="AS55" s="3">
        <v>7.9980000000000189</v>
      </c>
      <c r="AT55" s="3">
        <v>7.9949999999999761</v>
      </c>
      <c r="AU55" s="3">
        <v>7.9910000000000139</v>
      </c>
      <c r="AV55" s="3">
        <v>8.1090000000000089</v>
      </c>
      <c r="AW55" s="3">
        <v>7.9969999999999857</v>
      </c>
      <c r="AX55" s="3">
        <v>8.1020000000000323</v>
      </c>
      <c r="AY55" s="3">
        <v>8.0679999999999552</v>
      </c>
      <c r="AZ55" s="3">
        <v>8.0370000000000346</v>
      </c>
      <c r="BA55" s="3">
        <v>8.1169999999999618</v>
      </c>
      <c r="BB55" s="3">
        <v>8.0699999999999932</v>
      </c>
      <c r="BC55" s="128">
        <f t="shared" si="6"/>
        <v>54.877003105885947</v>
      </c>
    </row>
    <row r="56" spans="1:55" ht="15" thickBot="1" x14ac:dyDescent="0.35">
      <c r="A56" s="67" t="s">
        <v>93</v>
      </c>
      <c r="B56" s="67">
        <v>2023</v>
      </c>
      <c r="C56" s="68">
        <v>45037</v>
      </c>
      <c r="D56" s="67" t="s">
        <v>72</v>
      </c>
      <c r="E56" s="67" t="s">
        <v>379</v>
      </c>
      <c r="F56" s="67" t="s">
        <v>379</v>
      </c>
      <c r="G56" t="s">
        <v>36</v>
      </c>
      <c r="H56" t="s">
        <v>455</v>
      </c>
      <c r="I56" t="s">
        <v>458</v>
      </c>
      <c r="J56" t="s">
        <v>486</v>
      </c>
      <c r="K56" t="s">
        <v>3565</v>
      </c>
      <c r="L56" s="65">
        <f>(C56-VLOOKUP(H56,Riders!$A$2:$C$3501,2,FALSE))/365</f>
        <v>23.167123287671235</v>
      </c>
      <c r="M56" s="65">
        <f>(C56-VLOOKUP(I56,Riders!$A$2:$C$3501,2,FALSE))/365</f>
        <v>24.443835616438356</v>
      </c>
      <c r="N56" s="65">
        <f>(C56-VLOOKUP(J56,Riders!$A$2:$C$3501,2,FALSE))/365</f>
        <v>20.227397260273971</v>
      </c>
      <c r="O56" s="65">
        <f>(C56-VLOOKUP(K56,Riders!$A$2:$C$3501,2,FALSE))/365</f>
        <v>37.169863013698631</v>
      </c>
      <c r="P56">
        <v>7</v>
      </c>
      <c r="Q56" s="127">
        <f t="shared" si="0"/>
        <v>263.68700000000001</v>
      </c>
      <c r="R56" s="127">
        <f t="shared" si="1"/>
        <v>22.465</v>
      </c>
      <c r="S56" s="127">
        <f t="shared" si="2"/>
        <v>70.22399999999999</v>
      </c>
      <c r="T56" s="127">
        <f t="shared" si="3"/>
        <v>64.150000000000006</v>
      </c>
      <c r="U56" s="127">
        <f t="shared" si="4"/>
        <v>63.638999999999982</v>
      </c>
      <c r="V56" s="127">
        <f t="shared" si="5"/>
        <v>65.674000000000035</v>
      </c>
      <c r="W56" s="52">
        <v>14.337999999999999</v>
      </c>
      <c r="X56" s="3">
        <v>8.1270000000000007</v>
      </c>
      <c r="Y56" s="3">
        <v>7.8969999999999985</v>
      </c>
      <c r="Z56" s="3">
        <v>7.7579999999999991</v>
      </c>
      <c r="AA56" s="3">
        <v>7.9680000000000035</v>
      </c>
      <c r="AB56" s="3">
        <v>7.9750000000000014</v>
      </c>
      <c r="AC56" s="3">
        <v>8.0919999999999916</v>
      </c>
      <c r="AD56" s="3">
        <v>8.0689999999999955</v>
      </c>
      <c r="AE56" s="3">
        <v>8.2100000000000222</v>
      </c>
      <c r="AF56" s="3">
        <v>8.0099999999999767</v>
      </c>
      <c r="AG56" s="3">
        <v>7.8810000000000144</v>
      </c>
      <c r="AH56" s="3">
        <v>7.8770000000000095</v>
      </c>
      <c r="AI56" s="3">
        <v>7.9509999999999934</v>
      </c>
      <c r="AJ56" s="3">
        <v>8.1749999999999829</v>
      </c>
      <c r="AK56" s="3">
        <v>8.0460000000000349</v>
      </c>
      <c r="AL56" s="3">
        <v>7.9999999999999716</v>
      </c>
      <c r="AM56" s="3">
        <v>8.0450000000000159</v>
      </c>
      <c r="AN56" s="3">
        <v>8.0389999999999873</v>
      </c>
      <c r="AO56" s="3">
        <v>8.1930000000000121</v>
      </c>
      <c r="AP56" s="3">
        <v>7.9110000000000014</v>
      </c>
      <c r="AQ56" s="3">
        <v>7.8460000000000036</v>
      </c>
      <c r="AR56" s="3">
        <v>7.9299999999999784</v>
      </c>
      <c r="AS56" s="3">
        <v>7.8169999999999789</v>
      </c>
      <c r="AT56" s="3">
        <v>7.8580000000000041</v>
      </c>
      <c r="AU56" s="3">
        <v>8.1650000000000489</v>
      </c>
      <c r="AV56" s="3">
        <v>8.296999999999997</v>
      </c>
      <c r="AW56" s="3">
        <v>8.2539999999999623</v>
      </c>
      <c r="AX56" s="3">
        <v>8.3680000000000518</v>
      </c>
      <c r="AY56" s="3">
        <v>8.5669999999999504</v>
      </c>
      <c r="AZ56" s="3">
        <v>8.0769999999999982</v>
      </c>
      <c r="BA56" s="3">
        <v>7.8919999999999959</v>
      </c>
      <c r="BB56" s="3">
        <v>8.0540000000000305</v>
      </c>
      <c r="BC56" s="128">
        <f t="shared" si="6"/>
        <v>54.610200730411435</v>
      </c>
    </row>
    <row r="57" spans="1:55" ht="15" thickBot="1" x14ac:dyDescent="0.35">
      <c r="A57" s="67" t="s">
        <v>93</v>
      </c>
      <c r="B57" s="67">
        <v>2023</v>
      </c>
      <c r="C57" s="68">
        <v>45037</v>
      </c>
      <c r="D57" s="67" t="s">
        <v>72</v>
      </c>
      <c r="E57" s="67" t="s">
        <v>379</v>
      </c>
      <c r="F57" s="67" t="s">
        <v>379</v>
      </c>
      <c r="G57" t="s">
        <v>27</v>
      </c>
      <c r="H57" t="s">
        <v>312</v>
      </c>
      <c r="I57" t="s">
        <v>613</v>
      </c>
      <c r="J57" t="s">
        <v>2180</v>
      </c>
      <c r="K57" t="s">
        <v>487</v>
      </c>
      <c r="L57" s="65">
        <f>(C57-VLOOKUP(H57,Riders!$A$2:$C$3501,2,FALSE))/365</f>
        <v>24.769863013698629</v>
      </c>
      <c r="M57" s="65">
        <f>(C57-VLOOKUP(I57,Riders!$A$2:$C$3501,2,FALSE))/365</f>
        <v>21.016438356164382</v>
      </c>
      <c r="N57" s="65">
        <f>(C57-VLOOKUP(J57,Riders!$A$2:$C$3501,2,FALSE))/365</f>
        <v>18.876712328767123</v>
      </c>
      <c r="O57" s="65">
        <f>(C57-VLOOKUP(K57,Riders!$A$2:$C$3501,2,FALSE))/365</f>
        <v>25.473972602739725</v>
      </c>
      <c r="P57">
        <v>8</v>
      </c>
      <c r="Q57" s="127">
        <f t="shared" si="0"/>
        <v>264.18099999999998</v>
      </c>
      <c r="R57" s="127">
        <f t="shared" si="1"/>
        <v>23.033000000000001</v>
      </c>
      <c r="S57" s="127">
        <f t="shared" si="2"/>
        <v>71.042000000000002</v>
      </c>
      <c r="T57" s="127">
        <f t="shared" si="3"/>
        <v>64.604000000000013</v>
      </c>
      <c r="U57" s="127">
        <f t="shared" si="4"/>
        <v>64.461999999999961</v>
      </c>
      <c r="V57" s="127">
        <f t="shared" si="5"/>
        <v>64.073000000000008</v>
      </c>
      <c r="W57" s="52">
        <v>14.472</v>
      </c>
      <c r="X57" s="3">
        <v>8.5610000000000017</v>
      </c>
      <c r="Y57" s="3">
        <v>8.107999999999997</v>
      </c>
      <c r="Z57" s="3">
        <v>8.0420000000000016</v>
      </c>
      <c r="AA57" s="3">
        <v>7.9720000000000013</v>
      </c>
      <c r="AB57" s="3">
        <v>7.9529999999999959</v>
      </c>
      <c r="AC57" s="3">
        <v>7.9430000000000049</v>
      </c>
      <c r="AD57" s="3">
        <v>7.9909999999999997</v>
      </c>
      <c r="AE57" s="3">
        <v>8.063999999999993</v>
      </c>
      <c r="AF57" s="3">
        <v>8.277000000000001</v>
      </c>
      <c r="AG57" s="3">
        <v>8.0880000000000081</v>
      </c>
      <c r="AH57" s="3">
        <v>8.0779999999999887</v>
      </c>
      <c r="AI57" s="3">
        <v>8.0549999999999926</v>
      </c>
      <c r="AJ57" s="3">
        <v>8.1740000000000066</v>
      </c>
      <c r="AK57" s="3">
        <v>7.9550000000000125</v>
      </c>
      <c r="AL57" s="3">
        <v>7.9130000000000109</v>
      </c>
      <c r="AM57" s="3">
        <v>7.9409999999999741</v>
      </c>
      <c r="AN57" s="3">
        <v>8.1450000000000102</v>
      </c>
      <c r="AO57" s="3">
        <v>7.9950000000000045</v>
      </c>
      <c r="AP57" s="3">
        <v>7.9569999999999936</v>
      </c>
      <c r="AQ57" s="3">
        <v>7.9779999999999802</v>
      </c>
      <c r="AR57" s="3">
        <v>8.2240000000000464</v>
      </c>
      <c r="AS57" s="3">
        <v>8.1109999999999616</v>
      </c>
      <c r="AT57" s="3">
        <v>8.11099999999999</v>
      </c>
      <c r="AU57" s="3">
        <v>8.1340000000000146</v>
      </c>
      <c r="AV57" s="3">
        <v>8.1120000000000232</v>
      </c>
      <c r="AW57" s="3">
        <v>8.1810000000000116</v>
      </c>
      <c r="AX57" s="3">
        <v>7.9069999999999823</v>
      </c>
      <c r="AY57" s="3">
        <v>7.9689999999999941</v>
      </c>
      <c r="AZ57" s="3">
        <v>7.9489999999999839</v>
      </c>
      <c r="BA57" s="3">
        <v>7.8300000000000125</v>
      </c>
      <c r="BB57" s="3">
        <v>7.9909999999999854</v>
      </c>
      <c r="BC57" s="128">
        <f t="shared" si="6"/>
        <v>54.508083473073391</v>
      </c>
    </row>
    <row r="58" spans="1:55" ht="15" thickBot="1" x14ac:dyDescent="0.35">
      <c r="A58" s="67" t="s">
        <v>93</v>
      </c>
      <c r="B58" s="67">
        <v>2023</v>
      </c>
      <c r="C58" s="68">
        <v>45037</v>
      </c>
      <c r="D58" s="67" t="s">
        <v>72</v>
      </c>
      <c r="E58" s="67" t="s">
        <v>379</v>
      </c>
      <c r="F58" s="67" t="s">
        <v>379</v>
      </c>
      <c r="G58" t="s">
        <v>47</v>
      </c>
      <c r="H58" t="s">
        <v>268</v>
      </c>
      <c r="I58" t="s">
        <v>470</v>
      </c>
      <c r="J58" t="s">
        <v>240</v>
      </c>
      <c r="K58" t="s">
        <v>469</v>
      </c>
      <c r="L58" s="65">
        <f>(C58-VLOOKUP(H58,Riders!$A$2:$C$3501,2,FALSE))/365</f>
        <v>26.304109589041097</v>
      </c>
      <c r="M58" s="65">
        <f>(C58-VLOOKUP(I58,Riders!$A$2:$C$3501,2,FALSE))/365</f>
        <v>24.865753424657534</v>
      </c>
      <c r="N58" s="65">
        <f>(C58-VLOOKUP(J58,Riders!$A$2:$C$3501,2,FALSE))/365</f>
        <v>30.764383561643836</v>
      </c>
      <c r="O58" s="65">
        <f>(C58-VLOOKUP(K58,Riders!$A$2:$C$3501,2,FALSE))/365</f>
        <v>24.030136986301368</v>
      </c>
      <c r="P58">
        <v>9</v>
      </c>
      <c r="Q58" s="127">
        <f t="shared" si="0"/>
        <v>264.22499999999997</v>
      </c>
      <c r="R58" s="127">
        <f t="shared" si="1"/>
        <v>23.975999999999999</v>
      </c>
      <c r="S58" s="127">
        <f t="shared" si="2"/>
        <v>72.257000000000005</v>
      </c>
      <c r="T58" s="127">
        <f t="shared" si="3"/>
        <v>63.063999999999993</v>
      </c>
      <c r="U58" s="127">
        <f t="shared" si="4"/>
        <v>64.387</v>
      </c>
      <c r="V58" s="127">
        <f t="shared" si="5"/>
        <v>64.516999999999967</v>
      </c>
      <c r="W58" s="52">
        <v>15.273</v>
      </c>
      <c r="X58" s="3">
        <v>8.7029999999999994</v>
      </c>
      <c r="Y58" s="3">
        <v>8.2019999999999982</v>
      </c>
      <c r="Z58" s="3">
        <v>8.0680000000000049</v>
      </c>
      <c r="AA58" s="3">
        <v>8.1980000000000004</v>
      </c>
      <c r="AB58" s="3">
        <v>8.0379999999999967</v>
      </c>
      <c r="AC58" s="3">
        <v>7.9059999999999917</v>
      </c>
      <c r="AD58" s="3">
        <v>7.869000000000014</v>
      </c>
      <c r="AE58" s="3">
        <v>7.9719999999999942</v>
      </c>
      <c r="AF58" s="3">
        <v>7.8470000000000084</v>
      </c>
      <c r="AG58" s="3">
        <v>7.8009999999999877</v>
      </c>
      <c r="AH58" s="3">
        <v>7.8640000000000043</v>
      </c>
      <c r="AI58" s="3">
        <v>8.0159999999999911</v>
      </c>
      <c r="AJ58" s="3">
        <v>7.8200000000000216</v>
      </c>
      <c r="AK58" s="3">
        <v>7.8039999999999736</v>
      </c>
      <c r="AL58" s="3">
        <v>7.9400000000000119</v>
      </c>
      <c r="AM58" s="3">
        <v>7.9190000000000111</v>
      </c>
      <c r="AN58" s="3">
        <v>7.9779999999999518</v>
      </c>
      <c r="AO58" s="3">
        <v>8.1280000000000427</v>
      </c>
      <c r="AP58" s="3">
        <v>7.9119999999999777</v>
      </c>
      <c r="AQ58" s="3">
        <v>8.061000000000007</v>
      </c>
      <c r="AR58" s="3">
        <v>7.9980000000000189</v>
      </c>
      <c r="AS58" s="3">
        <v>8.11099999999999</v>
      </c>
      <c r="AT58" s="3">
        <v>8.2800000000000011</v>
      </c>
      <c r="AU58" s="3">
        <v>7.9979999999999905</v>
      </c>
      <c r="AV58" s="3">
        <v>8.1280000000000143</v>
      </c>
      <c r="AW58" s="3">
        <v>7.9630000000000223</v>
      </c>
      <c r="AX58" s="3">
        <v>7.9989999999999668</v>
      </c>
      <c r="AY58" s="3">
        <v>8.1869999999999834</v>
      </c>
      <c r="AZ58" s="3">
        <v>7.9670000000000414</v>
      </c>
      <c r="BA58" s="3">
        <v>8.1749999999999829</v>
      </c>
      <c r="BB58" s="3">
        <v>8.0999999999999659</v>
      </c>
      <c r="BC58" s="128">
        <f t="shared" si="6"/>
        <v>54.499006528526827</v>
      </c>
    </row>
    <row r="59" spans="1:55" ht="15" thickBot="1" x14ac:dyDescent="0.35">
      <c r="A59" s="67" t="s">
        <v>93</v>
      </c>
      <c r="B59" s="67">
        <v>2023</v>
      </c>
      <c r="C59" s="68">
        <v>45037</v>
      </c>
      <c r="D59" s="67" t="s">
        <v>72</v>
      </c>
      <c r="E59" s="67" t="s">
        <v>379</v>
      </c>
      <c r="F59" s="67" t="s">
        <v>379</v>
      </c>
      <c r="G59" t="s">
        <v>40</v>
      </c>
      <c r="H59" t="s">
        <v>221</v>
      </c>
      <c r="I59" t="s">
        <v>431</v>
      </c>
      <c r="J59" t="s">
        <v>430</v>
      </c>
      <c r="K59" t="s">
        <v>429</v>
      </c>
      <c r="L59" s="65">
        <f>(C59-VLOOKUP(H59,Riders!$A$2:$C$3501,2,FALSE))/365</f>
        <v>26.046575342465754</v>
      </c>
      <c r="M59" s="65">
        <f>(C59-VLOOKUP(I59,Riders!$A$2:$C$3501,2,FALSE))/365</f>
        <v>18.361643835616437</v>
      </c>
      <c r="N59" s="65">
        <f>(C59-VLOOKUP(J59,Riders!$A$2:$C$3501,2,FALSE))/365</f>
        <v>21.282191780821918</v>
      </c>
      <c r="O59" s="65">
        <f>(C59-VLOOKUP(K59,Riders!$A$2:$C$3501,2,FALSE))/365</f>
        <v>18.717808219178082</v>
      </c>
      <c r="P59">
        <v>10</v>
      </c>
      <c r="Q59" s="127">
        <f t="shared" si="0"/>
        <v>264.50799999999998</v>
      </c>
      <c r="R59" s="127">
        <f t="shared" si="1"/>
        <v>23.425999999999998</v>
      </c>
      <c r="S59" s="127">
        <f t="shared" si="2"/>
        <v>71.082000000000008</v>
      </c>
      <c r="T59" s="127">
        <f t="shared" si="3"/>
        <v>64.301000000000002</v>
      </c>
      <c r="U59" s="127">
        <f t="shared" si="4"/>
        <v>64.520999999999987</v>
      </c>
      <c r="V59" s="127">
        <f t="shared" si="5"/>
        <v>64.603999999999985</v>
      </c>
      <c r="W59" s="52">
        <v>14.632</v>
      </c>
      <c r="X59" s="3">
        <v>8.7939999999999987</v>
      </c>
      <c r="Y59" s="3">
        <v>8.0690000000000026</v>
      </c>
      <c r="Z59" s="3">
        <v>7.9740000000000002</v>
      </c>
      <c r="AA59" s="3">
        <v>7.7939999999999969</v>
      </c>
      <c r="AB59" s="3">
        <v>7.8160000000000025</v>
      </c>
      <c r="AC59" s="3">
        <v>8.0210000000000008</v>
      </c>
      <c r="AD59" s="3">
        <v>7.9820000000000064</v>
      </c>
      <c r="AE59" s="3">
        <v>8.0639999999999787</v>
      </c>
      <c r="AF59" s="3">
        <v>7.9540000000000077</v>
      </c>
      <c r="AG59" s="3">
        <v>7.9200000000000159</v>
      </c>
      <c r="AH59" s="3">
        <v>8.0739999999999981</v>
      </c>
      <c r="AI59" s="3">
        <v>7.8909999999999911</v>
      </c>
      <c r="AJ59" s="3">
        <v>8.1740000000000066</v>
      </c>
      <c r="AK59" s="3">
        <v>8.1199999999999903</v>
      </c>
      <c r="AL59" s="3">
        <v>8.1040000000000134</v>
      </c>
      <c r="AM59" s="3">
        <v>8.125</v>
      </c>
      <c r="AN59" s="3">
        <v>8.1230000000000189</v>
      </c>
      <c r="AO59" s="3">
        <v>8.2329999999999757</v>
      </c>
      <c r="AP59" s="3">
        <v>8.0819999999999936</v>
      </c>
      <c r="AQ59" s="3">
        <v>8.007000000000005</v>
      </c>
      <c r="AR59" s="3">
        <v>7.86099999999999</v>
      </c>
      <c r="AS59" s="3">
        <v>8.0529999999999973</v>
      </c>
      <c r="AT59" s="3">
        <v>8.0370000000000061</v>
      </c>
      <c r="AU59" s="3">
        <v>8.1869999999999834</v>
      </c>
      <c r="AV59" s="3">
        <v>8.0060000000000286</v>
      </c>
      <c r="AW59" s="3">
        <v>8.1630000000000109</v>
      </c>
      <c r="AX59" s="3">
        <v>7.9749999999999659</v>
      </c>
      <c r="AY59" s="3">
        <v>8.1610000000000014</v>
      </c>
      <c r="AZ59" s="3">
        <v>8.0519999999999925</v>
      </c>
      <c r="BA59" s="3">
        <v>8.0409999999999968</v>
      </c>
      <c r="BB59" s="3">
        <v>8.0190000000000055</v>
      </c>
      <c r="BC59" s="128">
        <f t="shared" si="6"/>
        <v>54.44069744582395</v>
      </c>
    </row>
    <row r="60" spans="1:55" ht="15" thickBot="1" x14ac:dyDescent="0.35">
      <c r="A60" s="67" t="s">
        <v>93</v>
      </c>
      <c r="B60" s="67">
        <v>2023</v>
      </c>
      <c r="C60" s="68">
        <v>45037</v>
      </c>
      <c r="D60" s="67" t="s">
        <v>72</v>
      </c>
      <c r="E60" s="67" t="s">
        <v>379</v>
      </c>
      <c r="F60" s="67" t="s">
        <v>379</v>
      </c>
      <c r="G60" t="s">
        <v>38</v>
      </c>
      <c r="H60" t="s">
        <v>244</v>
      </c>
      <c r="I60" t="s">
        <v>466</v>
      </c>
      <c r="J60" t="s">
        <v>467</v>
      </c>
      <c r="K60" t="s">
        <v>468</v>
      </c>
      <c r="L60" s="65">
        <f>(C60-VLOOKUP(H60,Riders!$A$2:$C$3501,2,FALSE))/365</f>
        <v>29.06027397260274</v>
      </c>
      <c r="M60" s="65">
        <f>(C60-VLOOKUP(I60,Riders!$A$2:$C$3501,2,FALSE))/365</f>
        <v>26.824657534246576</v>
      </c>
      <c r="N60" s="65" t="e">
        <f>(C60-VLOOKUP(J60,Riders!$A$2:$C$3501,2,FALSE))/365</f>
        <v>#N/A</v>
      </c>
      <c r="O60" s="65">
        <f>(C60-VLOOKUP(K60,Riders!$A$2:$C$3501,2,FALSE))/365</f>
        <v>27.350684931506848</v>
      </c>
      <c r="P60">
        <v>11</v>
      </c>
      <c r="Q60" s="127">
        <f t="shared" si="0"/>
        <v>265.96199999999999</v>
      </c>
      <c r="R60" s="127">
        <f t="shared" si="1"/>
        <v>22.65</v>
      </c>
      <c r="S60" s="127">
        <f t="shared" si="2"/>
        <v>70.454000000000008</v>
      </c>
      <c r="T60" s="127">
        <f t="shared" si="3"/>
        <v>64.263999999999982</v>
      </c>
      <c r="U60" s="127">
        <f t="shared" si="4"/>
        <v>65.268000000000029</v>
      </c>
      <c r="V60" s="127">
        <f t="shared" si="5"/>
        <v>65.975999999999971</v>
      </c>
      <c r="W60" s="52">
        <v>14.340999999999999</v>
      </c>
      <c r="X60" s="3">
        <v>8.3089999999999993</v>
      </c>
      <c r="Y60" s="3">
        <v>7.9150000000000027</v>
      </c>
      <c r="Z60" s="3">
        <v>7.8079999999999963</v>
      </c>
      <c r="AA60" s="3">
        <v>7.9810000000000016</v>
      </c>
      <c r="AB60" s="3">
        <v>7.9680000000000035</v>
      </c>
      <c r="AC60" s="3">
        <v>7.9919999999999902</v>
      </c>
      <c r="AD60" s="3">
        <v>8.1400000000000148</v>
      </c>
      <c r="AE60" s="3">
        <v>7.953000000000003</v>
      </c>
      <c r="AF60" s="3">
        <v>7.9239999999999924</v>
      </c>
      <c r="AG60" s="3">
        <v>7.9469999999999885</v>
      </c>
      <c r="AH60" s="3">
        <v>8.126000000000019</v>
      </c>
      <c r="AI60" s="3">
        <v>7.9989999999999952</v>
      </c>
      <c r="AJ60" s="3">
        <v>8.041000000000011</v>
      </c>
      <c r="AK60" s="3">
        <v>8.062999999999974</v>
      </c>
      <c r="AL60" s="3">
        <v>8.2109999999999985</v>
      </c>
      <c r="AM60" s="3">
        <v>8.0949999999999989</v>
      </c>
      <c r="AN60" s="3">
        <v>8.2110000000000127</v>
      </c>
      <c r="AO60" s="3">
        <v>8.3600000000000136</v>
      </c>
      <c r="AP60" s="3">
        <v>8.4759999999999991</v>
      </c>
      <c r="AQ60" s="3">
        <v>8.0729999999999791</v>
      </c>
      <c r="AR60" s="3">
        <v>7.9449999999999932</v>
      </c>
      <c r="AS60" s="3">
        <v>8.1030000000000086</v>
      </c>
      <c r="AT60" s="3">
        <v>8.0050000000000239</v>
      </c>
      <c r="AU60" s="3">
        <v>8.0550000000000068</v>
      </c>
      <c r="AV60" s="3">
        <v>8.1219999999999857</v>
      </c>
      <c r="AW60" s="3">
        <v>8.2989999999999782</v>
      </c>
      <c r="AX60" s="3">
        <v>8.2529999999999859</v>
      </c>
      <c r="AY60" s="3">
        <v>8.4010000000000389</v>
      </c>
      <c r="AZ60" s="3">
        <v>8.2589999999999861</v>
      </c>
      <c r="BA60" s="3">
        <v>8.2420000000000186</v>
      </c>
      <c r="BB60" s="3">
        <v>8.3449999999999704</v>
      </c>
      <c r="BC60" s="128">
        <f t="shared" si="6"/>
        <v>54.143073070589033</v>
      </c>
    </row>
    <row r="61" spans="1:55" ht="15" thickBot="1" x14ac:dyDescent="0.35">
      <c r="A61" s="67" t="s">
        <v>93</v>
      </c>
      <c r="B61" s="67">
        <v>2023</v>
      </c>
      <c r="C61" s="68">
        <v>45037</v>
      </c>
      <c r="D61" s="67" t="s">
        <v>72</v>
      </c>
      <c r="E61" s="67" t="s">
        <v>379</v>
      </c>
      <c r="F61" s="67" t="s">
        <v>379</v>
      </c>
      <c r="G61" t="s">
        <v>67</v>
      </c>
      <c r="H61" t="s">
        <v>438</v>
      </c>
      <c r="I61" t="s">
        <v>2816</v>
      </c>
      <c r="J61" t="s">
        <v>439</v>
      </c>
      <c r="K61" t="s">
        <v>2477</v>
      </c>
      <c r="L61" s="65">
        <f>(C61-VLOOKUP(H61,Riders!$A$2:$C$3501,2,FALSE))/365</f>
        <v>24.780821917808218</v>
      </c>
      <c r="M61" s="65">
        <f>(C61-VLOOKUP(I61,Riders!$A$2:$C$3501,2,FALSE))/365</f>
        <v>26.583561643835615</v>
      </c>
      <c r="N61" s="65">
        <f>(C61-VLOOKUP(J61,Riders!$A$2:$C$3501,2,FALSE))/365</f>
        <v>29.301369863013697</v>
      </c>
      <c r="O61" s="65">
        <f>(C61-VLOOKUP(K61,Riders!$A$2:$C$3501,2,FALSE))/365</f>
        <v>21.372602739726027</v>
      </c>
      <c r="P61">
        <v>12</v>
      </c>
      <c r="Q61" s="127">
        <f t="shared" si="0"/>
        <v>270.14400000000001</v>
      </c>
      <c r="R61" s="127">
        <f t="shared" si="1"/>
        <v>23.13</v>
      </c>
      <c r="S61" s="127">
        <f t="shared" si="2"/>
        <v>71.634</v>
      </c>
      <c r="T61" s="127">
        <f t="shared" si="3"/>
        <v>66.14800000000001</v>
      </c>
      <c r="U61" s="127">
        <f t="shared" si="4"/>
        <v>65.638000000000005</v>
      </c>
      <c r="V61" s="127">
        <f t="shared" si="5"/>
        <v>66.72399999999999</v>
      </c>
      <c r="W61" s="52">
        <v>14.464</v>
      </c>
      <c r="X61" s="3">
        <v>8.6659999999999986</v>
      </c>
      <c r="Y61" s="3">
        <v>8.1880000000000024</v>
      </c>
      <c r="Z61" s="3">
        <v>8.1619999999999955</v>
      </c>
      <c r="AA61" s="3">
        <v>8.0890000000000057</v>
      </c>
      <c r="AB61" s="3">
        <v>8.1559999999999988</v>
      </c>
      <c r="AC61" s="3">
        <v>7.9489999999999981</v>
      </c>
      <c r="AD61" s="3">
        <v>7.9600000000000009</v>
      </c>
      <c r="AE61" s="3">
        <v>8.1869999999999976</v>
      </c>
      <c r="AF61" s="3">
        <v>8.0829999999999984</v>
      </c>
      <c r="AG61" s="3">
        <v>8.3359999999999985</v>
      </c>
      <c r="AH61" s="3">
        <v>8.2650000000000006</v>
      </c>
      <c r="AI61" s="3">
        <v>8.2770000000000152</v>
      </c>
      <c r="AJ61" s="3">
        <v>8.23599999999999</v>
      </c>
      <c r="AK61" s="3">
        <v>8.4129999999999825</v>
      </c>
      <c r="AL61" s="3">
        <v>8.3510000000000275</v>
      </c>
      <c r="AM61" s="3">
        <v>8.5609999999999786</v>
      </c>
      <c r="AN61" s="3">
        <v>8.2189999999999941</v>
      </c>
      <c r="AO61" s="3">
        <v>8.0850000000000364</v>
      </c>
      <c r="AP61" s="3">
        <v>8.0269999999999584</v>
      </c>
      <c r="AQ61" s="3">
        <v>8.0140000000000384</v>
      </c>
      <c r="AR61" s="3">
        <v>8.2349999999999852</v>
      </c>
      <c r="AS61" s="3">
        <v>8.1819999999999879</v>
      </c>
      <c r="AT61" s="3">
        <v>8.3150000000000261</v>
      </c>
      <c r="AU61" s="3">
        <v>8.34699999999998</v>
      </c>
      <c r="AV61" s="3">
        <v>8.5800000000000125</v>
      </c>
      <c r="AW61" s="3">
        <v>8.36099999999999</v>
      </c>
      <c r="AX61" s="3">
        <v>8.3489999999999895</v>
      </c>
      <c r="AY61" s="3">
        <v>8.2900000000000205</v>
      </c>
      <c r="AZ61" s="3">
        <v>8.4339999999999691</v>
      </c>
      <c r="BA61" s="3">
        <v>8.1530000000000484</v>
      </c>
      <c r="BB61" s="3">
        <v>8.2099999999999795</v>
      </c>
      <c r="BC61" s="128">
        <f t="shared" si="6"/>
        <v>53.304904051172706</v>
      </c>
    </row>
    <row r="62" spans="1:55" ht="15" thickBot="1" x14ac:dyDescent="0.35">
      <c r="A62" s="67" t="s">
        <v>93</v>
      </c>
      <c r="B62" s="67">
        <v>2023</v>
      </c>
      <c r="C62" s="68">
        <v>45037</v>
      </c>
      <c r="D62" s="67" t="s">
        <v>72</v>
      </c>
      <c r="E62" s="67" t="s">
        <v>379</v>
      </c>
      <c r="F62" s="67" t="s">
        <v>379</v>
      </c>
      <c r="G62" t="s">
        <v>232</v>
      </c>
      <c r="H62" t="s">
        <v>231</v>
      </c>
      <c r="I62" t="s">
        <v>290</v>
      </c>
      <c r="J62" t="s">
        <v>2472</v>
      </c>
      <c r="K62" t="s">
        <v>853</v>
      </c>
      <c r="L62" s="65">
        <f>(C62-VLOOKUP(H62,Riders!$A$2:$C$3501,2,FALSE))/365</f>
        <v>26.18904109589041</v>
      </c>
      <c r="M62" s="65">
        <f>(C62-VLOOKUP(I62,Riders!$A$2:$C$3501,2,FALSE))/365</f>
        <v>24.632876712328766</v>
      </c>
      <c r="N62" s="65">
        <f>(C62-VLOOKUP(J62,Riders!$A$2:$C$3501,2,FALSE))/365</f>
        <v>18.487671232876714</v>
      </c>
      <c r="O62" s="65">
        <f>(C62-VLOOKUP(K62,Riders!$A$2:$C$3501,2,FALSE))/365</f>
        <v>20.545205479452054</v>
      </c>
      <c r="P62">
        <v>13</v>
      </c>
      <c r="Q62" s="127">
        <f t="shared" si="0"/>
        <v>271.06299999999999</v>
      </c>
      <c r="R62" s="127">
        <f t="shared" si="1"/>
        <v>23.43</v>
      </c>
      <c r="S62" s="127">
        <f t="shared" si="2"/>
        <v>72.426000000000002</v>
      </c>
      <c r="T62" s="127">
        <f t="shared" si="3"/>
        <v>66.325000000000031</v>
      </c>
      <c r="U62" s="127">
        <f t="shared" si="4"/>
        <v>65.612999999999943</v>
      </c>
      <c r="V62" s="127">
        <f t="shared" si="5"/>
        <v>66.699000000000012</v>
      </c>
      <c r="W62" s="52">
        <v>14.532</v>
      </c>
      <c r="X62" s="3">
        <v>8.8979999999999997</v>
      </c>
      <c r="Y62" s="3">
        <v>8.3840000000000003</v>
      </c>
      <c r="Z62" s="3">
        <v>8.0559999999999974</v>
      </c>
      <c r="AA62" s="3">
        <v>8.1550000000000011</v>
      </c>
      <c r="AB62" s="3">
        <v>8.0480000000000018</v>
      </c>
      <c r="AC62" s="3">
        <v>8.2310000000000016</v>
      </c>
      <c r="AD62" s="3">
        <v>8.1219999999999999</v>
      </c>
      <c r="AE62" s="3">
        <v>8.1650000000000063</v>
      </c>
      <c r="AF62" s="3">
        <v>8.262999999999991</v>
      </c>
      <c r="AG62" s="3">
        <v>8.2639999999999958</v>
      </c>
      <c r="AH62" s="3">
        <v>8.4939999999999998</v>
      </c>
      <c r="AI62" s="3">
        <v>8.3210000000000264</v>
      </c>
      <c r="AJ62" s="3">
        <v>8.379999999999967</v>
      </c>
      <c r="AK62" s="3">
        <v>8.2070000000000221</v>
      </c>
      <c r="AL62" s="3">
        <v>8.231000000000023</v>
      </c>
      <c r="AM62" s="3">
        <v>8.3199999999999648</v>
      </c>
      <c r="AN62" s="3">
        <v>8.046999999999997</v>
      </c>
      <c r="AO62" s="3">
        <v>8.0760000000000218</v>
      </c>
      <c r="AP62" s="3">
        <v>7.9759999999999991</v>
      </c>
      <c r="AQ62" s="3">
        <v>8.2529999999999859</v>
      </c>
      <c r="AR62" s="3">
        <v>8.2509999999999764</v>
      </c>
      <c r="AS62" s="3">
        <v>8.4980000000000473</v>
      </c>
      <c r="AT62" s="3">
        <v>8.1919999999999504</v>
      </c>
      <c r="AU62" s="3">
        <v>8.0340000000000487</v>
      </c>
      <c r="AV62" s="3">
        <v>8.1609999999999729</v>
      </c>
      <c r="AW62" s="3">
        <v>8.0420000000000016</v>
      </c>
      <c r="AX62" s="3">
        <v>8.1260000000000048</v>
      </c>
      <c r="AY62" s="3">
        <v>8.4819999999999993</v>
      </c>
      <c r="AZ62" s="3">
        <v>8.8129999999999882</v>
      </c>
      <c r="BA62" s="3">
        <v>8.4890000000000327</v>
      </c>
      <c r="BB62" s="3">
        <v>8.5519999999999641</v>
      </c>
      <c r="BC62" s="128">
        <f t="shared" si="6"/>
        <v>53.124181463349849</v>
      </c>
    </row>
    <row r="63" spans="1:55" ht="15" thickBot="1" x14ac:dyDescent="0.35">
      <c r="A63" s="67" t="s">
        <v>93</v>
      </c>
      <c r="B63" s="67">
        <v>2023</v>
      </c>
      <c r="C63" s="68">
        <v>45037</v>
      </c>
      <c r="D63" s="67" t="s">
        <v>72</v>
      </c>
      <c r="E63" s="67" t="s">
        <v>379</v>
      </c>
      <c r="F63" s="67" t="s">
        <v>379</v>
      </c>
      <c r="G63" t="s">
        <v>61</v>
      </c>
      <c r="H63" t="s">
        <v>444</v>
      </c>
      <c r="I63" t="s">
        <v>139</v>
      </c>
      <c r="J63" t="s">
        <v>471</v>
      </c>
      <c r="K63" t="s">
        <v>445</v>
      </c>
      <c r="L63" s="65">
        <f>(C63-VLOOKUP(H63,Riders!$A$2:$C$3501,2,FALSE))/365</f>
        <v>23.772602739726029</v>
      </c>
      <c r="M63" s="65">
        <f>(C63-VLOOKUP(I63,Riders!$A$2:$C$3501,2,FALSE))/365</f>
        <v>30.865753424657534</v>
      </c>
      <c r="N63" s="65">
        <f>(C63-VLOOKUP(J63,Riders!$A$2:$C$3501,2,FALSE))/365</f>
        <v>19.81917808219178</v>
      </c>
      <c r="O63" s="65">
        <f>(C63-VLOOKUP(K63,Riders!$A$2:$C$3501,2,FALSE))/365</f>
        <v>24.550684931506851</v>
      </c>
      <c r="P63">
        <v>14</v>
      </c>
      <c r="Q63" s="127">
        <f t="shared" si="0"/>
        <v>271.98500000000001</v>
      </c>
      <c r="R63" s="127">
        <f t="shared" si="1"/>
        <v>23.157</v>
      </c>
      <c r="S63" s="127">
        <f t="shared" si="2"/>
        <v>72.117000000000004</v>
      </c>
      <c r="T63" s="127">
        <f t="shared" si="3"/>
        <v>65.601000000000013</v>
      </c>
      <c r="U63" s="127">
        <f t="shared" si="4"/>
        <v>65.456999999999965</v>
      </c>
      <c r="V63" s="127">
        <f t="shared" si="5"/>
        <v>68.810000000000031</v>
      </c>
      <c r="W63" s="52">
        <v>14.534000000000001</v>
      </c>
      <c r="X63" s="3">
        <v>8.6229999999999993</v>
      </c>
      <c r="Y63" s="3">
        <v>8.0829999999999984</v>
      </c>
      <c r="Z63" s="3">
        <v>8.0430000000000028</v>
      </c>
      <c r="AA63" s="3">
        <v>8.0349999999999966</v>
      </c>
      <c r="AB63" s="3">
        <v>8.1709999999999994</v>
      </c>
      <c r="AC63" s="3">
        <v>8.3610000000000113</v>
      </c>
      <c r="AD63" s="3">
        <v>8.2669999999999959</v>
      </c>
      <c r="AE63" s="3">
        <v>8.242999999999995</v>
      </c>
      <c r="AF63" s="3">
        <v>8.2319999999999993</v>
      </c>
      <c r="AG63" s="3">
        <v>8.3419999999999987</v>
      </c>
      <c r="AH63" s="3">
        <v>8.1589999999999918</v>
      </c>
      <c r="AI63" s="3">
        <v>8.1440000000000197</v>
      </c>
      <c r="AJ63" s="3">
        <v>8.1329999999999956</v>
      </c>
      <c r="AK63" s="3">
        <v>8.2779999999999916</v>
      </c>
      <c r="AL63" s="3">
        <v>8.0700000000000216</v>
      </c>
      <c r="AM63" s="3">
        <v>8.1119999999999948</v>
      </c>
      <c r="AN63" s="3">
        <v>8.0789999999999793</v>
      </c>
      <c r="AO63" s="3">
        <v>8.0040000000000191</v>
      </c>
      <c r="AP63" s="3">
        <v>7.9169999999999732</v>
      </c>
      <c r="AQ63" s="3">
        <v>8.2480000000000189</v>
      </c>
      <c r="AR63" s="3">
        <v>8.2150000000000034</v>
      </c>
      <c r="AS63" s="3">
        <v>8.3220000000000027</v>
      </c>
      <c r="AT63" s="3">
        <v>8.5599999999999739</v>
      </c>
      <c r="AU63" s="3">
        <v>8.9209999999999923</v>
      </c>
      <c r="AV63" s="3">
        <v>8.771000000000015</v>
      </c>
      <c r="AW63" s="3">
        <v>8.7439999999999998</v>
      </c>
      <c r="AX63" s="3">
        <v>8.6720000000000255</v>
      </c>
      <c r="AY63" s="3">
        <v>8.5289999999999964</v>
      </c>
      <c r="AZ63" s="3">
        <v>8.5989999999999895</v>
      </c>
      <c r="BA63" s="3">
        <v>8.2620000000000005</v>
      </c>
      <c r="BB63" s="3">
        <v>8.3120000000000118</v>
      </c>
      <c r="BC63" s="128">
        <f t="shared" si="6"/>
        <v>52.944096181774725</v>
      </c>
    </row>
    <row r="64" spans="1:55" ht="15" thickBot="1" x14ac:dyDescent="0.35">
      <c r="A64" s="67" t="s">
        <v>93</v>
      </c>
      <c r="B64" s="67">
        <v>2023</v>
      </c>
      <c r="C64" s="68">
        <v>45037</v>
      </c>
      <c r="D64" s="67" t="s">
        <v>72</v>
      </c>
      <c r="E64" s="67" t="s">
        <v>454</v>
      </c>
      <c r="F64">
        <v>1</v>
      </c>
      <c r="G64" t="s">
        <v>36</v>
      </c>
      <c r="H64" t="s">
        <v>455</v>
      </c>
      <c r="I64" t="s">
        <v>458</v>
      </c>
      <c r="J64" t="s">
        <v>486</v>
      </c>
      <c r="K64" t="s">
        <v>3565</v>
      </c>
      <c r="L64" s="65">
        <f>(C64-VLOOKUP(H64,Riders!$A$2:$C$3501,2,FALSE))/365</f>
        <v>23.167123287671235</v>
      </c>
      <c r="M64" s="65">
        <f>(C64-VLOOKUP(I64,Riders!$A$2:$C$3501,2,FALSE))/365</f>
        <v>24.443835616438356</v>
      </c>
      <c r="N64" s="65">
        <f>(C64-VLOOKUP(J64,Riders!$A$2:$C$3501,2,FALSE))/365</f>
        <v>20.227397260273971</v>
      </c>
      <c r="O64" s="65">
        <f>(C64-VLOOKUP(K64,Riders!$A$2:$C$3501,2,FALSE))/365</f>
        <v>37.169863013698631</v>
      </c>
      <c r="P64">
        <v>1</v>
      </c>
      <c r="Q64" s="127">
        <f t="shared" si="0"/>
        <v>261.88099999999997</v>
      </c>
      <c r="R64" s="127">
        <f t="shared" si="1"/>
        <v>22.597000000000001</v>
      </c>
      <c r="S64" s="127">
        <f t="shared" si="2"/>
        <v>69.234999999999999</v>
      </c>
      <c r="T64" s="127">
        <f t="shared" si="3"/>
        <v>62.988000000000014</v>
      </c>
      <c r="U64" s="127">
        <f t="shared" si="4"/>
        <v>65.222999999999985</v>
      </c>
      <c r="V64" s="127">
        <f t="shared" si="5"/>
        <v>64.434999999999974</v>
      </c>
      <c r="W64" s="52">
        <v>14.407</v>
      </c>
      <c r="X64" s="3">
        <v>8.1900000000000013</v>
      </c>
      <c r="Y64" s="3">
        <v>7.9599999999999973</v>
      </c>
      <c r="Z64" s="3">
        <v>7.8570000000000029</v>
      </c>
      <c r="AA64" s="3">
        <v>7.8399999999999963</v>
      </c>
      <c r="AB64" s="3">
        <v>7.57</v>
      </c>
      <c r="AC64" s="3">
        <v>7.6699999999999946</v>
      </c>
      <c r="AD64" s="3">
        <v>7.7410000000000068</v>
      </c>
      <c r="AE64" s="3">
        <v>8.0560000000000116</v>
      </c>
      <c r="AF64" s="3">
        <v>7.8669999999999902</v>
      </c>
      <c r="AG64" s="3">
        <v>7.7169999999999845</v>
      </c>
      <c r="AH64" s="3">
        <v>7.9040000000000106</v>
      </c>
      <c r="AI64" s="3">
        <v>7.7060000000000031</v>
      </c>
      <c r="AJ64" s="3">
        <v>7.7989999999999782</v>
      </c>
      <c r="AK64" s="3">
        <v>8.009000000000043</v>
      </c>
      <c r="AL64" s="3">
        <v>7.9299999999999926</v>
      </c>
      <c r="AM64" s="3">
        <v>8.1219999999999857</v>
      </c>
      <c r="AN64" s="3">
        <v>8.3300000000000125</v>
      </c>
      <c r="AO64" s="3">
        <v>8.0699999999999648</v>
      </c>
      <c r="AP64" s="3">
        <v>8.0060000000000286</v>
      </c>
      <c r="AQ64" s="3">
        <v>8.0670000000000073</v>
      </c>
      <c r="AR64" s="3">
        <v>8.1319999999999766</v>
      </c>
      <c r="AS64" s="3">
        <v>8.3459999999999752</v>
      </c>
      <c r="AT64" s="3">
        <v>8.1500000000000341</v>
      </c>
      <c r="AU64" s="3">
        <v>8.1419999999999959</v>
      </c>
      <c r="AV64" s="3">
        <v>8.2599999999999909</v>
      </c>
      <c r="AW64" s="3">
        <v>8.039999999999992</v>
      </c>
      <c r="AX64" s="3">
        <v>8.0330000000000155</v>
      </c>
      <c r="AY64" s="3">
        <v>7.9990000000000236</v>
      </c>
      <c r="AZ64" s="3">
        <v>8.0040000000000191</v>
      </c>
      <c r="BA64" s="3">
        <v>7.9129999999999541</v>
      </c>
      <c r="BB64" s="3">
        <v>8.0439999999999827</v>
      </c>
      <c r="BC64" s="128">
        <f t="shared" si="6"/>
        <v>54.986806984851903</v>
      </c>
    </row>
    <row r="65" spans="1:55" ht="15" thickBot="1" x14ac:dyDescent="0.35">
      <c r="A65" s="67" t="s">
        <v>93</v>
      </c>
      <c r="B65" s="67">
        <v>2023</v>
      </c>
      <c r="C65" s="68">
        <v>45037</v>
      </c>
      <c r="D65" s="67" t="s">
        <v>72</v>
      </c>
      <c r="E65" s="67" t="s">
        <v>454</v>
      </c>
      <c r="F65">
        <v>1</v>
      </c>
      <c r="G65" t="s">
        <v>56</v>
      </c>
      <c r="H65" t="s">
        <v>291</v>
      </c>
      <c r="I65" t="s">
        <v>233</v>
      </c>
      <c r="J65" t="s">
        <v>427</v>
      </c>
      <c r="K65" t="s">
        <v>428</v>
      </c>
      <c r="L65" s="65">
        <f>(C65-VLOOKUP(H65,Riders!$A$2:$C$3501,2,FALSE))/365</f>
        <v>22.013698630136986</v>
      </c>
      <c r="M65" s="65">
        <f>(C65-VLOOKUP(I65,Riders!$A$2:$C$3501,2,FALSE))/365</f>
        <v>27.638356164383563</v>
      </c>
      <c r="N65" s="65">
        <f>(C65-VLOOKUP(J65,Riders!$A$2:$C$3501,2,FALSE))/365</f>
        <v>28.986301369863014</v>
      </c>
      <c r="O65" s="65">
        <f>(C65-VLOOKUP(K65,Riders!$A$2:$C$3501,2,FALSE))/365</f>
        <v>33.484931506849314</v>
      </c>
      <c r="P65">
        <v>2</v>
      </c>
      <c r="Q65" s="127">
        <f t="shared" si="0"/>
        <v>262.32500000000005</v>
      </c>
      <c r="R65" s="127">
        <f t="shared" si="1"/>
        <v>23.120999999999999</v>
      </c>
      <c r="S65" s="127">
        <f t="shared" si="2"/>
        <v>70.236000000000004</v>
      </c>
      <c r="T65" s="127">
        <f t="shared" si="3"/>
        <v>63.208000000000013</v>
      </c>
      <c r="U65" s="127">
        <f t="shared" si="4"/>
        <v>64.34</v>
      </c>
      <c r="V65" s="127">
        <f t="shared" si="5"/>
        <v>64.541000000000025</v>
      </c>
      <c r="W65" s="52">
        <v>14.585000000000001</v>
      </c>
      <c r="X65" s="3">
        <v>8.5359999999999978</v>
      </c>
      <c r="Y65" s="3">
        <v>7.9190000000000005</v>
      </c>
      <c r="Z65" s="3">
        <v>7.8089999999999975</v>
      </c>
      <c r="AA65" s="3">
        <v>7.9150000000000063</v>
      </c>
      <c r="AB65" s="3">
        <v>7.8079999999999998</v>
      </c>
      <c r="AC65" s="3">
        <v>7.7959999999999994</v>
      </c>
      <c r="AD65" s="3">
        <v>7.8680000000000021</v>
      </c>
      <c r="AE65" s="3">
        <v>7.7780000000000058</v>
      </c>
      <c r="AF65" s="3">
        <v>7.7809999999999775</v>
      </c>
      <c r="AG65" s="3">
        <v>7.9070000000000249</v>
      </c>
      <c r="AH65" s="3">
        <v>7.7719999999999914</v>
      </c>
      <c r="AI65" s="3">
        <v>7.8559999999999803</v>
      </c>
      <c r="AJ65" s="3">
        <v>8.0690000000000168</v>
      </c>
      <c r="AK65" s="3">
        <v>7.9630000000000081</v>
      </c>
      <c r="AL65" s="3">
        <v>8.0820000000000078</v>
      </c>
      <c r="AM65" s="3">
        <v>8.2309999999999945</v>
      </c>
      <c r="AN65" s="3">
        <v>8.0139999999999816</v>
      </c>
      <c r="AO65" s="3">
        <v>8.0769999999999982</v>
      </c>
      <c r="AP65" s="3">
        <v>8.1750000000000114</v>
      </c>
      <c r="AQ65" s="3">
        <v>7.9749999999999943</v>
      </c>
      <c r="AR65" s="3">
        <v>7.9650000000000318</v>
      </c>
      <c r="AS65" s="3">
        <v>7.9249999999999829</v>
      </c>
      <c r="AT65" s="3">
        <v>7.9780000000000086</v>
      </c>
      <c r="AU65" s="3">
        <v>8.186000000000007</v>
      </c>
      <c r="AV65" s="3">
        <v>7.9959999999999809</v>
      </c>
      <c r="AW65" s="3">
        <v>8.1379999999999768</v>
      </c>
      <c r="AX65" s="3">
        <v>7.9070000000000107</v>
      </c>
      <c r="AY65" s="3">
        <v>8.0840000000000032</v>
      </c>
      <c r="AZ65" s="3">
        <v>8.0550000000000068</v>
      </c>
      <c r="BA65" s="3">
        <v>8.1070000000000277</v>
      </c>
      <c r="BB65" s="3">
        <v>8.0680000000000121</v>
      </c>
      <c r="BC65" s="128">
        <f t="shared" si="6"/>
        <v>54.89373868293147</v>
      </c>
    </row>
    <row r="66" spans="1:55" ht="15" thickBot="1" x14ac:dyDescent="0.35">
      <c r="A66" s="67" t="s">
        <v>93</v>
      </c>
      <c r="B66" s="67">
        <v>2023</v>
      </c>
      <c r="C66" s="68">
        <v>45037</v>
      </c>
      <c r="D66" s="67" t="s">
        <v>72</v>
      </c>
      <c r="E66" s="67" t="s">
        <v>454</v>
      </c>
      <c r="F66">
        <v>2</v>
      </c>
      <c r="G66" t="s">
        <v>53</v>
      </c>
      <c r="H66" t="s">
        <v>227</v>
      </c>
      <c r="I66" t="s">
        <v>389</v>
      </c>
      <c r="J66" t="s">
        <v>478</v>
      </c>
      <c r="K66" t="s">
        <v>456</v>
      </c>
      <c r="L66" s="65">
        <f>(C66-VLOOKUP(H66,Riders!$A$2:$C$3501,2,FALSE))/365</f>
        <v>25.161643835616438</v>
      </c>
      <c r="M66" s="65">
        <f>(C66-VLOOKUP(I66,Riders!$A$2:$C$3501,2,FALSE))/365</f>
        <v>23.473972602739725</v>
      </c>
      <c r="N66" s="65">
        <f>(C66-VLOOKUP(J66,Riders!$A$2:$C$3501,2,FALSE))/365</f>
        <v>26.208219178082192</v>
      </c>
      <c r="O66" s="65">
        <f>(C66-VLOOKUP(K66,Riders!$A$2:$C$3501,2,FALSE))/365</f>
        <v>23.841095890410958</v>
      </c>
      <c r="P66">
        <v>1</v>
      </c>
      <c r="Q66" s="127">
        <f t="shared" ref="Q66:Q129" si="7">IF(COUNT(W66:BB66)=32,SUM(W66:BB66),"")</f>
        <v>256.18700000000001</v>
      </c>
      <c r="R66" s="127">
        <f t="shared" ref="R66:R129" si="8">IF(COUNT(W66:X66)=2,SUM(W66:X66),"")</f>
        <v>23.164000000000001</v>
      </c>
      <c r="S66" s="127">
        <f t="shared" ref="S66:S129" si="9">IF(COUNT(W66:AD66)=8,SUM(W66:AD66),"")</f>
        <v>70.2</v>
      </c>
      <c r="T66" s="127">
        <f t="shared" ref="T66:T129" si="10">IF(COUNT(AE66:AL66)=8,SUM(AE66:AL66),"")</f>
        <v>62.320000000000007</v>
      </c>
      <c r="U66" s="127">
        <f t="shared" ref="U66:U129" si="11">IF(COUNT(AM66:AT66)=8,SUM(AM66:AT66),"")</f>
        <v>62.19399999999996</v>
      </c>
      <c r="V66" s="127">
        <f t="shared" ref="V66:V129" si="12">IF(COUNT(AU66:BB66)=8,SUM(AU66:BB66),"")</f>
        <v>61.47300000000007</v>
      </c>
      <c r="W66" s="52">
        <v>14.561</v>
      </c>
      <c r="X66" s="3">
        <v>8.6030000000000015</v>
      </c>
      <c r="Y66" s="3">
        <v>8.213000000000001</v>
      </c>
      <c r="Z66" s="3">
        <v>7.9189999999999969</v>
      </c>
      <c r="AA66" s="3">
        <v>7.9320000000000022</v>
      </c>
      <c r="AB66" s="3">
        <v>7.7049999999999983</v>
      </c>
      <c r="AC66" s="3">
        <v>7.6340000000000074</v>
      </c>
      <c r="AD66" s="3">
        <v>7.6329999999999956</v>
      </c>
      <c r="AE66" s="3">
        <v>7.7789999999999822</v>
      </c>
      <c r="AF66" s="3">
        <v>7.6820000000000306</v>
      </c>
      <c r="AG66" s="3">
        <v>7.7469999999999715</v>
      </c>
      <c r="AH66" s="3">
        <v>7.8630000000000138</v>
      </c>
      <c r="AI66" s="3">
        <v>7.8089999999999975</v>
      </c>
      <c r="AJ66" s="3">
        <v>7.8130000000000024</v>
      </c>
      <c r="AK66" s="3">
        <v>7.8279999999999887</v>
      </c>
      <c r="AL66" s="3">
        <v>7.7990000000000208</v>
      </c>
      <c r="AM66" s="3">
        <v>7.9000000000000057</v>
      </c>
      <c r="AN66" s="3">
        <v>7.728999999999985</v>
      </c>
      <c r="AO66" s="3">
        <v>7.7650000000000148</v>
      </c>
      <c r="AP66" s="3">
        <v>7.7229999999999563</v>
      </c>
      <c r="AQ66" s="3">
        <v>7.863000000000028</v>
      </c>
      <c r="AR66" s="3">
        <v>7.7460000000000093</v>
      </c>
      <c r="AS66" s="3">
        <v>7.7330000000000041</v>
      </c>
      <c r="AT66" s="3">
        <v>7.7349999999999568</v>
      </c>
      <c r="AU66" s="3">
        <v>7.9160000000000252</v>
      </c>
      <c r="AV66" s="3">
        <v>7.9500000000000171</v>
      </c>
      <c r="AW66" s="3">
        <v>7.6169999999999902</v>
      </c>
      <c r="AX66" s="3">
        <v>7.5929999999999893</v>
      </c>
      <c r="AY66" s="3">
        <v>7.5180000000000575</v>
      </c>
      <c r="AZ66" s="3">
        <v>7.570999999999998</v>
      </c>
      <c r="BA66" s="3">
        <v>7.6389999999999816</v>
      </c>
      <c r="BB66" s="3">
        <v>7.6690000000000111</v>
      </c>
      <c r="BC66" s="128">
        <f t="shared" ref="BC66:BC129" si="13">IF(COUNT(W66:BB66)=32,3.6*4000/Q66,"")</f>
        <v>56.208941125037569</v>
      </c>
    </row>
    <row r="67" spans="1:55" ht="15" thickBot="1" x14ac:dyDescent="0.35">
      <c r="A67" s="67" t="s">
        <v>93</v>
      </c>
      <c r="B67" s="67">
        <v>2023</v>
      </c>
      <c r="C67" s="68">
        <v>45037</v>
      </c>
      <c r="D67" s="67" t="s">
        <v>72</v>
      </c>
      <c r="E67" s="67" t="s">
        <v>454</v>
      </c>
      <c r="F67">
        <v>2</v>
      </c>
      <c r="G67" t="s">
        <v>27</v>
      </c>
      <c r="H67" t="s">
        <v>312</v>
      </c>
      <c r="I67" t="s">
        <v>613</v>
      </c>
      <c r="J67" t="s">
        <v>2180</v>
      </c>
      <c r="K67" t="s">
        <v>487</v>
      </c>
      <c r="L67" s="65">
        <f>(C67-VLOOKUP(H67,Riders!$A$2:$C$3501,2,FALSE))/365</f>
        <v>24.769863013698629</v>
      </c>
      <c r="M67" s="65">
        <f>(C67-VLOOKUP(I67,Riders!$A$2:$C$3501,2,FALSE))/365</f>
        <v>21.016438356164382</v>
      </c>
      <c r="N67" s="65">
        <f>(C67-VLOOKUP(J67,Riders!$A$2:$C$3501,2,FALSE))/365</f>
        <v>18.876712328767123</v>
      </c>
      <c r="O67" s="65">
        <f>(C67-VLOOKUP(K67,Riders!$A$2:$C$3501,2,FALSE))/365</f>
        <v>25.473972602739725</v>
      </c>
      <c r="P67">
        <v>2</v>
      </c>
      <c r="Q67" s="127">
        <f t="shared" si="7"/>
        <v>265.584</v>
      </c>
      <c r="R67" s="127">
        <f t="shared" si="8"/>
        <v>22.698999999999998</v>
      </c>
      <c r="S67" s="127">
        <f t="shared" si="9"/>
        <v>70.44</v>
      </c>
      <c r="T67" s="127">
        <f t="shared" si="10"/>
        <v>63.808999999999969</v>
      </c>
      <c r="U67" s="127">
        <f t="shared" si="11"/>
        <v>64.470000000000027</v>
      </c>
      <c r="V67" s="127">
        <f t="shared" si="12"/>
        <v>66.865000000000038</v>
      </c>
      <c r="W67" s="52">
        <v>14.417999999999999</v>
      </c>
      <c r="X67" s="3">
        <v>8.2809999999999988</v>
      </c>
      <c r="Y67" s="3">
        <v>7.968</v>
      </c>
      <c r="Z67" s="3">
        <v>7.9199999999999982</v>
      </c>
      <c r="AA67" s="3">
        <v>7.9230000000000018</v>
      </c>
      <c r="AB67" s="3">
        <v>7.9420000000000002</v>
      </c>
      <c r="AC67" s="3">
        <v>7.9770000000000039</v>
      </c>
      <c r="AD67" s="3">
        <v>8.0109999999999957</v>
      </c>
      <c r="AE67" s="3">
        <v>8.2189999999999941</v>
      </c>
      <c r="AF67" s="3">
        <v>7.9570000000000221</v>
      </c>
      <c r="AG67" s="3">
        <v>7.8969999999999914</v>
      </c>
      <c r="AH67" s="3">
        <v>7.9650000000000034</v>
      </c>
      <c r="AI67" s="3">
        <v>7.8649999999999807</v>
      </c>
      <c r="AJ67" s="3">
        <v>7.8920000000000243</v>
      </c>
      <c r="AK67" s="3">
        <v>7.9109999999999872</v>
      </c>
      <c r="AL67" s="3">
        <v>8.102999999999966</v>
      </c>
      <c r="AM67" s="3">
        <v>7.9520000000000266</v>
      </c>
      <c r="AN67" s="3">
        <v>7.9230000000000018</v>
      </c>
      <c r="AO67" s="3">
        <v>8.0239999999999725</v>
      </c>
      <c r="AP67" s="3">
        <v>8.054000000000002</v>
      </c>
      <c r="AQ67" s="3">
        <v>8.3790000000000191</v>
      </c>
      <c r="AR67" s="3">
        <v>8.0640000000000214</v>
      </c>
      <c r="AS67" s="3">
        <v>8.070999999999998</v>
      </c>
      <c r="AT67" s="3">
        <v>8.0029999999999859</v>
      </c>
      <c r="AU67" s="3">
        <v>8.0240000000000293</v>
      </c>
      <c r="AV67" s="3">
        <v>8.1370000000000005</v>
      </c>
      <c r="AW67" s="3">
        <v>8.0719999999999743</v>
      </c>
      <c r="AX67" s="3">
        <v>8.2040000000000077</v>
      </c>
      <c r="AY67" s="3">
        <v>8.4869999999999948</v>
      </c>
      <c r="AZ67" s="3">
        <v>8.5970000000000084</v>
      </c>
      <c r="BA67" s="3">
        <v>8.6759999999999593</v>
      </c>
      <c r="BB67" s="3">
        <v>8.6680000000000632</v>
      </c>
      <c r="BC67" s="128">
        <f t="shared" si="13"/>
        <v>54.220133742996566</v>
      </c>
    </row>
    <row r="68" spans="1:55" ht="15" thickBot="1" x14ac:dyDescent="0.35">
      <c r="A68" s="67" t="s">
        <v>93</v>
      </c>
      <c r="B68" s="67">
        <v>2023</v>
      </c>
      <c r="C68" s="68">
        <v>45037</v>
      </c>
      <c r="D68" s="67" t="s">
        <v>72</v>
      </c>
      <c r="E68" s="67" t="s">
        <v>454</v>
      </c>
      <c r="F68">
        <v>3</v>
      </c>
      <c r="G68" t="s">
        <v>15</v>
      </c>
      <c r="H68" t="s">
        <v>440</v>
      </c>
      <c r="I68" t="s">
        <v>459</v>
      </c>
      <c r="J68" t="s">
        <v>460</v>
      </c>
      <c r="K68" t="s">
        <v>492</v>
      </c>
      <c r="L68" s="65">
        <f>(C68-VLOOKUP(H68,Riders!$A$2:$C$3501,2,FALSE))/365</f>
        <v>22.446575342465753</v>
      </c>
      <c r="M68" s="65">
        <f>(C68-VLOOKUP(I68,Riders!$A$2:$C$3501,2,FALSE))/365</f>
        <v>24.432876712328767</v>
      </c>
      <c r="N68" s="65">
        <f>(C68-VLOOKUP(J68,Riders!$A$2:$C$3501,2,FALSE))/365</f>
        <v>29.778082191780822</v>
      </c>
      <c r="O68" s="65">
        <f>(C68-VLOOKUP(K68,Riders!$A$2:$C$3501,2,FALSE))/365</f>
        <v>26.172602739726027</v>
      </c>
      <c r="P68">
        <v>1</v>
      </c>
      <c r="Q68" s="127">
        <f t="shared" si="7"/>
        <v>252.58699999999996</v>
      </c>
      <c r="R68" s="127">
        <f t="shared" si="8"/>
        <v>22.347999999999999</v>
      </c>
      <c r="S68" s="127">
        <f t="shared" si="9"/>
        <v>68.08</v>
      </c>
      <c r="T68" s="127">
        <f t="shared" si="10"/>
        <v>61.749999999999986</v>
      </c>
      <c r="U68" s="127">
        <f t="shared" si="11"/>
        <v>61.830000000000013</v>
      </c>
      <c r="V68" s="127">
        <f t="shared" si="12"/>
        <v>60.926999999999964</v>
      </c>
      <c r="W68" s="52">
        <v>14.125</v>
      </c>
      <c r="X68" s="3">
        <v>8.222999999999999</v>
      </c>
      <c r="Y68" s="3">
        <v>7.6580000000000013</v>
      </c>
      <c r="Z68" s="3">
        <v>7.5200000000000031</v>
      </c>
      <c r="AA68" s="3">
        <v>7.5449999999999946</v>
      </c>
      <c r="AB68" s="3">
        <v>7.6280000000000001</v>
      </c>
      <c r="AC68" s="3">
        <v>7.7420000000000115</v>
      </c>
      <c r="AD68" s="3">
        <v>7.6389999999999887</v>
      </c>
      <c r="AE68" s="3">
        <v>7.6060000000000088</v>
      </c>
      <c r="AF68" s="3">
        <v>7.6499999999999915</v>
      </c>
      <c r="AG68" s="3">
        <v>7.8179999999999978</v>
      </c>
      <c r="AH68" s="3">
        <v>7.6989999999999981</v>
      </c>
      <c r="AI68" s="3">
        <v>7.7290000000000134</v>
      </c>
      <c r="AJ68" s="3">
        <v>7.7139999999999844</v>
      </c>
      <c r="AK68" s="3">
        <v>7.7620000000000005</v>
      </c>
      <c r="AL68" s="3">
        <v>7.7719999999999914</v>
      </c>
      <c r="AM68" s="3">
        <v>7.9120000000000061</v>
      </c>
      <c r="AN68" s="3">
        <v>7.7459999999999809</v>
      </c>
      <c r="AO68" s="3">
        <v>7.724000000000018</v>
      </c>
      <c r="AP68" s="3">
        <v>7.6660000000000252</v>
      </c>
      <c r="AQ68" s="3">
        <v>7.6999999999999886</v>
      </c>
      <c r="AR68" s="3">
        <v>7.6559999999999775</v>
      </c>
      <c r="AS68" s="3">
        <v>7.6970000000000027</v>
      </c>
      <c r="AT68" s="3">
        <v>7.7290000000000134</v>
      </c>
      <c r="AU68" s="3">
        <v>7.7330000000000325</v>
      </c>
      <c r="AV68" s="3">
        <v>7.7949999999999591</v>
      </c>
      <c r="AW68" s="3">
        <v>7.5670000000000357</v>
      </c>
      <c r="AX68" s="3">
        <v>7.5209999999999866</v>
      </c>
      <c r="AY68" s="3">
        <v>7.4839999999999804</v>
      </c>
      <c r="AZ68" s="3">
        <v>7.5100000000000193</v>
      </c>
      <c r="BA68" s="3">
        <v>7.6030000000000086</v>
      </c>
      <c r="BB68" s="3">
        <v>7.7139999999999418</v>
      </c>
      <c r="BC68" s="128">
        <f t="shared" si="13"/>
        <v>57.010059900153223</v>
      </c>
    </row>
    <row r="69" spans="1:55" ht="15" thickBot="1" x14ac:dyDescent="0.35">
      <c r="A69" s="67" t="s">
        <v>93</v>
      </c>
      <c r="B69" s="67">
        <v>2023</v>
      </c>
      <c r="C69" s="68">
        <v>45037</v>
      </c>
      <c r="D69" s="67" t="s">
        <v>72</v>
      </c>
      <c r="E69" s="67" t="s">
        <v>454</v>
      </c>
      <c r="F69">
        <v>3</v>
      </c>
      <c r="G69" t="s">
        <v>67</v>
      </c>
      <c r="H69" t="s">
        <v>214</v>
      </c>
      <c r="I69" t="s">
        <v>271</v>
      </c>
      <c r="J69" t="s">
        <v>3731</v>
      </c>
      <c r="K69" t="s">
        <v>520</v>
      </c>
      <c r="L69" s="65">
        <f>(C69-VLOOKUP(H69,Riders!$A$2:$C$3501,2,FALSE))/365</f>
        <v>28.342465753424658</v>
      </c>
      <c r="M69" s="65">
        <f>(C69-VLOOKUP(I69,Riders!$A$2:$C$3501,2,FALSE))/365</f>
        <v>28.843835616438355</v>
      </c>
      <c r="N69" s="65">
        <f>(C69-VLOOKUP(J69,Riders!$A$2:$C$3501,2,FALSE))/365</f>
        <v>19.720547945205478</v>
      </c>
      <c r="O69" s="65">
        <f>(C69-VLOOKUP(K69,Riders!$A$2:$C$3501,2,FALSE))/365</f>
        <v>26.317808219178083</v>
      </c>
      <c r="P69">
        <v>2</v>
      </c>
      <c r="Q69" s="127">
        <f t="shared" si="7"/>
        <v>253.70699999999997</v>
      </c>
      <c r="R69" s="127">
        <f t="shared" si="8"/>
        <v>22.347999999999999</v>
      </c>
      <c r="S69" s="127">
        <f t="shared" si="9"/>
        <v>68.504999999999995</v>
      </c>
      <c r="T69" s="127">
        <f t="shared" si="10"/>
        <v>61.674000000000007</v>
      </c>
      <c r="U69" s="127">
        <f t="shared" si="11"/>
        <v>62.556000000000012</v>
      </c>
      <c r="V69" s="127">
        <f t="shared" si="12"/>
        <v>60.971999999999952</v>
      </c>
      <c r="W69" s="52">
        <v>14.137</v>
      </c>
      <c r="X69" s="3">
        <v>8.2109999999999985</v>
      </c>
      <c r="Y69" s="3">
        <v>7.7920000000000016</v>
      </c>
      <c r="Z69" s="3">
        <v>7.7610000000000028</v>
      </c>
      <c r="AA69" s="3">
        <v>7.5719999999999956</v>
      </c>
      <c r="AB69" s="3">
        <v>7.5739999999999981</v>
      </c>
      <c r="AC69" s="3">
        <v>7.6310000000000073</v>
      </c>
      <c r="AD69" s="3">
        <v>7.8269999999999911</v>
      </c>
      <c r="AE69" s="3">
        <v>7.7469999999999999</v>
      </c>
      <c r="AF69" s="3">
        <v>7.7670000000000101</v>
      </c>
      <c r="AG69" s="3">
        <v>7.804000000000002</v>
      </c>
      <c r="AH69" s="3">
        <v>7.9649999999999892</v>
      </c>
      <c r="AI69" s="3">
        <v>7.724000000000018</v>
      </c>
      <c r="AJ69" s="3">
        <v>7.6079999999999757</v>
      </c>
      <c r="AK69" s="3">
        <v>7.5680000000000121</v>
      </c>
      <c r="AL69" s="3">
        <v>7.4909999999999997</v>
      </c>
      <c r="AM69" s="3">
        <v>7.5380000000000109</v>
      </c>
      <c r="AN69" s="3">
        <v>7.6220000000000141</v>
      </c>
      <c r="AO69" s="3">
        <v>8.0889999999999702</v>
      </c>
      <c r="AP69" s="3">
        <v>7.7560000000000002</v>
      </c>
      <c r="AQ69" s="3">
        <v>7.7950000000000159</v>
      </c>
      <c r="AR69" s="3">
        <v>7.9659999999999798</v>
      </c>
      <c r="AS69" s="3">
        <v>7.8909999999999911</v>
      </c>
      <c r="AT69" s="3">
        <v>7.8990000000000293</v>
      </c>
      <c r="AU69" s="3">
        <v>8.0029999999999859</v>
      </c>
      <c r="AV69" s="3">
        <v>7.7069999999999652</v>
      </c>
      <c r="AW69" s="3">
        <v>7.5840000000000316</v>
      </c>
      <c r="AX69" s="3">
        <v>7.5550000000000068</v>
      </c>
      <c r="AY69" s="3">
        <v>7.4919999999999902</v>
      </c>
      <c r="AZ69" s="3">
        <v>7.4809999999999945</v>
      </c>
      <c r="BA69" s="3">
        <v>7.5460000000000207</v>
      </c>
      <c r="BB69" s="3">
        <v>7.6039999999999566</v>
      </c>
      <c r="BC69" s="128">
        <f t="shared" si="13"/>
        <v>56.758386642859683</v>
      </c>
    </row>
    <row r="70" spans="1:55" ht="15" thickBot="1" x14ac:dyDescent="0.35">
      <c r="A70" s="67" t="s">
        <v>93</v>
      </c>
      <c r="B70" s="67">
        <v>2023</v>
      </c>
      <c r="C70" s="68">
        <v>45037</v>
      </c>
      <c r="D70" s="67" t="s">
        <v>72</v>
      </c>
      <c r="E70" s="67" t="s">
        <v>454</v>
      </c>
      <c r="F70">
        <v>4</v>
      </c>
      <c r="G70" t="s">
        <v>25</v>
      </c>
      <c r="H70" t="s">
        <v>269</v>
      </c>
      <c r="I70" t="s">
        <v>457</v>
      </c>
      <c r="J70" t="s">
        <v>418</v>
      </c>
      <c r="K70" t="s">
        <v>420</v>
      </c>
      <c r="L70" s="65">
        <f>(C70-VLOOKUP(H70,Riders!$A$2:$C$3501,2,FALSE))/365</f>
        <v>29.12876712328767</v>
      </c>
      <c r="M70" s="65">
        <f>(C70-VLOOKUP(I70,Riders!$A$2:$C$3501,2,FALSE))/365</f>
        <v>25.698630136986303</v>
      </c>
      <c r="N70" s="65">
        <f>(C70-VLOOKUP(J70,Riders!$A$2:$C$3501,2,FALSE))/365</f>
        <v>26.079452054794519</v>
      </c>
      <c r="O70" s="65">
        <f>(C70-VLOOKUP(K70,Riders!$A$2:$C$3501,2,FALSE))/365</f>
        <v>24.043835616438358</v>
      </c>
      <c r="P70">
        <v>1</v>
      </c>
      <c r="Q70" s="127">
        <f t="shared" si="7"/>
        <v>253.40900000000005</v>
      </c>
      <c r="R70" s="127">
        <f t="shared" si="8"/>
        <v>22.956</v>
      </c>
      <c r="S70" s="127">
        <f t="shared" si="9"/>
        <v>69.259</v>
      </c>
      <c r="T70" s="127">
        <f t="shared" si="10"/>
        <v>61.069999999999993</v>
      </c>
      <c r="U70" s="127">
        <f t="shared" si="11"/>
        <v>61.130000000000024</v>
      </c>
      <c r="V70" s="127">
        <f t="shared" si="12"/>
        <v>61.950000000000017</v>
      </c>
      <c r="W70" s="52">
        <v>14.449</v>
      </c>
      <c r="X70" s="3">
        <v>8.5069999999999997</v>
      </c>
      <c r="Y70" s="3">
        <v>7.9860000000000007</v>
      </c>
      <c r="Z70" s="3">
        <v>7.7689999999999984</v>
      </c>
      <c r="AA70" s="3">
        <v>7.7340000000000018</v>
      </c>
      <c r="AB70" s="3">
        <v>7.580999999999996</v>
      </c>
      <c r="AC70" s="3">
        <v>7.5500000000000043</v>
      </c>
      <c r="AD70" s="3">
        <v>7.6829999999999998</v>
      </c>
      <c r="AE70" s="3">
        <v>7.5510000000000019</v>
      </c>
      <c r="AF70" s="3">
        <v>7.6159999999999997</v>
      </c>
      <c r="AG70" s="3">
        <v>7.7600000000000051</v>
      </c>
      <c r="AH70" s="3">
        <v>7.6239999999999952</v>
      </c>
      <c r="AI70" s="3">
        <v>7.5749999999999886</v>
      </c>
      <c r="AJ70" s="3">
        <v>7.6340000000000288</v>
      </c>
      <c r="AK70" s="3">
        <v>7.7299999999999756</v>
      </c>
      <c r="AL70" s="3">
        <v>7.5799999999999983</v>
      </c>
      <c r="AM70" s="3">
        <v>7.6290000000000191</v>
      </c>
      <c r="AN70" s="3">
        <v>7.6379999999999768</v>
      </c>
      <c r="AO70" s="3">
        <v>7.6260000000000048</v>
      </c>
      <c r="AP70" s="3">
        <v>7.6539999999999964</v>
      </c>
      <c r="AQ70" s="3">
        <v>7.7379999999999995</v>
      </c>
      <c r="AR70" s="3">
        <v>7.546999999999997</v>
      </c>
      <c r="AS70" s="3">
        <v>7.5540000000000305</v>
      </c>
      <c r="AT70" s="3">
        <v>7.7439999999999998</v>
      </c>
      <c r="AU70" s="3">
        <v>7.8309999999999604</v>
      </c>
      <c r="AV70" s="3">
        <v>7.7870000000000346</v>
      </c>
      <c r="AW70" s="3">
        <v>7.6899999999999977</v>
      </c>
      <c r="AX70" s="3">
        <v>7.7609999999999673</v>
      </c>
      <c r="AY70" s="3">
        <v>7.8780000000000712</v>
      </c>
      <c r="AZ70" s="3">
        <v>7.6859999999999786</v>
      </c>
      <c r="BA70" s="3">
        <v>7.6679999999999495</v>
      </c>
      <c r="BB70" s="3">
        <v>7.6490000000000578</v>
      </c>
      <c r="BC70" s="128">
        <f t="shared" si="13"/>
        <v>56.825132493321064</v>
      </c>
    </row>
    <row r="71" spans="1:55" ht="15" thickBot="1" x14ac:dyDescent="0.35">
      <c r="A71" s="67" t="s">
        <v>93</v>
      </c>
      <c r="B71" s="67">
        <v>2023</v>
      </c>
      <c r="C71" s="68">
        <v>45037</v>
      </c>
      <c r="D71" s="67" t="s">
        <v>72</v>
      </c>
      <c r="E71" s="67" t="s">
        <v>454</v>
      </c>
      <c r="F71">
        <v>4</v>
      </c>
      <c r="G71" t="s">
        <v>27</v>
      </c>
      <c r="H71" t="s">
        <v>463</v>
      </c>
      <c r="I71" t="s">
        <v>216</v>
      </c>
      <c r="J71" t="s">
        <v>396</v>
      </c>
      <c r="K71" t="s">
        <v>432</v>
      </c>
      <c r="L71" s="65">
        <f>(C71-VLOOKUP(H71,Riders!$A$2:$C$3501,2,FALSE))/365</f>
        <v>21.391780821917809</v>
      </c>
      <c r="M71" s="65">
        <f>(C71-VLOOKUP(I71,Riders!$A$2:$C$3501,2,FALSE))/365</f>
        <v>24.202739726027396</v>
      </c>
      <c r="N71" s="65">
        <f>(C71-VLOOKUP(J71,Riders!$A$2:$C$3501,2,FALSE))/365</f>
        <v>24.126027397260273</v>
      </c>
      <c r="O71" s="65">
        <f>(C71-VLOOKUP(K71,Riders!$A$2:$C$3501,2,FALSE))/365</f>
        <v>28.07123287671233</v>
      </c>
      <c r="P71">
        <v>2</v>
      </c>
      <c r="Q71" s="127">
        <f t="shared" si="7"/>
        <v>255.54200000000003</v>
      </c>
      <c r="R71" s="127">
        <f t="shared" si="8"/>
        <v>22.527000000000001</v>
      </c>
      <c r="S71" s="127">
        <f t="shared" si="9"/>
        <v>68.966999999999985</v>
      </c>
      <c r="T71" s="127">
        <f t="shared" si="10"/>
        <v>61.821999999999989</v>
      </c>
      <c r="U71" s="127">
        <f t="shared" si="11"/>
        <v>61.53</v>
      </c>
      <c r="V71" s="127">
        <f t="shared" si="12"/>
        <v>63.223000000000042</v>
      </c>
      <c r="W71" s="52">
        <v>14.095000000000001</v>
      </c>
      <c r="X71" s="3">
        <v>8.4320000000000004</v>
      </c>
      <c r="Y71" s="3">
        <v>7.9250000000000007</v>
      </c>
      <c r="Z71" s="3">
        <v>7.7679999999999971</v>
      </c>
      <c r="AA71" s="3">
        <v>7.7970000000000041</v>
      </c>
      <c r="AB71" s="3">
        <v>7.6319999999999979</v>
      </c>
      <c r="AC71" s="3">
        <v>7.6659999999999968</v>
      </c>
      <c r="AD71" s="3">
        <v>7.6519999999999868</v>
      </c>
      <c r="AE71" s="3">
        <v>7.8270000000000266</v>
      </c>
      <c r="AF71" s="3">
        <v>7.6859999999999786</v>
      </c>
      <c r="AG71" s="3">
        <v>7.7020000000000124</v>
      </c>
      <c r="AH71" s="3">
        <v>7.6710000000000065</v>
      </c>
      <c r="AI71" s="3">
        <v>7.6989999999999981</v>
      </c>
      <c r="AJ71" s="3">
        <v>7.7079999999999842</v>
      </c>
      <c r="AK71" s="3">
        <v>7.7510000000000332</v>
      </c>
      <c r="AL71" s="3">
        <v>7.777999999999949</v>
      </c>
      <c r="AM71" s="3">
        <v>7.9520000000000266</v>
      </c>
      <c r="AN71" s="3">
        <v>7.7229999999999848</v>
      </c>
      <c r="AO71" s="3">
        <v>7.6150000000000375</v>
      </c>
      <c r="AP71" s="3">
        <v>7.5549999999999784</v>
      </c>
      <c r="AQ71" s="3">
        <v>7.7540000000000191</v>
      </c>
      <c r="AR71" s="3">
        <v>7.5829999999999984</v>
      </c>
      <c r="AS71" s="3">
        <v>7.6739999999999782</v>
      </c>
      <c r="AT71" s="3">
        <v>7.6739999999999782</v>
      </c>
      <c r="AU71" s="3">
        <v>7.8030000000000257</v>
      </c>
      <c r="AV71" s="3">
        <v>7.6260000000000048</v>
      </c>
      <c r="AW71" s="3">
        <v>7.7309999999999945</v>
      </c>
      <c r="AX71" s="3">
        <v>7.842000000000013</v>
      </c>
      <c r="AY71" s="3">
        <v>8.1419999999999675</v>
      </c>
      <c r="AZ71" s="3">
        <v>7.8950000000000102</v>
      </c>
      <c r="BA71" s="3">
        <v>8.0000000000000284</v>
      </c>
      <c r="BB71" s="3">
        <v>8.1839999999999975</v>
      </c>
      <c r="BC71" s="128">
        <f t="shared" si="13"/>
        <v>56.350815130193858</v>
      </c>
    </row>
    <row r="72" spans="1:55" ht="15" thickBot="1" x14ac:dyDescent="0.35">
      <c r="A72" s="67" t="s">
        <v>93</v>
      </c>
      <c r="B72" s="67">
        <v>2023</v>
      </c>
      <c r="C72" s="68">
        <v>45037</v>
      </c>
      <c r="D72" s="67" t="s">
        <v>72</v>
      </c>
      <c r="E72" s="67" t="s">
        <v>204</v>
      </c>
      <c r="F72" t="s">
        <v>205</v>
      </c>
      <c r="G72" t="s">
        <v>25</v>
      </c>
      <c r="H72" t="s">
        <v>269</v>
      </c>
      <c r="I72" t="s">
        <v>328</v>
      </c>
      <c r="J72" t="s">
        <v>457</v>
      </c>
      <c r="K72" t="s">
        <v>418</v>
      </c>
      <c r="L72" s="65">
        <f>(C72-VLOOKUP(H72,Riders!$A$2:$C$3501,2,FALSE))/365</f>
        <v>29.12876712328767</v>
      </c>
      <c r="M72" s="65">
        <f>(C72-VLOOKUP(I72,Riders!$A$2:$C$3501,2,FALSE))/365</f>
        <v>32.742465753424661</v>
      </c>
      <c r="N72" s="65">
        <f>(C72-VLOOKUP(J72,Riders!$A$2:$C$3501,2,FALSE))/365</f>
        <v>25.698630136986303</v>
      </c>
      <c r="O72" s="65">
        <f>(C72-VLOOKUP(K72,Riders!$A$2:$C$3501,2,FALSE))/365</f>
        <v>26.079452054794519</v>
      </c>
      <c r="P72">
        <v>1</v>
      </c>
      <c r="Q72" s="127">
        <f t="shared" si="7"/>
        <v>252.53900000000002</v>
      </c>
      <c r="R72" s="127">
        <f t="shared" si="8"/>
        <v>22.742000000000001</v>
      </c>
      <c r="S72" s="127">
        <f t="shared" si="9"/>
        <v>68.129000000000019</v>
      </c>
      <c r="T72" s="127">
        <f t="shared" si="10"/>
        <v>60.836999999999989</v>
      </c>
      <c r="U72" s="127">
        <f t="shared" si="11"/>
        <v>61.823000000000008</v>
      </c>
      <c r="V72" s="127">
        <f t="shared" si="12"/>
        <v>61.75</v>
      </c>
      <c r="W72" s="52">
        <v>14.36</v>
      </c>
      <c r="X72" s="3">
        <v>8.3820000000000014</v>
      </c>
      <c r="Y72" s="3">
        <v>7.6050000000000004</v>
      </c>
      <c r="Z72" s="3">
        <v>7.5210000000000008</v>
      </c>
      <c r="AA72" s="3">
        <v>7.6599999999999966</v>
      </c>
      <c r="AB72" s="3">
        <v>7.4720000000000013</v>
      </c>
      <c r="AC72" s="3">
        <v>7.490000000000002</v>
      </c>
      <c r="AD72" s="3">
        <v>7.6390000000000171</v>
      </c>
      <c r="AE72" s="3">
        <v>7.5169999999999817</v>
      </c>
      <c r="AF72" s="3">
        <v>7.5649999999999835</v>
      </c>
      <c r="AG72" s="3">
        <v>7.5640000000000214</v>
      </c>
      <c r="AH72" s="3">
        <v>7.5979999999999848</v>
      </c>
      <c r="AI72" s="3">
        <v>7.7399999999999949</v>
      </c>
      <c r="AJ72" s="3">
        <v>7.6050000000000324</v>
      </c>
      <c r="AK72" s="3">
        <v>7.6089999999999804</v>
      </c>
      <c r="AL72" s="3">
        <v>7.63900000000001</v>
      </c>
      <c r="AM72" s="3">
        <v>7.6519999999999868</v>
      </c>
      <c r="AN72" s="3">
        <v>7.7680000000000007</v>
      </c>
      <c r="AO72" s="3">
        <v>7.5680000000000121</v>
      </c>
      <c r="AP72" s="3">
        <v>7.72199999999998</v>
      </c>
      <c r="AQ72" s="3">
        <v>7.6640000000000157</v>
      </c>
      <c r="AR72" s="3">
        <v>7.77800000000002</v>
      </c>
      <c r="AS72" s="3">
        <v>7.9559999999999604</v>
      </c>
      <c r="AT72" s="3">
        <v>7.7150000000000318</v>
      </c>
      <c r="AU72" s="3">
        <v>7.6669999999999732</v>
      </c>
      <c r="AV72" s="3">
        <v>7.6820000000000164</v>
      </c>
      <c r="AW72" s="3">
        <v>7.6689999999999827</v>
      </c>
      <c r="AX72" s="3">
        <v>7.6430000000000007</v>
      </c>
      <c r="AY72" s="3">
        <v>7.6630000000000393</v>
      </c>
      <c r="AZ72" s="3">
        <v>7.6889999999999361</v>
      </c>
      <c r="BA72" s="3">
        <v>7.8470000000000084</v>
      </c>
      <c r="BB72" s="3">
        <v>7.8900000000000432</v>
      </c>
      <c r="BC72" s="128">
        <f t="shared" si="13"/>
        <v>57.020895782433598</v>
      </c>
    </row>
    <row r="73" spans="1:55" ht="15" thickBot="1" x14ac:dyDescent="0.35">
      <c r="A73" s="67" t="s">
        <v>93</v>
      </c>
      <c r="B73" s="67">
        <v>2023</v>
      </c>
      <c r="C73" s="68">
        <v>45037</v>
      </c>
      <c r="D73" s="67" t="s">
        <v>72</v>
      </c>
      <c r="E73" s="67" t="s">
        <v>204</v>
      </c>
      <c r="F73" t="s">
        <v>205</v>
      </c>
      <c r="G73" t="s">
        <v>15</v>
      </c>
      <c r="H73" t="s">
        <v>440</v>
      </c>
      <c r="I73" t="s">
        <v>459</v>
      </c>
      <c r="J73" t="s">
        <v>460</v>
      </c>
      <c r="K73" t="s">
        <v>492</v>
      </c>
      <c r="L73" s="65">
        <f>(C73-VLOOKUP(H73,Riders!$A$2:$C$3501,2,FALSE))/365</f>
        <v>22.446575342465753</v>
      </c>
      <c r="M73" s="65">
        <f>(C73-VLOOKUP(I73,Riders!$A$2:$C$3501,2,FALSE))/365</f>
        <v>24.432876712328767</v>
      </c>
      <c r="N73" s="65">
        <f>(C73-VLOOKUP(J73,Riders!$A$2:$C$3501,2,FALSE))/365</f>
        <v>29.778082191780822</v>
      </c>
      <c r="O73" s="65">
        <f>(C73-VLOOKUP(K73,Riders!$A$2:$C$3501,2,FALSE))/365</f>
        <v>26.172602739726027</v>
      </c>
      <c r="P73">
        <v>2</v>
      </c>
      <c r="Q73" s="127">
        <f t="shared" si="7"/>
        <v>253.51100000000002</v>
      </c>
      <c r="R73" s="127">
        <f t="shared" si="8"/>
        <v>22.343</v>
      </c>
      <c r="S73" s="127">
        <f t="shared" si="9"/>
        <v>67.997000000000014</v>
      </c>
      <c r="T73" s="127">
        <f t="shared" si="10"/>
        <v>62.694999999999993</v>
      </c>
      <c r="U73" s="127">
        <f t="shared" si="11"/>
        <v>62.321999999999974</v>
      </c>
      <c r="V73" s="127">
        <f t="shared" si="12"/>
        <v>60.497000000000043</v>
      </c>
      <c r="W73" s="52">
        <v>14.032999999999999</v>
      </c>
      <c r="X73" s="3">
        <v>8.31</v>
      </c>
      <c r="Y73" s="3">
        <v>7.7210000000000001</v>
      </c>
      <c r="Z73" s="3">
        <v>7.6289999999999978</v>
      </c>
      <c r="AA73" s="3">
        <v>7.4540000000000006</v>
      </c>
      <c r="AB73" s="3">
        <v>7.5549999999999997</v>
      </c>
      <c r="AC73" s="3">
        <v>7.695999999999998</v>
      </c>
      <c r="AD73" s="3">
        <v>7.599000000000018</v>
      </c>
      <c r="AE73" s="3">
        <v>7.7789999999999822</v>
      </c>
      <c r="AF73" s="3">
        <v>7.7760000000000105</v>
      </c>
      <c r="AG73" s="3">
        <v>8.0049999999999955</v>
      </c>
      <c r="AH73" s="3">
        <v>7.8020000000000067</v>
      </c>
      <c r="AI73" s="3">
        <v>7.8089999999999975</v>
      </c>
      <c r="AJ73" s="3">
        <v>7.8920000000000101</v>
      </c>
      <c r="AK73" s="3">
        <v>7.8079999999999927</v>
      </c>
      <c r="AL73" s="3">
        <v>7.8239999999999981</v>
      </c>
      <c r="AM73" s="3">
        <v>8.0719999999999743</v>
      </c>
      <c r="AN73" s="3">
        <v>7.9180000000000348</v>
      </c>
      <c r="AO73" s="3">
        <v>7.7779999999999916</v>
      </c>
      <c r="AP73" s="3">
        <v>7.7740000000000009</v>
      </c>
      <c r="AQ73" s="3">
        <v>7.6869999999999834</v>
      </c>
      <c r="AR73" s="3">
        <v>7.7360000000000184</v>
      </c>
      <c r="AS73" s="3">
        <v>7.7139999999999986</v>
      </c>
      <c r="AT73" s="3">
        <v>7.6429999999999723</v>
      </c>
      <c r="AU73" s="3">
        <v>7.7910000000000252</v>
      </c>
      <c r="AV73" s="3">
        <v>7.7199999999999989</v>
      </c>
      <c r="AW73" s="3">
        <v>7.5299999999999727</v>
      </c>
      <c r="AX73" s="3">
        <v>7.3710000000000377</v>
      </c>
      <c r="AY73" s="3">
        <v>7.5029999999999575</v>
      </c>
      <c r="AZ73" s="3">
        <v>7.5209999999999866</v>
      </c>
      <c r="BA73" s="3">
        <v>7.4799999999999898</v>
      </c>
      <c r="BB73" s="3">
        <v>7.5810000000000741</v>
      </c>
      <c r="BC73" s="128">
        <f t="shared" si="13"/>
        <v>56.802268935075787</v>
      </c>
    </row>
    <row r="74" spans="1:55" ht="15" thickBot="1" x14ac:dyDescent="0.35">
      <c r="A74" s="67" t="s">
        <v>93</v>
      </c>
      <c r="B74" s="67">
        <v>2023</v>
      </c>
      <c r="C74" s="68">
        <v>45037</v>
      </c>
      <c r="D74" s="67" t="s">
        <v>72</v>
      </c>
      <c r="E74" s="67" t="s">
        <v>204</v>
      </c>
      <c r="F74" t="s">
        <v>206</v>
      </c>
      <c r="G74" t="s">
        <v>27</v>
      </c>
      <c r="H74" t="s">
        <v>463</v>
      </c>
      <c r="I74" t="s">
        <v>216</v>
      </c>
      <c r="J74" t="s">
        <v>396</v>
      </c>
      <c r="K74" t="s">
        <v>432</v>
      </c>
      <c r="L74" s="65">
        <f>(C74-VLOOKUP(H74,Riders!$A$2:$C$3501,2,FALSE))/365</f>
        <v>21.391780821917809</v>
      </c>
      <c r="M74" s="65">
        <f>(C74-VLOOKUP(I74,Riders!$A$2:$C$3501,2,FALSE))/365</f>
        <v>24.202739726027396</v>
      </c>
      <c r="N74" s="65">
        <f>(C74-VLOOKUP(J74,Riders!$A$2:$C$3501,2,FALSE))/365</f>
        <v>24.126027397260273</v>
      </c>
      <c r="O74" s="65">
        <f>(C74-VLOOKUP(K74,Riders!$A$2:$C$3501,2,FALSE))/365</f>
        <v>28.07123287671233</v>
      </c>
      <c r="P74">
        <v>3</v>
      </c>
      <c r="Q74" s="127">
        <f t="shared" si="7"/>
        <v>255.96099999999998</v>
      </c>
      <c r="R74" s="127">
        <f t="shared" si="8"/>
        <v>22.997</v>
      </c>
      <c r="S74" s="127">
        <f t="shared" si="9"/>
        <v>69.793999999999997</v>
      </c>
      <c r="T74" s="127">
        <f t="shared" si="10"/>
        <v>61.14400000000002</v>
      </c>
      <c r="U74" s="127">
        <f t="shared" si="11"/>
        <v>61.517999999999972</v>
      </c>
      <c r="V74" s="127">
        <f t="shared" si="12"/>
        <v>63.504999999999995</v>
      </c>
      <c r="W74" s="52">
        <v>14.525</v>
      </c>
      <c r="X74" s="3">
        <v>8.4719999999999995</v>
      </c>
      <c r="Y74" s="3">
        <v>7.9379999999999988</v>
      </c>
      <c r="Z74" s="3">
        <v>7.7609999999999992</v>
      </c>
      <c r="AA74" s="3">
        <v>7.8250000000000028</v>
      </c>
      <c r="AB74" s="3">
        <v>7.6869999999999976</v>
      </c>
      <c r="AC74" s="3">
        <v>7.7430000000000092</v>
      </c>
      <c r="AD74" s="3">
        <v>7.8429999999999893</v>
      </c>
      <c r="AE74" s="3">
        <v>7.6840000000000117</v>
      </c>
      <c r="AF74" s="3">
        <v>7.6529999999999774</v>
      </c>
      <c r="AG74" s="3">
        <v>7.6080000000000041</v>
      </c>
      <c r="AH74" s="3">
        <v>7.5710000000000122</v>
      </c>
      <c r="AI74" s="3">
        <v>7.6029999999999944</v>
      </c>
      <c r="AJ74" s="3">
        <v>7.5990000000000038</v>
      </c>
      <c r="AK74" s="3">
        <v>7.6540000000000106</v>
      </c>
      <c r="AL74" s="3">
        <v>7.7720000000000056</v>
      </c>
      <c r="AM74" s="3">
        <v>7.59699999999998</v>
      </c>
      <c r="AN74" s="3">
        <v>7.5460000000000207</v>
      </c>
      <c r="AO74" s="3">
        <v>7.7339999999999804</v>
      </c>
      <c r="AP74" s="3">
        <v>7.6779999999999973</v>
      </c>
      <c r="AQ74" s="3">
        <v>7.7630000000000337</v>
      </c>
      <c r="AR74" s="3">
        <v>7.8429999999999609</v>
      </c>
      <c r="AS74" s="3">
        <v>7.6870000000000118</v>
      </c>
      <c r="AT74" s="3">
        <v>7.6699999999999875</v>
      </c>
      <c r="AU74" s="3">
        <v>7.8900000000000148</v>
      </c>
      <c r="AV74" s="3">
        <v>7.7539999999999907</v>
      </c>
      <c r="AW74" s="3">
        <v>7.8629999999999995</v>
      </c>
      <c r="AX74" s="3">
        <v>8.021000000000015</v>
      </c>
      <c r="AY74" s="3">
        <v>7.8900000000000148</v>
      </c>
      <c r="AZ74" s="3">
        <v>8.0380000000000109</v>
      </c>
      <c r="BA74" s="3">
        <v>7.990999999999957</v>
      </c>
      <c r="BB74" s="3">
        <v>8.0579999999999927</v>
      </c>
      <c r="BC74" s="128">
        <f t="shared" si="13"/>
        <v>56.258570641621191</v>
      </c>
    </row>
    <row r="75" spans="1:55" ht="15" thickBot="1" x14ac:dyDescent="0.35">
      <c r="A75" s="67" t="s">
        <v>93</v>
      </c>
      <c r="B75" s="67">
        <v>2023</v>
      </c>
      <c r="C75" s="68">
        <v>45037</v>
      </c>
      <c r="D75" s="67" t="s">
        <v>72</v>
      </c>
      <c r="E75" s="67" t="s">
        <v>204</v>
      </c>
      <c r="F75" t="s">
        <v>206</v>
      </c>
      <c r="G75" t="s">
        <v>67</v>
      </c>
      <c r="H75" t="s">
        <v>214</v>
      </c>
      <c r="I75" t="s">
        <v>271</v>
      </c>
      <c r="J75" t="s">
        <v>3731</v>
      </c>
      <c r="K75" t="s">
        <v>520</v>
      </c>
      <c r="L75" s="65">
        <f>(C75-VLOOKUP(H75,Riders!$A$2:$C$3501,2,FALSE))/365</f>
        <v>28.342465753424658</v>
      </c>
      <c r="M75" s="65">
        <f>(C75-VLOOKUP(I75,Riders!$A$2:$C$3501,2,FALSE))/365</f>
        <v>28.843835616438355</v>
      </c>
      <c r="N75" s="65">
        <f>(C75-VLOOKUP(J75,Riders!$A$2:$C$3501,2,FALSE))/365</f>
        <v>19.720547945205478</v>
      </c>
      <c r="O75" s="65">
        <f>(C75-VLOOKUP(K75,Riders!$A$2:$C$3501,2,FALSE))/365</f>
        <v>26.317808219178083</v>
      </c>
      <c r="P75">
        <v>4</v>
      </c>
      <c r="Q75" s="127">
        <f t="shared" si="7"/>
        <v>259.10500000000002</v>
      </c>
      <c r="R75" s="127">
        <f t="shared" si="8"/>
        <v>22.289000000000001</v>
      </c>
      <c r="S75" s="127">
        <f t="shared" si="9"/>
        <v>68.387999999999991</v>
      </c>
      <c r="T75" s="127">
        <f t="shared" si="10"/>
        <v>61.780000000000015</v>
      </c>
      <c r="U75" s="127">
        <f t="shared" si="11"/>
        <v>61.622999999999962</v>
      </c>
      <c r="V75" s="127">
        <f t="shared" si="12"/>
        <v>67.31400000000005</v>
      </c>
      <c r="W75" s="52">
        <v>14.125</v>
      </c>
      <c r="X75" s="3">
        <v>8.1640000000000015</v>
      </c>
      <c r="Y75" s="3">
        <v>7.727999999999998</v>
      </c>
      <c r="Z75" s="3">
        <v>7.5599999999999987</v>
      </c>
      <c r="AA75" s="3">
        <v>7.6570000000000036</v>
      </c>
      <c r="AB75" s="3">
        <v>7.7669999999999959</v>
      </c>
      <c r="AC75" s="3">
        <v>7.6939999999999955</v>
      </c>
      <c r="AD75" s="3">
        <v>7.6929999999999978</v>
      </c>
      <c r="AE75" s="3">
        <v>7.7480000000000047</v>
      </c>
      <c r="AF75" s="3">
        <v>7.9279999999999973</v>
      </c>
      <c r="AG75" s="3">
        <v>7.7360000000000184</v>
      </c>
      <c r="AH75" s="3">
        <v>7.769999999999996</v>
      </c>
      <c r="AI75" s="3">
        <v>7.7229999999999848</v>
      </c>
      <c r="AJ75" s="3">
        <v>7.7900000000000205</v>
      </c>
      <c r="AK75" s="3">
        <v>7.5600000000000023</v>
      </c>
      <c r="AL75" s="3">
        <v>7.5249999999999915</v>
      </c>
      <c r="AM75" s="3">
        <v>7.4770000000000039</v>
      </c>
      <c r="AN75" s="3">
        <v>7.4659999999999798</v>
      </c>
      <c r="AO75" s="3">
        <v>7.4939999999999998</v>
      </c>
      <c r="AP75" s="3">
        <v>7.8430000000000177</v>
      </c>
      <c r="AQ75" s="3">
        <v>7.6819999999999879</v>
      </c>
      <c r="AR75" s="3">
        <v>7.7810000000000059</v>
      </c>
      <c r="AS75" s="3">
        <v>7.88900000000001</v>
      </c>
      <c r="AT75" s="3">
        <v>7.990999999999957</v>
      </c>
      <c r="AU75" s="3">
        <v>8.0750000000000455</v>
      </c>
      <c r="AV75" s="3">
        <v>8.13900000000001</v>
      </c>
      <c r="AW75" s="3">
        <v>8.2109999999999843</v>
      </c>
      <c r="AX75" s="3">
        <v>8.3190000000000168</v>
      </c>
      <c r="AY75" s="3">
        <v>8.4429999999999836</v>
      </c>
      <c r="AZ75" s="3">
        <v>8.6089999999999804</v>
      </c>
      <c r="BA75" s="3">
        <v>8.68100000000004</v>
      </c>
      <c r="BB75" s="3">
        <v>8.8369999999999891</v>
      </c>
      <c r="BC75" s="128">
        <f t="shared" si="13"/>
        <v>55.575924818123923</v>
      </c>
    </row>
    <row r="76" spans="1:55" ht="15" thickBot="1" x14ac:dyDescent="0.35">
      <c r="A76" t="s">
        <v>844</v>
      </c>
      <c r="B76">
        <v>2023</v>
      </c>
      <c r="C76" s="9">
        <v>45000</v>
      </c>
      <c r="D76" t="s">
        <v>72</v>
      </c>
      <c r="E76" s="67" t="s">
        <v>454</v>
      </c>
      <c r="F76">
        <v>1</v>
      </c>
      <c r="G76" t="s">
        <v>56</v>
      </c>
      <c r="H76" t="s">
        <v>426</v>
      </c>
      <c r="I76" t="s">
        <v>267</v>
      </c>
      <c r="J76" t="s">
        <v>428</v>
      </c>
      <c r="K76" t="s">
        <v>427</v>
      </c>
      <c r="L76" s="65">
        <f>(C76-VLOOKUP(H76,Riders!$A$2:$C$3501,2,FALSE))/365</f>
        <v>21.912328767123288</v>
      </c>
      <c r="M76" s="65">
        <f>(C76-VLOOKUP(I76,Riders!$A$2:$C$3501,2,FALSE))/365</f>
        <v>24.221917808219178</v>
      </c>
      <c r="N76" s="65">
        <f>(C76-VLOOKUP(J76,Riders!$A$2:$C$3501,2,FALSE))/365</f>
        <v>33.38356164383562</v>
      </c>
      <c r="O76" s="65">
        <f>(C76-VLOOKUP(K76,Riders!$A$2:$C$3501,2,FALSE))/365</f>
        <v>28.884931506849316</v>
      </c>
      <c r="P76">
        <v>1</v>
      </c>
      <c r="Q76" s="127">
        <f t="shared" si="7"/>
        <v>263.63700000000006</v>
      </c>
      <c r="R76" s="127">
        <f t="shared" si="8"/>
        <v>22.431999999999999</v>
      </c>
      <c r="S76" s="127">
        <f t="shared" si="9"/>
        <v>70.111000000000004</v>
      </c>
      <c r="T76" s="127">
        <f t="shared" si="10"/>
        <v>64.231000000000009</v>
      </c>
      <c r="U76" s="127">
        <f t="shared" si="11"/>
        <v>64.480999999999995</v>
      </c>
      <c r="V76" s="127">
        <f t="shared" si="12"/>
        <v>64.81400000000005</v>
      </c>
      <c r="W76" s="52">
        <v>14.314</v>
      </c>
      <c r="X76" s="3">
        <v>8.1179999999999986</v>
      </c>
      <c r="Y76" s="3">
        <v>8.0030000000000001</v>
      </c>
      <c r="Z76" s="3">
        <v>7.8889999999999993</v>
      </c>
      <c r="AA76" s="3">
        <v>8.0720000000000027</v>
      </c>
      <c r="AB76" s="3">
        <v>7.8320000000000007</v>
      </c>
      <c r="AC76" s="3">
        <v>7.8530000000000015</v>
      </c>
      <c r="AD76" s="3">
        <v>8.0300000000000011</v>
      </c>
      <c r="AE76" s="3">
        <v>8.0699999999999932</v>
      </c>
      <c r="AF76" s="3">
        <v>8.1189999999999998</v>
      </c>
      <c r="AG76" s="3">
        <v>8.3090000000000117</v>
      </c>
      <c r="AH76" s="3">
        <v>7.9169999999999874</v>
      </c>
      <c r="AI76" s="3">
        <v>8.0250000000000057</v>
      </c>
      <c r="AJ76" s="3">
        <v>7.8279999999999887</v>
      </c>
      <c r="AK76" s="3">
        <v>8.0859999999999843</v>
      </c>
      <c r="AL76" s="3">
        <v>7.877000000000038</v>
      </c>
      <c r="AM76" s="3">
        <v>7.9239999999999782</v>
      </c>
      <c r="AN76" s="3">
        <v>8.049000000000035</v>
      </c>
      <c r="AO76" s="3">
        <v>7.9859999999999616</v>
      </c>
      <c r="AP76" s="3">
        <v>7.9930000000000234</v>
      </c>
      <c r="AQ76" s="3">
        <v>8.0360000000000014</v>
      </c>
      <c r="AR76" s="3">
        <v>7.9909999999999854</v>
      </c>
      <c r="AS76" s="3">
        <v>8.2190000000000225</v>
      </c>
      <c r="AT76" s="3">
        <v>8.282999999999987</v>
      </c>
      <c r="AU76" s="3">
        <v>8.0449999999999875</v>
      </c>
      <c r="AV76" s="3">
        <v>7.9440000000000168</v>
      </c>
      <c r="AW76" s="3">
        <v>7.9939999999999998</v>
      </c>
      <c r="AX76" s="3">
        <v>7.9000000000000057</v>
      </c>
      <c r="AY76" s="3">
        <v>8.1119999999999663</v>
      </c>
      <c r="AZ76" s="3">
        <v>8.127000000000038</v>
      </c>
      <c r="BA76" s="3">
        <v>8.2809999999999491</v>
      </c>
      <c r="BB76" s="3">
        <v>8.4110000000000866</v>
      </c>
      <c r="BC76" s="128">
        <f t="shared" si="13"/>
        <v>54.620557812446648</v>
      </c>
    </row>
    <row r="77" spans="1:55" ht="15" thickBot="1" x14ac:dyDescent="0.35">
      <c r="A77" t="s">
        <v>844</v>
      </c>
      <c r="B77">
        <v>2023</v>
      </c>
      <c r="C77" s="9">
        <v>45000</v>
      </c>
      <c r="D77" t="s">
        <v>72</v>
      </c>
      <c r="E77" s="67" t="s">
        <v>454</v>
      </c>
      <c r="F77">
        <v>1</v>
      </c>
      <c r="G77" t="s">
        <v>25</v>
      </c>
      <c r="H77" t="s">
        <v>497</v>
      </c>
      <c r="I77" t="s">
        <v>457</v>
      </c>
      <c r="J77" t="s">
        <v>259</v>
      </c>
      <c r="K77" t="s">
        <v>614</v>
      </c>
      <c r="L77" s="65">
        <f>(C77-VLOOKUP(H77,Riders!$A$2:$C$3501,2,FALSE))/365</f>
        <v>19.876712328767123</v>
      </c>
      <c r="M77" s="65">
        <f>(C77-VLOOKUP(I77,Riders!$A$2:$C$3501,2,FALSE))/365</f>
        <v>25.597260273972601</v>
      </c>
      <c r="N77" s="65">
        <f>(C77-VLOOKUP(J77,Riders!$A$2:$C$3501,2,FALSE))/365</f>
        <v>22.17808219178082</v>
      </c>
      <c r="O77" s="65">
        <f>(C77-VLOOKUP(K77,Riders!$A$2:$C$3501,2,FALSE))/365</f>
        <v>20.517808219178082</v>
      </c>
      <c r="P77">
        <v>2</v>
      </c>
      <c r="Q77" s="127">
        <f t="shared" si="7"/>
        <v>269.78499999999997</v>
      </c>
      <c r="R77" s="127">
        <f t="shared" si="8"/>
        <v>22.806999999999999</v>
      </c>
      <c r="S77" s="127">
        <f t="shared" si="9"/>
        <v>70.962000000000003</v>
      </c>
      <c r="T77" s="127">
        <f t="shared" si="10"/>
        <v>65.009999999999977</v>
      </c>
      <c r="U77" s="127">
        <f t="shared" si="11"/>
        <v>64.54000000000002</v>
      </c>
      <c r="V77" s="127">
        <f t="shared" si="12"/>
        <v>69.272999999999968</v>
      </c>
      <c r="W77" s="52">
        <v>14.162000000000001</v>
      </c>
      <c r="X77" s="3">
        <v>8.6449999999999978</v>
      </c>
      <c r="Y77" s="3">
        <v>7.963000000000001</v>
      </c>
      <c r="Z77" s="3">
        <v>8.1230000000000011</v>
      </c>
      <c r="AA77" s="3">
        <v>8.1580000000000013</v>
      </c>
      <c r="AB77" s="3">
        <v>7.9839999999999947</v>
      </c>
      <c r="AC77" s="3">
        <v>7.8720000000000141</v>
      </c>
      <c r="AD77" s="3">
        <v>8.0549999999999926</v>
      </c>
      <c r="AE77" s="3">
        <v>8.0299999999999869</v>
      </c>
      <c r="AF77" s="3">
        <v>8.0870000000000033</v>
      </c>
      <c r="AG77" s="3">
        <v>8.1150000000000091</v>
      </c>
      <c r="AH77" s="3">
        <v>8.4059999999999917</v>
      </c>
      <c r="AI77" s="3">
        <v>8.021000000000015</v>
      </c>
      <c r="AJ77" s="3">
        <v>8.1659999999999826</v>
      </c>
      <c r="AK77" s="3">
        <v>7.9990000000000094</v>
      </c>
      <c r="AL77" s="3">
        <v>8.1859999999999786</v>
      </c>
      <c r="AM77" s="3">
        <v>8.0490000000000066</v>
      </c>
      <c r="AN77" s="3">
        <v>8.2669999999999959</v>
      </c>
      <c r="AO77" s="3">
        <v>7.9300000000000352</v>
      </c>
      <c r="AP77" s="3">
        <v>7.9699999999999704</v>
      </c>
      <c r="AQ77" s="3">
        <v>7.9650000000000318</v>
      </c>
      <c r="AR77" s="3">
        <v>8.0629999999999313</v>
      </c>
      <c r="AS77" s="3">
        <v>7.9970000000000141</v>
      </c>
      <c r="AT77" s="3">
        <v>8.299000000000035</v>
      </c>
      <c r="AU77" s="3">
        <v>8.3170000000000073</v>
      </c>
      <c r="AV77" s="3">
        <v>8.6089999999999804</v>
      </c>
      <c r="AW77" s="3">
        <v>8.8179999999999836</v>
      </c>
      <c r="AX77" s="3">
        <v>8.5890000000000271</v>
      </c>
      <c r="AY77" s="3">
        <v>8.5060000000000002</v>
      </c>
      <c r="AZ77" s="3">
        <v>8.6830000000000211</v>
      </c>
      <c r="BA77" s="3">
        <v>8.7639999999999816</v>
      </c>
      <c r="BB77" s="3">
        <v>8.9869999999999663</v>
      </c>
      <c r="BC77" s="128">
        <f t="shared" si="13"/>
        <v>53.375836314101974</v>
      </c>
    </row>
    <row r="78" spans="1:55" ht="15" thickBot="1" x14ac:dyDescent="0.35">
      <c r="A78" t="s">
        <v>844</v>
      </c>
      <c r="B78">
        <v>2023</v>
      </c>
      <c r="C78" s="9">
        <v>45000</v>
      </c>
      <c r="D78" t="s">
        <v>72</v>
      </c>
      <c r="E78" s="67" t="s">
        <v>454</v>
      </c>
      <c r="F78">
        <v>2</v>
      </c>
      <c r="G78" t="s">
        <v>27</v>
      </c>
      <c r="H78" t="s">
        <v>216</v>
      </c>
      <c r="I78" t="s">
        <v>312</v>
      </c>
      <c r="J78" t="s">
        <v>396</v>
      </c>
      <c r="K78" t="s">
        <v>397</v>
      </c>
      <c r="L78" s="65">
        <f>(C78-VLOOKUP(H78,Riders!$A$2:$C$3501,2,FALSE))/365</f>
        <v>24.101369863013698</v>
      </c>
      <c r="M78" s="65">
        <f>(C78-VLOOKUP(I78,Riders!$A$2:$C$3501,2,FALSE))/365</f>
        <v>24.668493150684931</v>
      </c>
      <c r="N78" s="65">
        <f>(C78-VLOOKUP(J78,Riders!$A$2:$C$3501,2,FALSE))/365</f>
        <v>24.024657534246575</v>
      </c>
      <c r="O78" s="65">
        <f>(C78-VLOOKUP(K78,Riders!$A$2:$C$3501,2,FALSE))/365</f>
        <v>21.764383561643836</v>
      </c>
      <c r="P78">
        <v>1</v>
      </c>
      <c r="Q78" s="127">
        <f t="shared" si="7"/>
        <v>267.12700000000001</v>
      </c>
      <c r="R78" s="127">
        <f t="shared" si="8"/>
        <v>22.718</v>
      </c>
      <c r="S78" s="127">
        <f t="shared" si="9"/>
        <v>70.811999999999998</v>
      </c>
      <c r="T78" s="127">
        <f t="shared" si="10"/>
        <v>63.661999999999992</v>
      </c>
      <c r="U78" s="127">
        <f t="shared" si="11"/>
        <v>65.78</v>
      </c>
      <c r="V78" s="127">
        <f t="shared" si="12"/>
        <v>66.873000000000019</v>
      </c>
      <c r="W78" s="52">
        <v>14.159000000000001</v>
      </c>
      <c r="X78" s="3">
        <v>8.5589999999999993</v>
      </c>
      <c r="Y78" s="3">
        <v>8.1129999999999995</v>
      </c>
      <c r="Z78" s="3">
        <v>7.9839999999999982</v>
      </c>
      <c r="AA78" s="3">
        <v>8.2809999999999988</v>
      </c>
      <c r="AB78" s="3">
        <v>7.8540000000000063</v>
      </c>
      <c r="AC78" s="3">
        <v>7.9600000000000009</v>
      </c>
      <c r="AD78" s="3">
        <v>7.9019999999999939</v>
      </c>
      <c r="AE78" s="3">
        <v>7.9569999999999936</v>
      </c>
      <c r="AF78" s="3">
        <v>7.8930000000000007</v>
      </c>
      <c r="AG78" s="3">
        <v>7.8580000000000183</v>
      </c>
      <c r="AH78" s="3">
        <v>7.9489999999999839</v>
      </c>
      <c r="AI78" s="3">
        <v>8.048000000000016</v>
      </c>
      <c r="AJ78" s="3">
        <v>7.9429999999999836</v>
      </c>
      <c r="AK78" s="3">
        <v>7.9750000000000085</v>
      </c>
      <c r="AL78" s="3">
        <v>8.0389999999999873</v>
      </c>
      <c r="AM78" s="3">
        <v>8.2350000000000421</v>
      </c>
      <c r="AN78" s="3">
        <v>8.2109999999999843</v>
      </c>
      <c r="AO78" s="3">
        <v>8.1409999999999911</v>
      </c>
      <c r="AP78" s="3">
        <v>8.3410000000000082</v>
      </c>
      <c r="AQ78" s="3">
        <v>8.1559999999999491</v>
      </c>
      <c r="AR78" s="3">
        <v>8.1990000000000407</v>
      </c>
      <c r="AS78" s="3">
        <v>8.0949999999999989</v>
      </c>
      <c r="AT78" s="3">
        <v>8.4019999999999868</v>
      </c>
      <c r="AU78" s="3">
        <v>8.2029999999999745</v>
      </c>
      <c r="AV78" s="3">
        <v>8.3310000000000173</v>
      </c>
      <c r="AW78" s="3">
        <v>8.5460000000000207</v>
      </c>
      <c r="AX78" s="3">
        <v>8.3899999999999864</v>
      </c>
      <c r="AY78" s="3">
        <v>8.578000000000003</v>
      </c>
      <c r="AZ78" s="3">
        <v>8.3689999999999998</v>
      </c>
      <c r="BA78" s="3">
        <v>8.2050000000000409</v>
      </c>
      <c r="BB78" s="3">
        <v>8.2509999999999764</v>
      </c>
      <c r="BC78" s="128">
        <f t="shared" si="13"/>
        <v>53.906943139405598</v>
      </c>
    </row>
    <row r="79" spans="1:55" ht="15" thickBot="1" x14ac:dyDescent="0.35">
      <c r="A79" t="s">
        <v>844</v>
      </c>
      <c r="B79">
        <v>2023</v>
      </c>
      <c r="C79" s="9">
        <v>45000</v>
      </c>
      <c r="D79" t="s">
        <v>72</v>
      </c>
      <c r="E79" s="67" t="s">
        <v>454</v>
      </c>
      <c r="F79">
        <v>2</v>
      </c>
      <c r="G79" t="s">
        <v>67</v>
      </c>
      <c r="H79" t="s">
        <v>214</v>
      </c>
      <c r="I79" t="s">
        <v>271</v>
      </c>
      <c r="J79" t="s">
        <v>464</v>
      </c>
      <c r="K79" t="s">
        <v>439</v>
      </c>
      <c r="L79" s="65">
        <f>(C79-VLOOKUP(H79,Riders!$A$2:$C$3501,2,FALSE))/365</f>
        <v>28.241095890410961</v>
      </c>
      <c r="M79" s="65">
        <f>(C79-VLOOKUP(I79,Riders!$A$2:$C$3501,2,FALSE))/365</f>
        <v>28.742465753424657</v>
      </c>
      <c r="N79" s="65">
        <f>(C79-VLOOKUP(J79,Riders!$A$2:$C$3501,2,FALSE))/365</f>
        <v>21.136986301369863</v>
      </c>
      <c r="O79" s="65">
        <f>(C79-VLOOKUP(K79,Riders!$A$2:$C$3501,2,FALSE))/365</f>
        <v>29.2</v>
      </c>
      <c r="P79">
        <v>2</v>
      </c>
      <c r="Q79" s="127">
        <f t="shared" si="7"/>
        <v>268.86599999999999</v>
      </c>
      <c r="R79" s="127">
        <f t="shared" si="8"/>
        <v>22.681999999999999</v>
      </c>
      <c r="S79" s="127">
        <f t="shared" si="9"/>
        <v>71.674000000000007</v>
      </c>
      <c r="T79" s="127">
        <f t="shared" si="10"/>
        <v>64.711999999999989</v>
      </c>
      <c r="U79" s="127">
        <f t="shared" si="11"/>
        <v>65.031000000000034</v>
      </c>
      <c r="V79" s="127">
        <f t="shared" si="12"/>
        <v>67.448999999999955</v>
      </c>
      <c r="W79" s="52">
        <v>14.247</v>
      </c>
      <c r="X79" s="3">
        <v>8.4349999999999987</v>
      </c>
      <c r="Y79" s="3">
        <v>8.1810000000000009</v>
      </c>
      <c r="Z79" s="3">
        <v>8.2779999999999987</v>
      </c>
      <c r="AA79" s="3">
        <v>8.105000000000004</v>
      </c>
      <c r="AB79" s="3">
        <v>8.1119999999999948</v>
      </c>
      <c r="AC79" s="3">
        <v>8.0600000000000023</v>
      </c>
      <c r="AD79" s="3">
        <v>8.2560000000000073</v>
      </c>
      <c r="AE79" s="3">
        <v>8.1630000000000109</v>
      </c>
      <c r="AF79" s="3">
        <v>8.0559999999999832</v>
      </c>
      <c r="AG79" s="3">
        <v>8.0669999999999931</v>
      </c>
      <c r="AH79" s="3">
        <v>8.1470000000000056</v>
      </c>
      <c r="AI79" s="3">
        <v>8.0450000000000017</v>
      </c>
      <c r="AJ79" s="3">
        <v>8.046999999999997</v>
      </c>
      <c r="AK79" s="3">
        <v>8.2310000000000088</v>
      </c>
      <c r="AL79" s="3">
        <v>7.9559999999999889</v>
      </c>
      <c r="AM79" s="3">
        <v>8.0420000000000016</v>
      </c>
      <c r="AN79" s="3">
        <v>8.1810000000000116</v>
      </c>
      <c r="AO79" s="3">
        <v>8.0360000000000014</v>
      </c>
      <c r="AP79" s="3">
        <v>8.0429999999999779</v>
      </c>
      <c r="AQ79" s="3">
        <v>8.1340000000000146</v>
      </c>
      <c r="AR79" s="3">
        <v>8.0839999999999748</v>
      </c>
      <c r="AS79" s="3">
        <v>8.3740000000000236</v>
      </c>
      <c r="AT79" s="3">
        <v>8.1370000000000289</v>
      </c>
      <c r="AU79" s="3">
        <v>8.0979999999999848</v>
      </c>
      <c r="AV79" s="3">
        <v>7.9779999999999802</v>
      </c>
      <c r="AW79" s="3">
        <v>8.2439999999999998</v>
      </c>
      <c r="AX79" s="3">
        <v>8.1910000000000025</v>
      </c>
      <c r="AY79" s="3">
        <v>8.3739999999999952</v>
      </c>
      <c r="AZ79" s="3">
        <v>8.5920000000000414</v>
      </c>
      <c r="BA79" s="3">
        <v>8.8439999999999657</v>
      </c>
      <c r="BB79" s="3">
        <v>9.1279999999999859</v>
      </c>
      <c r="BC79" s="128">
        <f t="shared" si="13"/>
        <v>53.558278101359043</v>
      </c>
    </row>
    <row r="80" spans="1:55" ht="15" thickBot="1" x14ac:dyDescent="0.35">
      <c r="A80" t="s">
        <v>844</v>
      </c>
      <c r="B80">
        <v>2023</v>
      </c>
      <c r="C80" s="9">
        <v>45000</v>
      </c>
      <c r="D80" t="s">
        <v>72</v>
      </c>
      <c r="E80" s="67" t="s">
        <v>454</v>
      </c>
      <c r="F80">
        <v>3</v>
      </c>
      <c r="G80" t="s">
        <v>17</v>
      </c>
      <c r="H80" t="s">
        <v>421</v>
      </c>
      <c r="I80" t="s">
        <v>215</v>
      </c>
      <c r="J80" t="s">
        <v>422</v>
      </c>
      <c r="K80" t="s">
        <v>423</v>
      </c>
      <c r="L80" s="65">
        <f>(C80-VLOOKUP(H80,Riders!$A$2:$C$3501,2,FALSE))/365</f>
        <v>22.591780821917808</v>
      </c>
      <c r="M80" s="65">
        <f>(C80-VLOOKUP(I80,Riders!$A$2:$C$3501,2,FALSE))/365</f>
        <v>24.186301369863013</v>
      </c>
      <c r="N80" s="65">
        <f>(C80-VLOOKUP(J80,Riders!$A$2:$C$3501,2,FALSE))/365</f>
        <v>23.906849315068492</v>
      </c>
      <c r="O80" s="65">
        <f>(C80-VLOOKUP(K80,Riders!$A$2:$C$3501,2,FALSE))/365</f>
        <v>25.32054794520548</v>
      </c>
      <c r="P80">
        <v>1</v>
      </c>
      <c r="Q80" s="127">
        <f t="shared" si="7"/>
        <v>256.75700000000001</v>
      </c>
      <c r="R80" s="127">
        <f t="shared" si="8"/>
        <v>22.001000000000001</v>
      </c>
      <c r="S80" s="127">
        <f t="shared" si="9"/>
        <v>68.816999999999993</v>
      </c>
      <c r="T80" s="127">
        <f t="shared" si="10"/>
        <v>62.21299999999998</v>
      </c>
      <c r="U80" s="127">
        <f t="shared" si="11"/>
        <v>62.419000000000011</v>
      </c>
      <c r="V80" s="127">
        <f t="shared" si="12"/>
        <v>63.308000000000021</v>
      </c>
      <c r="W80" s="52">
        <v>13.731999999999999</v>
      </c>
      <c r="X80" s="3">
        <v>8.2690000000000019</v>
      </c>
      <c r="Y80" s="3">
        <v>7.8319999999999972</v>
      </c>
      <c r="Z80" s="3">
        <v>7.6970000000000027</v>
      </c>
      <c r="AA80" s="3">
        <v>7.7740000000000009</v>
      </c>
      <c r="AB80" s="3">
        <v>7.777000000000001</v>
      </c>
      <c r="AC80" s="3">
        <v>7.8170000000000002</v>
      </c>
      <c r="AD80" s="3">
        <v>7.9189999999999898</v>
      </c>
      <c r="AE80" s="3">
        <v>8.0400000000000063</v>
      </c>
      <c r="AF80" s="3">
        <v>7.8600000000000136</v>
      </c>
      <c r="AG80" s="3">
        <v>7.7069999999999794</v>
      </c>
      <c r="AH80" s="3">
        <v>7.724000000000018</v>
      </c>
      <c r="AI80" s="3">
        <v>7.6699999999999733</v>
      </c>
      <c r="AJ80" s="3">
        <v>7.6980000000000217</v>
      </c>
      <c r="AK80" s="3">
        <v>7.7960000000000065</v>
      </c>
      <c r="AL80" s="3">
        <v>7.7179999999999609</v>
      </c>
      <c r="AM80" s="3">
        <v>7.6070000000000562</v>
      </c>
      <c r="AN80" s="3">
        <v>7.6819999999999879</v>
      </c>
      <c r="AO80" s="3">
        <v>7.7069999999999652</v>
      </c>
      <c r="AP80" s="3">
        <v>7.8070000000000164</v>
      </c>
      <c r="AQ80" s="3">
        <v>7.9320000000000164</v>
      </c>
      <c r="AR80" s="3">
        <v>7.8759999999999764</v>
      </c>
      <c r="AS80" s="3">
        <v>7.8029999999999973</v>
      </c>
      <c r="AT80" s="3">
        <v>8.0049999999999955</v>
      </c>
      <c r="AU80" s="3">
        <v>7.8290000000000077</v>
      </c>
      <c r="AV80" s="3">
        <v>7.9590000000000032</v>
      </c>
      <c r="AW80" s="3">
        <v>7.8840000000000146</v>
      </c>
      <c r="AX80" s="3">
        <v>7.8179999999999836</v>
      </c>
      <c r="AY80" s="3">
        <v>7.8080000000000211</v>
      </c>
      <c r="AZ80" s="3">
        <v>8.0609999999999786</v>
      </c>
      <c r="BA80" s="3">
        <v>7.8499999999999943</v>
      </c>
      <c r="BB80" s="3">
        <v>8.099000000000018</v>
      </c>
      <c r="BC80" s="128">
        <f t="shared" si="13"/>
        <v>56.084157393956154</v>
      </c>
    </row>
    <row r="81" spans="1:55" ht="15" thickBot="1" x14ac:dyDescent="0.35">
      <c r="A81" t="s">
        <v>844</v>
      </c>
      <c r="B81">
        <v>2023</v>
      </c>
      <c r="C81" s="9">
        <v>45000</v>
      </c>
      <c r="D81" t="s">
        <v>72</v>
      </c>
      <c r="E81" s="67" t="s">
        <v>454</v>
      </c>
      <c r="F81">
        <v>3</v>
      </c>
      <c r="G81" t="s">
        <v>15</v>
      </c>
      <c r="H81" t="s">
        <v>459</v>
      </c>
      <c r="I81" t="s">
        <v>491</v>
      </c>
      <c r="J81" t="s">
        <v>460</v>
      </c>
      <c r="K81" t="s">
        <v>492</v>
      </c>
      <c r="L81" s="65">
        <f>(C81-VLOOKUP(H81,Riders!$A$2:$C$3501,2,FALSE))/365</f>
        <v>24.331506849315069</v>
      </c>
      <c r="M81" s="65">
        <f>(C81-VLOOKUP(I81,Riders!$A$2:$C$3501,2,FALSE))/365</f>
        <v>26.682191780821917</v>
      </c>
      <c r="N81" s="65">
        <f>(C81-VLOOKUP(J81,Riders!$A$2:$C$3501,2,FALSE))/365</f>
        <v>29.676712328767124</v>
      </c>
      <c r="O81" s="65">
        <f>(C81-VLOOKUP(K81,Riders!$A$2:$C$3501,2,FALSE))/365</f>
        <v>26.07123287671233</v>
      </c>
      <c r="P81">
        <v>2</v>
      </c>
      <c r="Q81" s="127">
        <f t="shared" si="7"/>
        <v>257.68</v>
      </c>
      <c r="R81" s="127">
        <f t="shared" si="8"/>
        <v>22.638999999999999</v>
      </c>
      <c r="S81" s="127">
        <f t="shared" si="9"/>
        <v>70.024000000000001</v>
      </c>
      <c r="T81" s="127">
        <f t="shared" si="10"/>
        <v>63.992999999999995</v>
      </c>
      <c r="U81" s="127">
        <f t="shared" si="11"/>
        <v>60.988999999999976</v>
      </c>
      <c r="V81" s="127">
        <f t="shared" si="12"/>
        <v>62.674000000000035</v>
      </c>
      <c r="W81" s="52">
        <v>14.263</v>
      </c>
      <c r="X81" s="3">
        <v>8.3759999999999994</v>
      </c>
      <c r="Y81" s="3">
        <v>7.8979999999999997</v>
      </c>
      <c r="Z81" s="3">
        <v>7.7390000000000043</v>
      </c>
      <c r="AA81" s="3">
        <v>7.8529999999999944</v>
      </c>
      <c r="AB81" s="3">
        <v>8.0080000000000027</v>
      </c>
      <c r="AC81" s="3">
        <v>7.9249999999999901</v>
      </c>
      <c r="AD81" s="3">
        <v>7.9620000000000104</v>
      </c>
      <c r="AE81" s="3">
        <v>8.0379999999999967</v>
      </c>
      <c r="AF81" s="3">
        <v>8.144999999999996</v>
      </c>
      <c r="AG81" s="3">
        <v>8.0260000000000105</v>
      </c>
      <c r="AH81" s="3">
        <v>7.9259999999999877</v>
      </c>
      <c r="AI81" s="3">
        <v>7.9970000000000141</v>
      </c>
      <c r="AJ81" s="3">
        <v>7.9449999999999932</v>
      </c>
      <c r="AK81" s="3">
        <v>8.0790000000000219</v>
      </c>
      <c r="AL81" s="3">
        <v>7.8369999999999749</v>
      </c>
      <c r="AM81" s="3">
        <v>7.7409999999999854</v>
      </c>
      <c r="AN81" s="3">
        <v>7.6440000000000055</v>
      </c>
      <c r="AO81" s="3">
        <v>7.5970000000000084</v>
      </c>
      <c r="AP81" s="3">
        <v>7.5509999999999877</v>
      </c>
      <c r="AQ81" s="3">
        <v>7.6040000000000134</v>
      </c>
      <c r="AR81" s="3">
        <v>7.5579999999999927</v>
      </c>
      <c r="AS81" s="3">
        <v>7.7150000000000318</v>
      </c>
      <c r="AT81" s="3">
        <v>7.5789999999999509</v>
      </c>
      <c r="AU81" s="3">
        <v>7.6460000000000434</v>
      </c>
      <c r="AV81" s="3">
        <v>7.7340000000000089</v>
      </c>
      <c r="AW81" s="3">
        <v>7.7489999999999952</v>
      </c>
      <c r="AX81" s="3">
        <v>7.761999999999972</v>
      </c>
      <c r="AY81" s="3">
        <v>7.8070000000000164</v>
      </c>
      <c r="AZ81" s="3">
        <v>8.0579999999999927</v>
      </c>
      <c r="BA81" s="3">
        <v>7.9550000000000125</v>
      </c>
      <c r="BB81" s="3">
        <v>7.9629999999999939</v>
      </c>
      <c r="BC81" s="128">
        <f t="shared" si="13"/>
        <v>55.883266066438992</v>
      </c>
    </row>
    <row r="82" spans="1:55" ht="15" thickBot="1" x14ac:dyDescent="0.35">
      <c r="A82" t="s">
        <v>844</v>
      </c>
      <c r="B82">
        <v>2023</v>
      </c>
      <c r="C82" s="9">
        <v>45000</v>
      </c>
      <c r="D82" t="s">
        <v>72</v>
      </c>
      <c r="E82" s="67" t="s">
        <v>454</v>
      </c>
      <c r="F82">
        <v>4</v>
      </c>
      <c r="G82" t="s">
        <v>29</v>
      </c>
      <c r="H82" t="s">
        <v>416</v>
      </c>
      <c r="I82" t="s">
        <v>274</v>
      </c>
      <c r="J82" t="s">
        <v>551</v>
      </c>
      <c r="K82" t="s">
        <v>417</v>
      </c>
      <c r="L82" s="65">
        <f>(C82-VLOOKUP(H82,Riders!$A$2:$C$3501,2,FALSE))/365</f>
        <v>25.375342465753423</v>
      </c>
      <c r="M82" s="65">
        <f>(C82-VLOOKUP(I82,Riders!$A$2:$C$3501,2,FALSE))/365</f>
        <v>22.205479452054796</v>
      </c>
      <c r="N82" s="65">
        <f>(C82-VLOOKUP(J82,Riders!$A$2:$C$3501,2,FALSE))/365</f>
        <v>26.419178082191781</v>
      </c>
      <c r="O82" s="65">
        <f>(C82-VLOOKUP(K82,Riders!$A$2:$C$3501,2,FALSE))/365</f>
        <v>24.07123287671233</v>
      </c>
      <c r="P82">
        <v>1</v>
      </c>
      <c r="Q82" s="127" t="str">
        <f t="shared" si="7"/>
        <v/>
      </c>
      <c r="R82" s="127">
        <f t="shared" si="8"/>
        <v>22.911999999999999</v>
      </c>
      <c r="S82" s="127">
        <f t="shared" si="9"/>
        <v>68.885999999999996</v>
      </c>
      <c r="T82" s="127">
        <f t="shared" si="10"/>
        <v>61.628000000000014</v>
      </c>
      <c r="U82" s="127">
        <f t="shared" si="11"/>
        <v>61.661999999999978</v>
      </c>
      <c r="V82" s="127" t="str">
        <f t="shared" si="12"/>
        <v/>
      </c>
      <c r="W82" s="52">
        <v>14.269</v>
      </c>
      <c r="X82" s="3">
        <v>8.6429999999999989</v>
      </c>
      <c r="Y82" s="3">
        <v>7.7959999999999994</v>
      </c>
      <c r="Z82" s="3">
        <v>7.7370000000000019</v>
      </c>
      <c r="AA82" s="3">
        <v>7.7060000000000031</v>
      </c>
      <c r="AB82" s="3">
        <v>7.482999999999997</v>
      </c>
      <c r="AC82" s="3">
        <v>7.5629999999999953</v>
      </c>
      <c r="AD82" s="3">
        <v>7.6890000000000001</v>
      </c>
      <c r="AE82" s="3">
        <v>7.7050000000000125</v>
      </c>
      <c r="AF82" s="3">
        <v>7.6149999999999949</v>
      </c>
      <c r="AG82" s="3">
        <v>7.5739999999999981</v>
      </c>
      <c r="AH82" s="3">
        <v>7.7199999999999989</v>
      </c>
      <c r="AI82" s="3">
        <v>7.6450000000000244</v>
      </c>
      <c r="AJ82" s="3">
        <v>7.9299999999999784</v>
      </c>
      <c r="AK82" s="3">
        <v>7.6430000000000149</v>
      </c>
      <c r="AL82" s="3">
        <v>7.7959999999999923</v>
      </c>
      <c r="AM82" s="3">
        <v>7.8519999999999754</v>
      </c>
      <c r="AN82" s="3">
        <v>8.1080000000000041</v>
      </c>
      <c r="AO82" s="3">
        <v>7.6399999999999864</v>
      </c>
      <c r="AP82" s="3">
        <v>7.7769999999999868</v>
      </c>
      <c r="AQ82" s="3">
        <v>7.5190000000000623</v>
      </c>
      <c r="AR82" s="3">
        <v>7.6449999999999818</v>
      </c>
      <c r="AS82" s="3">
        <v>7.5379999999999825</v>
      </c>
      <c r="AT82" s="3">
        <v>7.5829999999999984</v>
      </c>
      <c r="AU82" s="3">
        <v>7.5060000000000286</v>
      </c>
      <c r="AV82" s="3">
        <v>9.0500000000000114</v>
      </c>
      <c r="AW82" s="3">
        <v>11.796999999999969</v>
      </c>
      <c r="AX82" s="3"/>
      <c r="AY82" s="3"/>
      <c r="AZ82" s="3"/>
      <c r="BA82" s="3"/>
      <c r="BB82" s="3"/>
      <c r="BC82" s="128" t="str">
        <f t="shared" si="13"/>
        <v/>
      </c>
    </row>
    <row r="83" spans="1:55" ht="15" thickBot="1" x14ac:dyDescent="0.35">
      <c r="A83" t="s">
        <v>844</v>
      </c>
      <c r="B83">
        <v>2023</v>
      </c>
      <c r="C83" s="9">
        <v>45000</v>
      </c>
      <c r="D83" t="s">
        <v>72</v>
      </c>
      <c r="E83" s="67" t="s">
        <v>454</v>
      </c>
      <c r="F83">
        <v>4</v>
      </c>
      <c r="G83" t="s">
        <v>53</v>
      </c>
      <c r="H83" t="s">
        <v>456</v>
      </c>
      <c r="I83" t="s">
        <v>478</v>
      </c>
      <c r="J83" t="s">
        <v>436</v>
      </c>
      <c r="K83" t="s">
        <v>850</v>
      </c>
      <c r="L83" s="65">
        <f>(C83-VLOOKUP(H83,Riders!$A$2:$C$3501,2,FALSE))/365</f>
        <v>23.739726027397261</v>
      </c>
      <c r="M83" s="65">
        <f>(C83-VLOOKUP(I83,Riders!$A$2:$C$3501,2,FALSE))/365</f>
        <v>26.106849315068494</v>
      </c>
      <c r="N83" s="65">
        <f>(C83-VLOOKUP(J83,Riders!$A$2:$C$3501,2,FALSE))/365</f>
        <v>20.997260273972604</v>
      </c>
      <c r="O83" s="65">
        <f>(C83-VLOOKUP(K83,Riders!$A$2:$C$3501,2,FALSE))/365</f>
        <v>22.032876712328768</v>
      </c>
      <c r="P83">
        <v>2</v>
      </c>
      <c r="Q83" s="127">
        <f t="shared" si="7"/>
        <v>265.53899999999999</v>
      </c>
      <c r="R83" s="127">
        <f t="shared" si="8"/>
        <v>22.725999999999999</v>
      </c>
      <c r="S83" s="127">
        <f t="shared" si="9"/>
        <v>69.47999999999999</v>
      </c>
      <c r="T83" s="127">
        <f t="shared" si="10"/>
        <v>64.317000000000036</v>
      </c>
      <c r="U83" s="127">
        <f t="shared" si="11"/>
        <v>65.435000000000002</v>
      </c>
      <c r="V83" s="127">
        <f t="shared" si="12"/>
        <v>66.30699999999996</v>
      </c>
      <c r="W83" s="52">
        <v>14.349</v>
      </c>
      <c r="X83" s="3">
        <v>8.3769999999999989</v>
      </c>
      <c r="Y83" s="3">
        <v>8.0340000000000025</v>
      </c>
      <c r="Z83" s="3">
        <v>7.6909999999999989</v>
      </c>
      <c r="AA83" s="3">
        <v>7.8840000000000003</v>
      </c>
      <c r="AB83" s="3">
        <v>7.6129999999999995</v>
      </c>
      <c r="AC83" s="3">
        <v>7.7799999999999869</v>
      </c>
      <c r="AD83" s="3">
        <v>7.7520000000000024</v>
      </c>
      <c r="AE83" s="3">
        <v>8.0210000000000008</v>
      </c>
      <c r="AF83" s="3">
        <v>7.8080000000000069</v>
      </c>
      <c r="AG83" s="3">
        <v>8.0450000000000017</v>
      </c>
      <c r="AH83" s="3">
        <v>7.8810000000000144</v>
      </c>
      <c r="AI83" s="3">
        <v>8.3229999999999649</v>
      </c>
      <c r="AJ83" s="3">
        <v>7.9960000000000377</v>
      </c>
      <c r="AK83" s="3">
        <v>8.1289999999999907</v>
      </c>
      <c r="AL83" s="3">
        <v>8.1140000000000185</v>
      </c>
      <c r="AM83" s="3">
        <v>8.1329999999999814</v>
      </c>
      <c r="AN83" s="3">
        <v>8.1399999999999864</v>
      </c>
      <c r="AO83" s="3">
        <v>8.521000000000015</v>
      </c>
      <c r="AP83" s="3">
        <v>8.0289999999999964</v>
      </c>
      <c r="AQ83" s="3">
        <v>8.1169999999999902</v>
      </c>
      <c r="AR83" s="3">
        <v>8.2229999999999848</v>
      </c>
      <c r="AS83" s="3">
        <v>8.342000000000013</v>
      </c>
      <c r="AT83" s="3">
        <v>7.9300000000000352</v>
      </c>
      <c r="AU83" s="3">
        <v>8.0489999999999498</v>
      </c>
      <c r="AV83" s="3">
        <v>7.9730000000000132</v>
      </c>
      <c r="AW83" s="3">
        <v>8.4029999999999916</v>
      </c>
      <c r="AX83" s="3">
        <v>8.1110000000000468</v>
      </c>
      <c r="AY83" s="3">
        <v>8.3659999999999854</v>
      </c>
      <c r="AZ83" s="3">
        <v>8.4240000000000066</v>
      </c>
      <c r="BA83" s="3">
        <v>8.5730000000000075</v>
      </c>
      <c r="BB83" s="3">
        <v>8.4079999999999586</v>
      </c>
      <c r="BC83" s="128">
        <f t="shared" si="13"/>
        <v>54.229322246449676</v>
      </c>
    </row>
    <row r="84" spans="1:55" ht="15" thickBot="1" x14ac:dyDescent="0.35">
      <c r="A84" t="s">
        <v>844</v>
      </c>
      <c r="B84">
        <v>2023</v>
      </c>
      <c r="C84" s="9">
        <v>45000</v>
      </c>
      <c r="D84" t="s">
        <v>72</v>
      </c>
      <c r="E84" s="67" t="s">
        <v>204</v>
      </c>
      <c r="F84" t="s">
        <v>205</v>
      </c>
      <c r="G84" t="s">
        <v>17</v>
      </c>
      <c r="H84" t="s">
        <v>215</v>
      </c>
      <c r="I84" t="s">
        <v>422</v>
      </c>
      <c r="J84" t="s">
        <v>423</v>
      </c>
      <c r="K84" t="s">
        <v>530</v>
      </c>
      <c r="L84" s="65">
        <f>(C84-VLOOKUP(H84,Riders!$A$2:$C$3501,2,FALSE))/365</f>
        <v>24.186301369863013</v>
      </c>
      <c r="M84" s="65">
        <f>(C84-VLOOKUP(I84,Riders!$A$2:$C$3501,2,FALSE))/365</f>
        <v>23.906849315068492</v>
      </c>
      <c r="N84" s="65">
        <f>(C84-VLOOKUP(J84,Riders!$A$2:$C$3501,2,FALSE))/365</f>
        <v>25.32054794520548</v>
      </c>
      <c r="O84" s="65">
        <f>(C84-VLOOKUP(K84,Riders!$A$2:$C$3501,2,FALSE))/365</f>
        <v>23.150684931506849</v>
      </c>
      <c r="P84">
        <v>1</v>
      </c>
      <c r="Q84" s="127">
        <f t="shared" si="7"/>
        <v>253.82000000000002</v>
      </c>
      <c r="R84" s="127">
        <f t="shared" si="8"/>
        <v>22.196999999999999</v>
      </c>
      <c r="S84" s="127">
        <f t="shared" si="9"/>
        <v>68.516000000000005</v>
      </c>
      <c r="T84" s="127">
        <f t="shared" si="10"/>
        <v>61.407999999999973</v>
      </c>
      <c r="U84" s="127">
        <f t="shared" si="11"/>
        <v>61.450000000000045</v>
      </c>
      <c r="V84" s="127">
        <f t="shared" si="12"/>
        <v>62.445999999999998</v>
      </c>
      <c r="W84" s="52">
        <v>13.773999999999999</v>
      </c>
      <c r="X84" s="3">
        <v>8.423</v>
      </c>
      <c r="Y84" s="3">
        <v>7.9350000000000023</v>
      </c>
      <c r="Z84" s="3">
        <v>7.8109999999999964</v>
      </c>
      <c r="AA84" s="3">
        <v>7.7070000000000007</v>
      </c>
      <c r="AB84" s="3">
        <v>7.6290000000000049</v>
      </c>
      <c r="AC84" s="3">
        <v>7.5409999999999968</v>
      </c>
      <c r="AD84" s="3">
        <v>7.6960000000000051</v>
      </c>
      <c r="AE84" s="3">
        <v>7.769999999999996</v>
      </c>
      <c r="AF84" s="3">
        <v>7.6560000000000059</v>
      </c>
      <c r="AG84" s="3">
        <v>7.5339999999999918</v>
      </c>
      <c r="AH84" s="3">
        <v>7.6229999999999905</v>
      </c>
      <c r="AI84" s="3">
        <v>7.6640000000000015</v>
      </c>
      <c r="AJ84" s="3">
        <v>7.8590000000000089</v>
      </c>
      <c r="AK84" s="3">
        <v>7.6739999999999782</v>
      </c>
      <c r="AL84" s="3">
        <v>7.6280000000000001</v>
      </c>
      <c r="AM84" s="3">
        <v>7.5390000000000441</v>
      </c>
      <c r="AN84" s="3">
        <v>7.5690000000000168</v>
      </c>
      <c r="AO84" s="3">
        <v>7.5879999999999654</v>
      </c>
      <c r="AP84" s="3">
        <v>7.7990000000000066</v>
      </c>
      <c r="AQ84" s="3">
        <v>7.6140000000000043</v>
      </c>
      <c r="AR84" s="3">
        <v>7.6579999999999586</v>
      </c>
      <c r="AS84" s="3">
        <v>7.8970000000000482</v>
      </c>
      <c r="AT84" s="3">
        <v>7.7860000000000014</v>
      </c>
      <c r="AU84" s="3">
        <v>7.7489999999999668</v>
      </c>
      <c r="AV84" s="3">
        <v>8.0490000000000066</v>
      </c>
      <c r="AW84" s="3">
        <v>7.7830000000000155</v>
      </c>
      <c r="AX84" s="3">
        <v>7.9289999999999736</v>
      </c>
      <c r="AY84" s="3">
        <v>7.7060000000000173</v>
      </c>
      <c r="AZ84" s="3">
        <v>7.6950000000000216</v>
      </c>
      <c r="BA84" s="3">
        <v>7.6949999999999648</v>
      </c>
      <c r="BB84" s="3">
        <v>7.8400000000000318</v>
      </c>
      <c r="BC84" s="128">
        <f t="shared" si="13"/>
        <v>56.733117957607746</v>
      </c>
    </row>
    <row r="85" spans="1:55" ht="15" thickBot="1" x14ac:dyDescent="0.35">
      <c r="A85" t="s">
        <v>844</v>
      </c>
      <c r="B85">
        <v>2023</v>
      </c>
      <c r="C85" s="9">
        <v>45000</v>
      </c>
      <c r="D85" t="s">
        <v>72</v>
      </c>
      <c r="E85" s="67" t="s">
        <v>204</v>
      </c>
      <c r="F85" t="s">
        <v>205</v>
      </c>
      <c r="G85" t="s">
        <v>29</v>
      </c>
      <c r="H85" t="s">
        <v>416</v>
      </c>
      <c r="I85" t="s">
        <v>274</v>
      </c>
      <c r="J85" t="s">
        <v>479</v>
      </c>
      <c r="K85" t="s">
        <v>417</v>
      </c>
      <c r="L85" s="65">
        <f>(C85-VLOOKUP(H85,Riders!$A$2:$C$3501,2,FALSE))/365</f>
        <v>25.375342465753423</v>
      </c>
      <c r="M85" s="65">
        <f>(C85-VLOOKUP(I85,Riders!$A$2:$C$3501,2,FALSE))/365</f>
        <v>22.205479452054796</v>
      </c>
      <c r="N85" s="65">
        <f>(C85-VLOOKUP(J85,Riders!$A$2:$C$3501,2,FALSE))/365</f>
        <v>21.265753424657536</v>
      </c>
      <c r="O85" s="65">
        <f>(C85-VLOOKUP(K85,Riders!$A$2:$C$3501,2,FALSE))/365</f>
        <v>24.07123287671233</v>
      </c>
      <c r="P85">
        <v>2</v>
      </c>
      <c r="Q85" s="127">
        <f t="shared" si="7"/>
        <v>255</v>
      </c>
      <c r="R85" s="127">
        <f t="shared" si="8"/>
        <v>22.972000000000001</v>
      </c>
      <c r="S85" s="127">
        <f t="shared" si="9"/>
        <v>69.778000000000006</v>
      </c>
      <c r="T85" s="127">
        <f t="shared" si="10"/>
        <v>61.640999999999977</v>
      </c>
      <c r="U85" s="127">
        <f t="shared" si="11"/>
        <v>62.053000000000026</v>
      </c>
      <c r="V85" s="127">
        <f t="shared" si="12"/>
        <v>61.527999999999992</v>
      </c>
      <c r="W85" s="52">
        <v>14.483000000000001</v>
      </c>
      <c r="X85" s="3">
        <v>8.4890000000000008</v>
      </c>
      <c r="Y85" s="3">
        <v>8.0030000000000001</v>
      </c>
      <c r="Z85" s="3">
        <v>7.8010000000000019</v>
      </c>
      <c r="AA85" s="3">
        <v>7.9479999999999933</v>
      </c>
      <c r="AB85" s="3">
        <v>7.6000000000000014</v>
      </c>
      <c r="AC85" s="3">
        <v>7.7520000000000024</v>
      </c>
      <c r="AD85" s="3">
        <v>7.7020000000000053</v>
      </c>
      <c r="AE85" s="3">
        <v>7.9320000000000164</v>
      </c>
      <c r="AF85" s="3">
        <v>7.6029999999999802</v>
      </c>
      <c r="AG85" s="3">
        <v>7.6199999999999903</v>
      </c>
      <c r="AH85" s="3">
        <v>7.5730000000000075</v>
      </c>
      <c r="AI85" s="3">
        <v>7.8200000000000074</v>
      </c>
      <c r="AJ85" s="3">
        <v>7.6359999999999957</v>
      </c>
      <c r="AK85" s="3">
        <v>7.742999999999995</v>
      </c>
      <c r="AL85" s="3">
        <v>7.7139999999999844</v>
      </c>
      <c r="AM85" s="3">
        <v>7.842000000000013</v>
      </c>
      <c r="AN85" s="3">
        <v>7.6430000000000007</v>
      </c>
      <c r="AO85" s="3">
        <v>7.8499999999999943</v>
      </c>
      <c r="AP85" s="3">
        <v>7.6999999999999886</v>
      </c>
      <c r="AQ85" s="3">
        <v>7.7790000000000248</v>
      </c>
      <c r="AR85" s="3">
        <v>7.7800000000000296</v>
      </c>
      <c r="AS85" s="3">
        <v>7.8979999999999677</v>
      </c>
      <c r="AT85" s="3">
        <v>7.561000000000007</v>
      </c>
      <c r="AU85" s="3">
        <v>7.6189999999999998</v>
      </c>
      <c r="AV85" s="3">
        <v>7.6009999999999991</v>
      </c>
      <c r="AW85" s="3">
        <v>7.8329999999999984</v>
      </c>
      <c r="AX85" s="3">
        <v>7.688999999999993</v>
      </c>
      <c r="AY85" s="3">
        <v>7.9289999999999736</v>
      </c>
      <c r="AZ85" s="3">
        <v>7.6010000000000559</v>
      </c>
      <c r="BA85" s="3">
        <v>7.5919999999999561</v>
      </c>
      <c r="BB85" s="3">
        <v>7.6640000000000157</v>
      </c>
      <c r="BC85" s="128">
        <f t="shared" si="13"/>
        <v>56.470588235294116</v>
      </c>
    </row>
    <row r="86" spans="1:55" ht="15" thickBot="1" x14ac:dyDescent="0.35">
      <c r="A86" t="s">
        <v>844</v>
      </c>
      <c r="B86">
        <v>2023</v>
      </c>
      <c r="C86" s="9">
        <v>45000</v>
      </c>
      <c r="D86" t="s">
        <v>72</v>
      </c>
      <c r="E86" s="67" t="s">
        <v>204</v>
      </c>
      <c r="F86" t="s">
        <v>206</v>
      </c>
      <c r="G86" t="s">
        <v>15</v>
      </c>
      <c r="H86" t="s">
        <v>459</v>
      </c>
      <c r="I86" t="s">
        <v>491</v>
      </c>
      <c r="J86" t="s">
        <v>460</v>
      </c>
      <c r="K86" t="s">
        <v>492</v>
      </c>
      <c r="L86" s="65">
        <f>(C86-VLOOKUP(H86,Riders!$A$2:$C$3501,2,FALSE))/365</f>
        <v>24.331506849315069</v>
      </c>
      <c r="M86" s="65">
        <f>(C86-VLOOKUP(I86,Riders!$A$2:$C$3501,2,FALSE))/365</f>
        <v>26.682191780821917</v>
      </c>
      <c r="N86" s="65">
        <f>(C86-VLOOKUP(J86,Riders!$A$2:$C$3501,2,FALSE))/365</f>
        <v>29.676712328767124</v>
      </c>
      <c r="O86" s="65">
        <f>(C86-VLOOKUP(K86,Riders!$A$2:$C$3501,2,FALSE))/365</f>
        <v>26.07123287671233</v>
      </c>
      <c r="P86">
        <v>3</v>
      </c>
      <c r="Q86" s="127">
        <f t="shared" si="7"/>
        <v>258.32400000000001</v>
      </c>
      <c r="R86" s="127">
        <f t="shared" si="8"/>
        <v>22.870999999999999</v>
      </c>
      <c r="S86" s="127">
        <f t="shared" si="9"/>
        <v>69.864000000000004</v>
      </c>
      <c r="T86" s="127">
        <f t="shared" si="10"/>
        <v>63.381</v>
      </c>
      <c r="U86" s="127">
        <f t="shared" si="11"/>
        <v>62.394000000000005</v>
      </c>
      <c r="V86" s="127">
        <f t="shared" si="12"/>
        <v>62.685000000000002</v>
      </c>
      <c r="W86" s="52">
        <v>14.345000000000001</v>
      </c>
      <c r="X86" s="3">
        <v>8.525999999999998</v>
      </c>
      <c r="Y86" s="3">
        <v>7.8460000000000001</v>
      </c>
      <c r="Z86" s="3">
        <v>7.8260000000000005</v>
      </c>
      <c r="AA86" s="3">
        <v>7.7550000000000026</v>
      </c>
      <c r="AB86" s="3">
        <v>7.9549999999999983</v>
      </c>
      <c r="AC86" s="3">
        <v>7.7720000000000056</v>
      </c>
      <c r="AD86" s="3">
        <v>7.8389999999999986</v>
      </c>
      <c r="AE86" s="3">
        <v>7.8670000000000044</v>
      </c>
      <c r="AF86" s="3">
        <v>8.0379999999999825</v>
      </c>
      <c r="AG86" s="3">
        <v>7.8180000000000121</v>
      </c>
      <c r="AH86" s="3">
        <v>7.8489999999999895</v>
      </c>
      <c r="AI86" s="3">
        <v>7.8819999999999908</v>
      </c>
      <c r="AJ86" s="3">
        <v>7.9340000000000259</v>
      </c>
      <c r="AK86" s="3">
        <v>8.0499999999999829</v>
      </c>
      <c r="AL86" s="3">
        <v>7.9430000000000121</v>
      </c>
      <c r="AM86" s="3">
        <v>7.8340000000000032</v>
      </c>
      <c r="AN86" s="3">
        <v>7.7729999999999677</v>
      </c>
      <c r="AO86" s="3">
        <v>7.7410000000000139</v>
      </c>
      <c r="AP86" s="3">
        <v>7.7880000000000109</v>
      </c>
      <c r="AQ86" s="3">
        <v>7.7860000000000298</v>
      </c>
      <c r="AR86" s="3">
        <v>7.8699999999999761</v>
      </c>
      <c r="AS86" s="3">
        <v>7.7749999999999773</v>
      </c>
      <c r="AT86" s="3">
        <v>7.8270000000000266</v>
      </c>
      <c r="AU86" s="3">
        <v>7.8009999999999877</v>
      </c>
      <c r="AV86" s="3">
        <v>7.8930000000000007</v>
      </c>
      <c r="AW86" s="3">
        <v>7.9540000000000362</v>
      </c>
      <c r="AX86" s="3">
        <v>7.7969999999999686</v>
      </c>
      <c r="AY86" s="3">
        <v>7.7319999999999993</v>
      </c>
      <c r="AZ86" s="3">
        <v>7.8339999999999748</v>
      </c>
      <c r="BA86" s="3">
        <v>7.7930000000000348</v>
      </c>
      <c r="BB86" s="3">
        <v>7.8810000000000002</v>
      </c>
      <c r="BC86" s="128">
        <f t="shared" si="13"/>
        <v>55.743949458819152</v>
      </c>
    </row>
    <row r="87" spans="1:55" ht="15" thickBot="1" x14ac:dyDescent="0.35">
      <c r="A87" t="s">
        <v>844</v>
      </c>
      <c r="B87">
        <v>2023</v>
      </c>
      <c r="C87" s="9">
        <v>45000</v>
      </c>
      <c r="D87" t="s">
        <v>72</v>
      </c>
      <c r="E87" s="67" t="s">
        <v>204</v>
      </c>
      <c r="F87" t="s">
        <v>206</v>
      </c>
      <c r="G87" t="s">
        <v>56</v>
      </c>
      <c r="H87" t="s">
        <v>426</v>
      </c>
      <c r="I87" t="s">
        <v>267</v>
      </c>
      <c r="J87" t="s">
        <v>428</v>
      </c>
      <c r="K87" t="s">
        <v>427</v>
      </c>
      <c r="L87" s="65">
        <f>(C87-VLOOKUP(H87,Riders!$A$2:$C$3501,2,FALSE))/365</f>
        <v>21.912328767123288</v>
      </c>
      <c r="M87" s="65">
        <f>(C87-VLOOKUP(I87,Riders!$A$2:$C$3501,2,FALSE))/365</f>
        <v>24.221917808219178</v>
      </c>
      <c r="N87" s="65">
        <f>(C87-VLOOKUP(J87,Riders!$A$2:$C$3501,2,FALSE))/365</f>
        <v>33.38356164383562</v>
      </c>
      <c r="O87" s="65">
        <f>(C87-VLOOKUP(K87,Riders!$A$2:$C$3501,2,FALSE))/365</f>
        <v>28.884931506849316</v>
      </c>
      <c r="P87">
        <v>4</v>
      </c>
      <c r="Q87" s="127">
        <f t="shared" si="7"/>
        <v>263.238</v>
      </c>
      <c r="R87" s="127">
        <f t="shared" si="8"/>
        <v>22.7</v>
      </c>
      <c r="S87" s="127">
        <f t="shared" si="9"/>
        <v>70.789999999999992</v>
      </c>
      <c r="T87" s="127">
        <f t="shared" si="10"/>
        <v>62.951999999999998</v>
      </c>
      <c r="U87" s="127">
        <f t="shared" si="11"/>
        <v>64.296999999999997</v>
      </c>
      <c r="V87" s="127">
        <f t="shared" si="12"/>
        <v>65.199000000000012</v>
      </c>
      <c r="W87" s="52">
        <v>14.37</v>
      </c>
      <c r="X87" s="3">
        <v>8.33</v>
      </c>
      <c r="Y87" s="3">
        <v>8.0670000000000002</v>
      </c>
      <c r="Z87" s="3">
        <v>7.9390000000000036</v>
      </c>
      <c r="AA87" s="3">
        <v>8.2299999999999969</v>
      </c>
      <c r="AB87" s="3">
        <v>7.9510000000000005</v>
      </c>
      <c r="AC87" s="3">
        <v>7.9689999999999941</v>
      </c>
      <c r="AD87" s="3">
        <v>7.9339999999999975</v>
      </c>
      <c r="AE87" s="3">
        <v>7.8370000000000033</v>
      </c>
      <c r="AF87" s="3">
        <v>7.8730000000000047</v>
      </c>
      <c r="AG87" s="3">
        <v>7.8459999999999894</v>
      </c>
      <c r="AH87" s="3">
        <v>7.7840000000000202</v>
      </c>
      <c r="AI87" s="3">
        <v>7.8509999999999991</v>
      </c>
      <c r="AJ87" s="3">
        <v>7.945999999999998</v>
      </c>
      <c r="AK87" s="3">
        <v>7.8970000000000056</v>
      </c>
      <c r="AL87" s="3">
        <v>7.9179999999999779</v>
      </c>
      <c r="AM87" s="3">
        <v>8.0319999999999823</v>
      </c>
      <c r="AN87" s="3">
        <v>8.1550000000000011</v>
      </c>
      <c r="AO87" s="3">
        <v>8.0480000000000302</v>
      </c>
      <c r="AP87" s="3">
        <v>8.0599999999999739</v>
      </c>
      <c r="AQ87" s="3">
        <v>8.0010000000000048</v>
      </c>
      <c r="AR87" s="3">
        <v>7.8950000000000102</v>
      </c>
      <c r="AS87" s="3">
        <v>8.1519999999999868</v>
      </c>
      <c r="AT87" s="3">
        <v>7.9540000000000077</v>
      </c>
      <c r="AU87" s="3">
        <v>8.0030000000000143</v>
      </c>
      <c r="AV87" s="3">
        <v>8.0520000000000209</v>
      </c>
      <c r="AW87" s="3">
        <v>8.3529999999999802</v>
      </c>
      <c r="AX87" s="3">
        <v>8.1099999999999568</v>
      </c>
      <c r="AY87" s="3">
        <v>8.2690000000000339</v>
      </c>
      <c r="AZ87" s="3">
        <v>8.0749999999999886</v>
      </c>
      <c r="BA87" s="3">
        <v>8.1960000000000548</v>
      </c>
      <c r="BB87" s="3">
        <v>8.1409999999999627</v>
      </c>
      <c r="BC87" s="128">
        <f t="shared" si="13"/>
        <v>54.703348300777243</v>
      </c>
    </row>
    <row r="88" spans="1:55" ht="15" thickBot="1" x14ac:dyDescent="0.35">
      <c r="A88" t="s">
        <v>844</v>
      </c>
      <c r="B88">
        <v>2023</v>
      </c>
      <c r="C88" s="9">
        <v>44999</v>
      </c>
      <c r="D88" t="s">
        <v>72</v>
      </c>
      <c r="E88" s="67" t="s">
        <v>379</v>
      </c>
      <c r="F88" t="s">
        <v>379</v>
      </c>
      <c r="G88" t="s">
        <v>29</v>
      </c>
      <c r="H88" t="s">
        <v>416</v>
      </c>
      <c r="I88" t="s">
        <v>274</v>
      </c>
      <c r="J88" t="s">
        <v>479</v>
      </c>
      <c r="K88" t="s">
        <v>417</v>
      </c>
      <c r="L88" s="65">
        <f>(C88-VLOOKUP(H88,Riders!$A$2:$C$3501,2,FALSE))/365</f>
        <v>25.372602739726027</v>
      </c>
      <c r="M88" s="65">
        <f>(C88-VLOOKUP(I88,Riders!$A$2:$C$3501,2,FALSE))/365</f>
        <v>22.202739726027396</v>
      </c>
      <c r="N88" s="65">
        <f>(C88-VLOOKUP(J88,Riders!$A$2:$C$3501,2,FALSE))/365</f>
        <v>21.263013698630136</v>
      </c>
      <c r="O88" s="65">
        <f>(C88-VLOOKUP(K88,Riders!$A$2:$C$3501,2,FALSE))/365</f>
        <v>24.068493150684933</v>
      </c>
      <c r="P88">
        <v>1</v>
      </c>
      <c r="Q88" s="127">
        <f t="shared" si="7"/>
        <v>259.61599999999999</v>
      </c>
      <c r="R88" s="127">
        <f t="shared" si="8"/>
        <v>23.134</v>
      </c>
      <c r="S88" s="127">
        <f t="shared" si="9"/>
        <v>69.945000000000007</v>
      </c>
      <c r="T88" s="127">
        <f t="shared" si="10"/>
        <v>62.629999999999981</v>
      </c>
      <c r="U88" s="127">
        <f t="shared" si="11"/>
        <v>62.992999999999995</v>
      </c>
      <c r="V88" s="127">
        <f t="shared" si="12"/>
        <v>64.048000000000002</v>
      </c>
      <c r="W88" s="52">
        <v>14.612</v>
      </c>
      <c r="X88" s="3">
        <v>8.5220000000000002</v>
      </c>
      <c r="Y88" s="3">
        <v>7.9059999999999988</v>
      </c>
      <c r="Z88" s="3">
        <v>7.7610000000000028</v>
      </c>
      <c r="AA88" s="3">
        <v>7.8780000000000001</v>
      </c>
      <c r="AB88" s="3">
        <v>7.6370000000000005</v>
      </c>
      <c r="AC88" s="3">
        <v>7.7420000000000044</v>
      </c>
      <c r="AD88" s="3">
        <v>7.8870000000000005</v>
      </c>
      <c r="AE88" s="3">
        <v>7.9969999999999999</v>
      </c>
      <c r="AF88" s="3">
        <v>7.8179999999999978</v>
      </c>
      <c r="AG88" s="3">
        <v>7.7349999999999994</v>
      </c>
      <c r="AH88" s="3">
        <v>7.7129999999999797</v>
      </c>
      <c r="AI88" s="3">
        <v>7.7020000000000266</v>
      </c>
      <c r="AJ88" s="3">
        <v>7.9229999999999734</v>
      </c>
      <c r="AK88" s="3">
        <v>7.8610000000000042</v>
      </c>
      <c r="AL88" s="3">
        <v>7.8810000000000002</v>
      </c>
      <c r="AM88" s="3">
        <v>7.9530000000000314</v>
      </c>
      <c r="AN88" s="3">
        <v>7.7479999999999905</v>
      </c>
      <c r="AO88" s="3">
        <v>7.8719999999999857</v>
      </c>
      <c r="AP88" s="3">
        <v>7.7539999999999907</v>
      </c>
      <c r="AQ88" s="3">
        <v>7.8530000000000371</v>
      </c>
      <c r="AR88" s="3">
        <v>7.8569999999999709</v>
      </c>
      <c r="AS88" s="3">
        <v>8.0619999999999834</v>
      </c>
      <c r="AT88" s="3">
        <v>7.8940000000000055</v>
      </c>
      <c r="AU88" s="3">
        <v>7.8909999999999911</v>
      </c>
      <c r="AV88" s="3">
        <v>7.914999999999992</v>
      </c>
      <c r="AW88" s="3">
        <v>7.995000000000033</v>
      </c>
      <c r="AX88" s="3">
        <v>8.171999999999997</v>
      </c>
      <c r="AY88" s="3">
        <v>8.4060000000000343</v>
      </c>
      <c r="AZ88" s="3">
        <v>7.839999999999975</v>
      </c>
      <c r="BA88" s="3">
        <v>7.8699999999999761</v>
      </c>
      <c r="BB88" s="3">
        <v>7.9590000000000032</v>
      </c>
      <c r="BC88" s="128">
        <f t="shared" si="13"/>
        <v>55.46653519043511</v>
      </c>
    </row>
    <row r="89" spans="1:55" ht="15" thickBot="1" x14ac:dyDescent="0.35">
      <c r="A89" t="s">
        <v>844</v>
      </c>
      <c r="B89">
        <v>2023</v>
      </c>
      <c r="C89" s="9">
        <v>44999</v>
      </c>
      <c r="D89" t="s">
        <v>72</v>
      </c>
      <c r="E89" s="67" t="s">
        <v>379</v>
      </c>
      <c r="F89" t="s">
        <v>379</v>
      </c>
      <c r="G89" t="s">
        <v>17</v>
      </c>
      <c r="H89" t="s">
        <v>421</v>
      </c>
      <c r="I89" t="s">
        <v>422</v>
      </c>
      <c r="J89" t="s">
        <v>423</v>
      </c>
      <c r="K89" t="s">
        <v>530</v>
      </c>
      <c r="L89" s="65">
        <f>(C89-VLOOKUP(H89,Riders!$A$2:$C$3501,2,FALSE))/365</f>
        <v>22.589041095890412</v>
      </c>
      <c r="M89" s="65">
        <f>(C89-VLOOKUP(I89,Riders!$A$2:$C$3501,2,FALSE))/365</f>
        <v>23.904109589041095</v>
      </c>
      <c r="N89" s="65">
        <f>(C89-VLOOKUP(J89,Riders!$A$2:$C$3501,2,FALSE))/365</f>
        <v>25.317808219178083</v>
      </c>
      <c r="O89" s="65">
        <f>(C89-VLOOKUP(K89,Riders!$A$2:$C$3501,2,FALSE))/365</f>
        <v>23.147945205479452</v>
      </c>
      <c r="P89">
        <v>2</v>
      </c>
      <c r="Q89" s="127">
        <f t="shared" si="7"/>
        <v>260.02699999999999</v>
      </c>
      <c r="R89" s="127">
        <f t="shared" si="8"/>
        <v>22.306000000000001</v>
      </c>
      <c r="S89" s="127">
        <f t="shared" si="9"/>
        <v>69.298999999999992</v>
      </c>
      <c r="T89" s="127">
        <f t="shared" si="10"/>
        <v>62.681000000000026</v>
      </c>
      <c r="U89" s="127">
        <f t="shared" si="11"/>
        <v>63.518999999999977</v>
      </c>
      <c r="V89" s="127">
        <f t="shared" si="12"/>
        <v>64.527999999999992</v>
      </c>
      <c r="W89" s="52">
        <v>13.95</v>
      </c>
      <c r="X89" s="3">
        <v>8.3560000000000016</v>
      </c>
      <c r="Y89" s="3">
        <v>7.9599999999999973</v>
      </c>
      <c r="Z89" s="3">
        <v>7.7139999999999986</v>
      </c>
      <c r="AA89" s="3">
        <v>7.8130000000000024</v>
      </c>
      <c r="AB89" s="3">
        <v>7.7580000000000027</v>
      </c>
      <c r="AC89" s="3">
        <v>7.877999999999993</v>
      </c>
      <c r="AD89" s="3">
        <v>7.8699999999999974</v>
      </c>
      <c r="AE89" s="3">
        <v>7.9759999999999991</v>
      </c>
      <c r="AF89" s="3">
        <v>7.8180000000000121</v>
      </c>
      <c r="AG89" s="3">
        <v>7.7319999999999851</v>
      </c>
      <c r="AH89" s="3">
        <v>7.7740000000000151</v>
      </c>
      <c r="AI89" s="3">
        <v>7.9099999999999966</v>
      </c>
      <c r="AJ89" s="3">
        <v>7.7549999999999955</v>
      </c>
      <c r="AK89" s="3">
        <v>7.8019999999999925</v>
      </c>
      <c r="AL89" s="3">
        <v>7.9140000000000299</v>
      </c>
      <c r="AM89" s="3">
        <v>7.9139999999999873</v>
      </c>
      <c r="AN89" s="3">
        <v>7.9540000000000077</v>
      </c>
      <c r="AO89" s="3">
        <v>8.0979999999999848</v>
      </c>
      <c r="AP89" s="3">
        <v>7.8070000000000164</v>
      </c>
      <c r="AQ89" s="3">
        <v>7.796999999999997</v>
      </c>
      <c r="AR89" s="3">
        <v>7.8169999999999504</v>
      </c>
      <c r="AS89" s="3">
        <v>7.9770000000000323</v>
      </c>
      <c r="AT89" s="3">
        <v>8.1550000000000011</v>
      </c>
      <c r="AU89" s="3">
        <v>8.0649999999999977</v>
      </c>
      <c r="AV89" s="3">
        <v>7.9700000000000273</v>
      </c>
      <c r="AW89" s="3">
        <v>8.0480000000000018</v>
      </c>
      <c r="AX89" s="3">
        <v>8.1730000000000018</v>
      </c>
      <c r="AY89" s="3">
        <v>8.0019999999999527</v>
      </c>
      <c r="AZ89" s="3">
        <v>7.9790000000000134</v>
      </c>
      <c r="BA89" s="3">
        <v>8.0730000000000359</v>
      </c>
      <c r="BB89" s="3">
        <v>8.2179999999999609</v>
      </c>
      <c r="BC89" s="128">
        <f t="shared" si="13"/>
        <v>55.37886450253243</v>
      </c>
    </row>
    <row r="90" spans="1:55" ht="15" thickBot="1" x14ac:dyDescent="0.35">
      <c r="A90" t="s">
        <v>844</v>
      </c>
      <c r="B90">
        <v>2023</v>
      </c>
      <c r="C90" s="9">
        <v>44999</v>
      </c>
      <c r="D90" t="s">
        <v>72</v>
      </c>
      <c r="E90" s="67" t="s">
        <v>379</v>
      </c>
      <c r="F90" t="s">
        <v>379</v>
      </c>
      <c r="G90" t="s">
        <v>15</v>
      </c>
      <c r="H90" t="s">
        <v>459</v>
      </c>
      <c r="I90" t="s">
        <v>491</v>
      </c>
      <c r="J90" t="s">
        <v>460</v>
      </c>
      <c r="K90" t="s">
        <v>492</v>
      </c>
      <c r="L90" s="65">
        <f>(C90-VLOOKUP(H90,Riders!$A$2:$C$3501,2,FALSE))/365</f>
        <v>24.328767123287673</v>
      </c>
      <c r="M90" s="65">
        <f>(C90-VLOOKUP(I90,Riders!$A$2:$C$3501,2,FALSE))/365</f>
        <v>26.67945205479452</v>
      </c>
      <c r="N90" s="65">
        <f>(C90-VLOOKUP(J90,Riders!$A$2:$C$3501,2,FALSE))/365</f>
        <v>29.673972602739727</v>
      </c>
      <c r="O90" s="65">
        <f>(C90-VLOOKUP(K90,Riders!$A$2:$C$3501,2,FALSE))/365</f>
        <v>26.068493150684933</v>
      </c>
      <c r="P90">
        <v>3</v>
      </c>
      <c r="Q90" s="127">
        <f t="shared" si="7"/>
        <v>264.50400000000002</v>
      </c>
      <c r="R90" s="127">
        <f t="shared" si="8"/>
        <v>22.771000000000001</v>
      </c>
      <c r="S90" s="127">
        <f t="shared" si="9"/>
        <v>69.430999999999997</v>
      </c>
      <c r="T90" s="127">
        <f t="shared" si="10"/>
        <v>63.496999999999971</v>
      </c>
      <c r="U90" s="127">
        <f t="shared" si="11"/>
        <v>65.492000000000047</v>
      </c>
      <c r="V90" s="127">
        <f t="shared" si="12"/>
        <v>66.084000000000003</v>
      </c>
      <c r="W90" s="52">
        <v>14.353999999999999</v>
      </c>
      <c r="X90" s="3">
        <v>8.4170000000000016</v>
      </c>
      <c r="Y90" s="3">
        <v>7.8449999999999989</v>
      </c>
      <c r="Z90" s="3">
        <v>7.7070000000000007</v>
      </c>
      <c r="AA90" s="3">
        <v>7.6640000000000015</v>
      </c>
      <c r="AB90" s="3">
        <v>7.8519999999999968</v>
      </c>
      <c r="AC90" s="3">
        <v>7.7600000000000051</v>
      </c>
      <c r="AD90" s="3">
        <v>7.8319999999999936</v>
      </c>
      <c r="AE90" s="3">
        <v>7.9290000000000163</v>
      </c>
      <c r="AF90" s="3">
        <v>8.0399999999999778</v>
      </c>
      <c r="AG90" s="3">
        <v>7.902000000000001</v>
      </c>
      <c r="AH90" s="3">
        <v>7.840999999999994</v>
      </c>
      <c r="AI90" s="3">
        <v>7.9260000000000304</v>
      </c>
      <c r="AJ90" s="3">
        <v>7.875</v>
      </c>
      <c r="AK90" s="3">
        <v>8.0409999999999684</v>
      </c>
      <c r="AL90" s="3">
        <v>7.9429999999999836</v>
      </c>
      <c r="AM90" s="3">
        <v>7.9510000000000502</v>
      </c>
      <c r="AN90" s="3">
        <v>7.945999999999998</v>
      </c>
      <c r="AO90" s="3">
        <v>8.0409999999999968</v>
      </c>
      <c r="AP90" s="3">
        <v>8.1329999999999814</v>
      </c>
      <c r="AQ90" s="3">
        <v>8.3049999999999784</v>
      </c>
      <c r="AR90" s="3">
        <v>8.3600000000000136</v>
      </c>
      <c r="AS90" s="3">
        <v>8.4070000000000391</v>
      </c>
      <c r="AT90" s="3">
        <v>8.3489999999999895</v>
      </c>
      <c r="AU90" s="3">
        <v>8.438999999999993</v>
      </c>
      <c r="AV90" s="3">
        <v>8.1359999999999957</v>
      </c>
      <c r="AW90" s="3">
        <v>8.1599999999999966</v>
      </c>
      <c r="AX90" s="3">
        <v>8.0719999999999743</v>
      </c>
      <c r="AY90" s="3">
        <v>8.3360000000000127</v>
      </c>
      <c r="AZ90" s="3">
        <v>8.1739999999999782</v>
      </c>
      <c r="BA90" s="3">
        <v>8.3530000000000086</v>
      </c>
      <c r="BB90" s="3">
        <v>8.4140000000000441</v>
      </c>
      <c r="BC90" s="128">
        <f t="shared" si="13"/>
        <v>54.441520733145808</v>
      </c>
    </row>
    <row r="91" spans="1:55" ht="15" thickBot="1" x14ac:dyDescent="0.35">
      <c r="A91" t="s">
        <v>844</v>
      </c>
      <c r="B91">
        <v>2023</v>
      </c>
      <c r="C91" s="9">
        <v>44999</v>
      </c>
      <c r="D91" t="s">
        <v>72</v>
      </c>
      <c r="E91" s="67" t="s">
        <v>379</v>
      </c>
      <c r="F91" t="s">
        <v>379</v>
      </c>
      <c r="G91" t="s">
        <v>53</v>
      </c>
      <c r="H91" t="s">
        <v>456</v>
      </c>
      <c r="I91" t="s">
        <v>478</v>
      </c>
      <c r="J91" t="s">
        <v>436</v>
      </c>
      <c r="K91" t="s">
        <v>850</v>
      </c>
      <c r="L91" s="65">
        <f>(C91-VLOOKUP(H91,Riders!$A$2:$C$3501,2,FALSE))/365</f>
        <v>23.736986301369864</v>
      </c>
      <c r="M91" s="65">
        <f>(C91-VLOOKUP(I91,Riders!$A$2:$C$3501,2,FALSE))/365</f>
        <v>26.104109589041094</v>
      </c>
      <c r="N91" s="65">
        <f>(C91-VLOOKUP(J91,Riders!$A$2:$C$3501,2,FALSE))/365</f>
        <v>20.994520547945207</v>
      </c>
      <c r="O91" s="65">
        <f>(C91-VLOOKUP(K91,Riders!$A$2:$C$3501,2,FALSE))/365</f>
        <v>22.030136986301368</v>
      </c>
      <c r="P91">
        <v>4</v>
      </c>
      <c r="Q91" s="127">
        <f t="shared" si="7"/>
        <v>270.28399999999999</v>
      </c>
      <c r="R91" s="127">
        <f t="shared" si="8"/>
        <v>22.731000000000002</v>
      </c>
      <c r="S91" s="127">
        <f t="shared" si="9"/>
        <v>71.066999999999993</v>
      </c>
      <c r="T91" s="127">
        <f t="shared" si="10"/>
        <v>65.926000000000002</v>
      </c>
      <c r="U91" s="127">
        <f t="shared" si="11"/>
        <v>66.269000000000005</v>
      </c>
      <c r="V91" s="127">
        <f t="shared" si="12"/>
        <v>67.021999999999991</v>
      </c>
      <c r="W91" s="52">
        <v>14.208</v>
      </c>
      <c r="X91" s="3">
        <v>8.5230000000000015</v>
      </c>
      <c r="Y91" s="3">
        <v>8.1459999999999972</v>
      </c>
      <c r="Z91" s="3">
        <v>7.9730000000000025</v>
      </c>
      <c r="AA91" s="3">
        <v>8.0929999999999964</v>
      </c>
      <c r="AB91" s="3">
        <v>7.9580000000000055</v>
      </c>
      <c r="AC91" s="3">
        <v>8.0420000000000016</v>
      </c>
      <c r="AD91" s="3">
        <v>8.1239999999999881</v>
      </c>
      <c r="AE91" s="3">
        <v>8.36</v>
      </c>
      <c r="AF91" s="3">
        <v>8.1560000000000059</v>
      </c>
      <c r="AG91" s="3">
        <v>8.2700000000000102</v>
      </c>
      <c r="AH91" s="3">
        <v>8.1839999999999975</v>
      </c>
      <c r="AI91" s="3">
        <v>8.4199999999999875</v>
      </c>
      <c r="AJ91" s="3">
        <v>8.1419999999999959</v>
      </c>
      <c r="AK91" s="3">
        <v>8.1920000000000073</v>
      </c>
      <c r="AL91" s="3">
        <v>8.2019999999999982</v>
      </c>
      <c r="AM91" s="3">
        <v>8.3019999999999925</v>
      </c>
      <c r="AN91" s="3">
        <v>8.1850000000000023</v>
      </c>
      <c r="AO91" s="3">
        <v>8.164999999999992</v>
      </c>
      <c r="AP91" s="3">
        <v>8.2190000000000225</v>
      </c>
      <c r="AQ91" s="3">
        <v>8.4269999999999925</v>
      </c>
      <c r="AR91" s="3">
        <v>8.231000000000023</v>
      </c>
      <c r="AS91" s="3">
        <v>8.4949999999999477</v>
      </c>
      <c r="AT91" s="3">
        <v>8.245000000000033</v>
      </c>
      <c r="AU91" s="3">
        <v>8.3719999999999857</v>
      </c>
      <c r="AV91" s="3">
        <v>8.4110000000000014</v>
      </c>
      <c r="AW91" s="3">
        <v>8.6280000000000143</v>
      </c>
      <c r="AX91" s="3">
        <v>8.5380000000000109</v>
      </c>
      <c r="AY91" s="3">
        <v>8.2769999999999868</v>
      </c>
      <c r="AZ91" s="3">
        <v>8.299000000000035</v>
      </c>
      <c r="BA91" s="3">
        <v>8.1569999999999254</v>
      </c>
      <c r="BB91" s="3">
        <v>8.3400000000000318</v>
      </c>
      <c r="BC91" s="128">
        <f t="shared" si="13"/>
        <v>53.277293513489518</v>
      </c>
    </row>
    <row r="92" spans="1:55" ht="15" thickBot="1" x14ac:dyDescent="0.35">
      <c r="A92" t="s">
        <v>844</v>
      </c>
      <c r="B92">
        <v>2023</v>
      </c>
      <c r="C92" s="9">
        <v>44999</v>
      </c>
      <c r="D92" t="s">
        <v>72</v>
      </c>
      <c r="E92" s="67" t="s">
        <v>379</v>
      </c>
      <c r="F92" t="s">
        <v>379</v>
      </c>
      <c r="G92" t="s">
        <v>27</v>
      </c>
      <c r="H92" t="s">
        <v>216</v>
      </c>
      <c r="I92" t="s">
        <v>312</v>
      </c>
      <c r="J92" t="s">
        <v>396</v>
      </c>
      <c r="K92" t="s">
        <v>397</v>
      </c>
      <c r="L92" s="65">
        <f>(C92-VLOOKUP(H92,Riders!$A$2:$C$3501,2,FALSE))/365</f>
        <v>24.098630136986301</v>
      </c>
      <c r="M92" s="65">
        <f>(C92-VLOOKUP(I92,Riders!$A$2:$C$3501,2,FALSE))/365</f>
        <v>24.665753424657535</v>
      </c>
      <c r="N92" s="65">
        <f>(C92-VLOOKUP(J92,Riders!$A$2:$C$3501,2,FALSE))/365</f>
        <v>24.021917808219179</v>
      </c>
      <c r="O92" s="65">
        <f>(C92-VLOOKUP(K92,Riders!$A$2:$C$3501,2,FALSE))/365</f>
        <v>21.761643835616439</v>
      </c>
      <c r="P92">
        <v>5</v>
      </c>
      <c r="Q92" s="127">
        <f t="shared" si="7"/>
        <v>270.51900000000001</v>
      </c>
      <c r="R92" s="127">
        <f t="shared" si="8"/>
        <v>22.445</v>
      </c>
      <c r="S92" s="127">
        <f t="shared" si="9"/>
        <v>70.341000000000008</v>
      </c>
      <c r="T92" s="127">
        <f t="shared" si="10"/>
        <v>64.782000000000011</v>
      </c>
      <c r="U92" s="127">
        <f t="shared" si="11"/>
        <v>65.625</v>
      </c>
      <c r="V92" s="127">
        <f t="shared" si="12"/>
        <v>69.770999999999987</v>
      </c>
      <c r="W92" s="52">
        <v>14.061999999999999</v>
      </c>
      <c r="X92" s="3">
        <v>8.3830000000000009</v>
      </c>
      <c r="Y92" s="3">
        <v>8.0079999999999991</v>
      </c>
      <c r="Z92" s="3">
        <v>7.9090000000000025</v>
      </c>
      <c r="AA92" s="3">
        <v>8.0910000000000011</v>
      </c>
      <c r="AB92" s="3">
        <v>7.9809999999999945</v>
      </c>
      <c r="AC92" s="3">
        <v>7.9310000000000045</v>
      </c>
      <c r="AD92" s="3">
        <v>7.9760000000000062</v>
      </c>
      <c r="AE92" s="3">
        <v>8.0320000000000107</v>
      </c>
      <c r="AF92" s="3">
        <v>8.0499999999999829</v>
      </c>
      <c r="AG92" s="3">
        <v>8.007000000000005</v>
      </c>
      <c r="AH92" s="3">
        <v>8.0319999999999823</v>
      </c>
      <c r="AI92" s="3">
        <v>8.027000000000001</v>
      </c>
      <c r="AJ92" s="3">
        <v>8.1510000000000247</v>
      </c>
      <c r="AK92" s="3">
        <v>8.2949999999999733</v>
      </c>
      <c r="AL92" s="3">
        <v>8.1880000000000308</v>
      </c>
      <c r="AM92" s="3">
        <v>8.136999999999972</v>
      </c>
      <c r="AN92" s="3">
        <v>8.1680000000000064</v>
      </c>
      <c r="AO92" s="3">
        <v>8.3629999999999995</v>
      </c>
      <c r="AP92" s="3">
        <v>8.2550000000000239</v>
      </c>
      <c r="AQ92" s="3">
        <v>8.1859999999999502</v>
      </c>
      <c r="AR92" s="3">
        <v>8.1230000000000189</v>
      </c>
      <c r="AS92" s="3">
        <v>8.2249999999999943</v>
      </c>
      <c r="AT92" s="3">
        <v>8.1680000000000348</v>
      </c>
      <c r="AU92" s="3">
        <v>8.297999999999945</v>
      </c>
      <c r="AV92" s="3">
        <v>8.3730000000000473</v>
      </c>
      <c r="AW92" s="3">
        <v>8.4579999999999984</v>
      </c>
      <c r="AX92" s="3">
        <v>8.6140000000000327</v>
      </c>
      <c r="AY92" s="3">
        <v>8.9389999999999645</v>
      </c>
      <c r="AZ92" s="3">
        <v>9.0580000000000211</v>
      </c>
      <c r="BA92" s="3">
        <v>8.8879999999999484</v>
      </c>
      <c r="BB92" s="3">
        <v>9.1430000000000291</v>
      </c>
      <c r="BC92" s="128">
        <f t="shared" si="13"/>
        <v>53.231011500116445</v>
      </c>
    </row>
    <row r="93" spans="1:55" ht="15" thickBot="1" x14ac:dyDescent="0.35">
      <c r="A93" t="s">
        <v>844</v>
      </c>
      <c r="B93">
        <v>2023</v>
      </c>
      <c r="C93" s="9">
        <v>44999</v>
      </c>
      <c r="D93" t="s">
        <v>72</v>
      </c>
      <c r="E93" s="67" t="s">
        <v>379</v>
      </c>
      <c r="F93" t="s">
        <v>379</v>
      </c>
      <c r="G93" t="s">
        <v>25</v>
      </c>
      <c r="H93" t="s">
        <v>497</v>
      </c>
      <c r="I93" t="s">
        <v>457</v>
      </c>
      <c r="J93" t="s">
        <v>259</v>
      </c>
      <c r="K93" t="s">
        <v>614</v>
      </c>
      <c r="L93" s="65">
        <f>(C93-VLOOKUP(H93,Riders!$A$2:$C$3501,2,FALSE))/365</f>
        <v>19.873972602739727</v>
      </c>
      <c r="M93" s="65">
        <f>(C93-VLOOKUP(I93,Riders!$A$2:$C$3501,2,FALSE))/365</f>
        <v>25.594520547945205</v>
      </c>
      <c r="N93" s="65">
        <f>(C93-VLOOKUP(J93,Riders!$A$2:$C$3501,2,FALSE))/365</f>
        <v>22.175342465753424</v>
      </c>
      <c r="O93" s="65">
        <f>(C93-VLOOKUP(K93,Riders!$A$2:$C$3501,2,FALSE))/365</f>
        <v>20.515068493150686</v>
      </c>
      <c r="P93">
        <v>6</v>
      </c>
      <c r="Q93" s="127">
        <f t="shared" si="7"/>
        <v>271.30500000000001</v>
      </c>
      <c r="R93" s="127">
        <f t="shared" si="8"/>
        <v>22.373999999999999</v>
      </c>
      <c r="S93" s="127">
        <f t="shared" si="9"/>
        <v>69.918000000000006</v>
      </c>
      <c r="T93" s="127">
        <f t="shared" si="10"/>
        <v>65.113</v>
      </c>
      <c r="U93" s="127">
        <f t="shared" si="11"/>
        <v>67.738</v>
      </c>
      <c r="V93" s="127">
        <f t="shared" si="12"/>
        <v>68.536000000000001</v>
      </c>
      <c r="W93" s="52">
        <v>14.013</v>
      </c>
      <c r="X93" s="3">
        <v>8.3609999999999989</v>
      </c>
      <c r="Y93" s="3">
        <v>7.8410000000000011</v>
      </c>
      <c r="Z93" s="3">
        <v>7.7660000000000018</v>
      </c>
      <c r="AA93" s="3">
        <v>7.9589999999999961</v>
      </c>
      <c r="AB93" s="3">
        <v>7.8430000000000035</v>
      </c>
      <c r="AC93" s="3">
        <v>8.0420000000000016</v>
      </c>
      <c r="AD93" s="3">
        <v>8.0930000000000035</v>
      </c>
      <c r="AE93" s="3">
        <v>8.0569999999999879</v>
      </c>
      <c r="AF93" s="3">
        <v>7.9950000000000188</v>
      </c>
      <c r="AG93" s="3">
        <v>8.1329999999999814</v>
      </c>
      <c r="AH93" s="3">
        <v>8.2690000000000055</v>
      </c>
      <c r="AI93" s="3">
        <v>8.0529999999999973</v>
      </c>
      <c r="AJ93" s="3">
        <v>8.0400000000000063</v>
      </c>
      <c r="AK93" s="3">
        <v>8.3109999999999928</v>
      </c>
      <c r="AL93" s="3">
        <v>8.2550000000000097</v>
      </c>
      <c r="AM93" s="3">
        <v>8.7330000000000041</v>
      </c>
      <c r="AN93" s="3">
        <v>8.4130000000000109</v>
      </c>
      <c r="AO93" s="3">
        <v>8.5019999999999811</v>
      </c>
      <c r="AP93" s="3">
        <v>8.3930000000000007</v>
      </c>
      <c r="AQ93" s="3">
        <v>8.3969999999999629</v>
      </c>
      <c r="AR93" s="3">
        <v>8.4850000000000421</v>
      </c>
      <c r="AS93" s="3">
        <v>8.4059999999999775</v>
      </c>
      <c r="AT93" s="3">
        <v>8.4090000000000202</v>
      </c>
      <c r="AU93" s="3">
        <v>8.5409999999999968</v>
      </c>
      <c r="AV93" s="3">
        <v>8.6199999999999761</v>
      </c>
      <c r="AW93" s="3">
        <v>8.342000000000013</v>
      </c>
      <c r="AX93" s="3">
        <v>8.3070000000000164</v>
      </c>
      <c r="AY93" s="3">
        <v>8.5180000000000007</v>
      </c>
      <c r="AZ93" s="3">
        <v>8.5650000000000261</v>
      </c>
      <c r="BA93" s="3">
        <v>8.7819999999999823</v>
      </c>
      <c r="BB93" s="3">
        <v>8.86099999999999</v>
      </c>
      <c r="BC93" s="128">
        <f t="shared" si="13"/>
        <v>53.076795488472385</v>
      </c>
    </row>
    <row r="94" spans="1:55" ht="15" thickBot="1" x14ac:dyDescent="0.35">
      <c r="A94" t="s">
        <v>844</v>
      </c>
      <c r="B94">
        <v>2023</v>
      </c>
      <c r="C94" s="9">
        <v>44999</v>
      </c>
      <c r="D94" t="s">
        <v>72</v>
      </c>
      <c r="E94" s="67" t="s">
        <v>379</v>
      </c>
      <c r="F94" t="s">
        <v>379</v>
      </c>
      <c r="G94" t="s">
        <v>56</v>
      </c>
      <c r="H94" t="s">
        <v>426</v>
      </c>
      <c r="I94" t="s">
        <v>267</v>
      </c>
      <c r="J94" t="s">
        <v>428</v>
      </c>
      <c r="K94" t="s">
        <v>427</v>
      </c>
      <c r="L94" s="65">
        <f>(C94-VLOOKUP(H94,Riders!$A$2:$C$3501,2,FALSE))/365</f>
        <v>21.909589041095892</v>
      </c>
      <c r="M94" s="65">
        <f>(C94-VLOOKUP(I94,Riders!$A$2:$C$3501,2,FALSE))/365</f>
        <v>24.219178082191782</v>
      </c>
      <c r="N94" s="65">
        <f>(C94-VLOOKUP(J94,Riders!$A$2:$C$3501,2,FALSE))/365</f>
        <v>33.38082191780822</v>
      </c>
      <c r="O94" s="65">
        <f>(C94-VLOOKUP(K94,Riders!$A$2:$C$3501,2,FALSE))/365</f>
        <v>28.882191780821916</v>
      </c>
      <c r="P94">
        <v>7</v>
      </c>
      <c r="Q94" s="127">
        <f t="shared" si="7"/>
        <v>272.464</v>
      </c>
      <c r="R94" s="127">
        <f t="shared" si="8"/>
        <v>23.571999999999999</v>
      </c>
      <c r="S94" s="127">
        <f t="shared" si="9"/>
        <v>73.404000000000011</v>
      </c>
      <c r="T94" s="127">
        <f t="shared" si="10"/>
        <v>67.180999999999997</v>
      </c>
      <c r="U94" s="127">
        <f t="shared" si="11"/>
        <v>66.47199999999998</v>
      </c>
      <c r="V94" s="127">
        <f t="shared" si="12"/>
        <v>65.407000000000011</v>
      </c>
      <c r="W94" s="52">
        <v>14.811</v>
      </c>
      <c r="X94" s="3">
        <v>8.7609999999999992</v>
      </c>
      <c r="Y94" s="3">
        <v>8.3840000000000003</v>
      </c>
      <c r="Z94" s="3">
        <v>8.2099999999999973</v>
      </c>
      <c r="AA94" s="3">
        <v>8.4030000000000058</v>
      </c>
      <c r="AB94" s="3">
        <v>8.2459999999999951</v>
      </c>
      <c r="AC94" s="3">
        <v>8.2580000000000098</v>
      </c>
      <c r="AD94" s="3">
        <v>8.3310000000000031</v>
      </c>
      <c r="AE94" s="3">
        <v>8.3099999999999739</v>
      </c>
      <c r="AF94" s="3">
        <v>8.2190000000000225</v>
      </c>
      <c r="AG94" s="3">
        <v>8.4799999999999898</v>
      </c>
      <c r="AH94" s="3">
        <v>8.3340000000000032</v>
      </c>
      <c r="AI94" s="3">
        <v>8.3290000000000077</v>
      </c>
      <c r="AJ94" s="3">
        <v>8.4339999999999975</v>
      </c>
      <c r="AK94" s="3">
        <v>8.4909999999999712</v>
      </c>
      <c r="AL94" s="3">
        <v>8.5840000000000316</v>
      </c>
      <c r="AM94" s="3">
        <v>8.4449999999999932</v>
      </c>
      <c r="AN94" s="3">
        <v>8.2999999999999829</v>
      </c>
      <c r="AO94" s="3">
        <v>8.4200000000000159</v>
      </c>
      <c r="AP94" s="3">
        <v>8.1940000000000168</v>
      </c>
      <c r="AQ94" s="3">
        <v>8.2669999999999675</v>
      </c>
      <c r="AR94" s="3">
        <v>8.2790000000000248</v>
      </c>
      <c r="AS94" s="3">
        <v>8.4189999999999827</v>
      </c>
      <c r="AT94" s="3">
        <v>8.1479999999999961</v>
      </c>
      <c r="AU94" s="3">
        <v>8.186000000000007</v>
      </c>
      <c r="AV94" s="3">
        <v>8.1419999999999675</v>
      </c>
      <c r="AW94" s="3">
        <v>8.07000000000005</v>
      </c>
      <c r="AX94" s="3">
        <v>8.2290000000000134</v>
      </c>
      <c r="AY94" s="3">
        <v>8.1849999999999739</v>
      </c>
      <c r="AZ94" s="3">
        <v>8.2790000000000248</v>
      </c>
      <c r="BA94" s="3">
        <v>8.1680000000000064</v>
      </c>
      <c r="BB94" s="3">
        <v>8.1479999999999677</v>
      </c>
      <c r="BC94" s="128">
        <f t="shared" si="13"/>
        <v>52.851018850196724</v>
      </c>
    </row>
    <row r="95" spans="1:55" ht="15" thickBot="1" x14ac:dyDescent="0.35">
      <c r="A95" t="s">
        <v>844</v>
      </c>
      <c r="B95">
        <v>2023</v>
      </c>
      <c r="C95" s="9">
        <v>44999</v>
      </c>
      <c r="D95" t="s">
        <v>72</v>
      </c>
      <c r="E95" s="67" t="s">
        <v>379</v>
      </c>
      <c r="F95" t="s">
        <v>379</v>
      </c>
      <c r="G95" t="s">
        <v>67</v>
      </c>
      <c r="H95" t="s">
        <v>214</v>
      </c>
      <c r="I95" t="s">
        <v>271</v>
      </c>
      <c r="J95" t="s">
        <v>464</v>
      </c>
      <c r="K95" t="s">
        <v>439</v>
      </c>
      <c r="L95" s="65">
        <f>(C95-VLOOKUP(H95,Riders!$A$2:$C$3501,2,FALSE))/365</f>
        <v>28.238356164383561</v>
      </c>
      <c r="M95" s="65">
        <f>(C95-VLOOKUP(I95,Riders!$A$2:$C$3501,2,FALSE))/365</f>
        <v>28.739726027397261</v>
      </c>
      <c r="N95" s="65">
        <f>(C95-VLOOKUP(J95,Riders!$A$2:$C$3501,2,FALSE))/365</f>
        <v>21.134246575342466</v>
      </c>
      <c r="O95" s="65">
        <f>(C95-VLOOKUP(K95,Riders!$A$2:$C$3501,2,FALSE))/365</f>
        <v>29.197260273972603</v>
      </c>
      <c r="P95">
        <v>8</v>
      </c>
      <c r="Q95" s="127">
        <f t="shared" si="7"/>
        <v>272.76400000000001</v>
      </c>
      <c r="R95" s="127">
        <f t="shared" si="8"/>
        <v>22.777000000000001</v>
      </c>
      <c r="S95" s="127">
        <f t="shared" si="9"/>
        <v>71.942000000000007</v>
      </c>
      <c r="T95" s="127">
        <f t="shared" si="10"/>
        <v>66.47799999999998</v>
      </c>
      <c r="U95" s="127">
        <f t="shared" si="11"/>
        <v>67.668000000000006</v>
      </c>
      <c r="V95" s="127">
        <f t="shared" si="12"/>
        <v>66.676000000000016</v>
      </c>
      <c r="W95" s="52">
        <v>14.356999999999999</v>
      </c>
      <c r="X95" s="3">
        <v>8.4200000000000017</v>
      </c>
      <c r="Y95" s="3">
        <v>8.1009999999999991</v>
      </c>
      <c r="Z95" s="3">
        <v>8.3350000000000009</v>
      </c>
      <c r="AA95" s="3">
        <v>8.0760000000000005</v>
      </c>
      <c r="AB95" s="3">
        <v>8.1479999999999961</v>
      </c>
      <c r="AC95" s="3">
        <v>8.2290000000000063</v>
      </c>
      <c r="AD95" s="3">
        <v>8.2760000000000034</v>
      </c>
      <c r="AE95" s="3">
        <v>8.3329999999999842</v>
      </c>
      <c r="AF95" s="3">
        <v>8.5340000000000202</v>
      </c>
      <c r="AG95" s="3">
        <v>8.1439999999999912</v>
      </c>
      <c r="AH95" s="3">
        <v>8.2459999999999951</v>
      </c>
      <c r="AI95" s="3">
        <v>8.2289999999999992</v>
      </c>
      <c r="AJ95" s="3">
        <v>8.2810000000000059</v>
      </c>
      <c r="AK95" s="3">
        <v>8.3799999999999955</v>
      </c>
      <c r="AL95" s="3">
        <v>8.3309999999999889</v>
      </c>
      <c r="AM95" s="3">
        <v>8.3060000000000116</v>
      </c>
      <c r="AN95" s="3">
        <v>8.6129999999999995</v>
      </c>
      <c r="AO95" s="3">
        <v>8.5009999999999764</v>
      </c>
      <c r="AP95" s="3">
        <v>8.7250000000000227</v>
      </c>
      <c r="AQ95" s="3">
        <v>8.5560000000000116</v>
      </c>
      <c r="AR95" s="3">
        <v>8.4639999999999702</v>
      </c>
      <c r="AS95" s="3">
        <v>8.2210000000000321</v>
      </c>
      <c r="AT95" s="3">
        <v>8.2819999999999823</v>
      </c>
      <c r="AU95" s="3">
        <v>8.1310000000000286</v>
      </c>
      <c r="AV95" s="3">
        <v>8.1949999999999648</v>
      </c>
      <c r="AW95" s="3">
        <v>8.1140000000000327</v>
      </c>
      <c r="AX95" s="3">
        <v>8.2099999999999511</v>
      </c>
      <c r="AY95" s="3">
        <v>8.1560000000000912</v>
      </c>
      <c r="AZ95" s="3">
        <v>8.5169999999999391</v>
      </c>
      <c r="BA95" s="3">
        <v>8.6169999999999618</v>
      </c>
      <c r="BB95" s="3">
        <v>8.7360000000000468</v>
      </c>
      <c r="BC95" s="128">
        <f t="shared" si="13"/>
        <v>52.792890557404931</v>
      </c>
    </row>
    <row r="96" spans="1:55" ht="15" thickBot="1" x14ac:dyDescent="0.35">
      <c r="A96" t="s">
        <v>844</v>
      </c>
      <c r="B96">
        <v>2023</v>
      </c>
      <c r="C96" s="9">
        <v>44999</v>
      </c>
      <c r="D96" t="s">
        <v>72</v>
      </c>
      <c r="E96" s="67" t="s">
        <v>379</v>
      </c>
      <c r="F96" t="s">
        <v>379</v>
      </c>
      <c r="G96" t="s">
        <v>38</v>
      </c>
      <c r="H96" t="s">
        <v>244</v>
      </c>
      <c r="I96" t="s">
        <v>466</v>
      </c>
      <c r="J96" t="s">
        <v>467</v>
      </c>
      <c r="K96" t="s">
        <v>468</v>
      </c>
      <c r="L96" s="65">
        <f>(C96-VLOOKUP(H96,Riders!$A$2:$C$3501,2,FALSE))/365</f>
        <v>28.956164383561642</v>
      </c>
      <c r="M96" s="65">
        <f>(C96-VLOOKUP(I96,Riders!$A$2:$C$3501,2,FALSE))/365</f>
        <v>26.720547945205478</v>
      </c>
      <c r="N96" s="65" t="e">
        <f>(C96-VLOOKUP(J96,Riders!$A$2:$C$3501,2,FALSE))/365</f>
        <v>#N/A</v>
      </c>
      <c r="O96" s="65">
        <f>(C96-VLOOKUP(K96,Riders!$A$2:$C$3501,2,FALSE))/365</f>
        <v>27.246575342465754</v>
      </c>
      <c r="P96">
        <v>9</v>
      </c>
      <c r="Q96" s="127">
        <f t="shared" si="7"/>
        <v>275.15899999999999</v>
      </c>
      <c r="R96" s="127">
        <f t="shared" si="8"/>
        <v>23.079000000000001</v>
      </c>
      <c r="S96" s="127">
        <f t="shared" si="9"/>
        <v>73.341999999999999</v>
      </c>
      <c r="T96" s="127">
        <f t="shared" si="10"/>
        <v>67.578999999999994</v>
      </c>
      <c r="U96" s="127">
        <f t="shared" si="11"/>
        <v>67.849000000000018</v>
      </c>
      <c r="V96" s="127">
        <f t="shared" si="12"/>
        <v>66.388999999999982</v>
      </c>
      <c r="W96" s="52">
        <v>14.529</v>
      </c>
      <c r="X96" s="3">
        <v>8.5500000000000007</v>
      </c>
      <c r="Y96" s="3">
        <v>8.1089999999999982</v>
      </c>
      <c r="Z96" s="3">
        <v>8.3360000000000021</v>
      </c>
      <c r="AA96" s="3">
        <v>8.5619999999999976</v>
      </c>
      <c r="AB96" s="3">
        <v>8.4260000000000019</v>
      </c>
      <c r="AC96" s="3">
        <v>8.3559999999999803</v>
      </c>
      <c r="AD96" s="3">
        <v>8.474000000000018</v>
      </c>
      <c r="AE96" s="3">
        <v>8.304000000000002</v>
      </c>
      <c r="AF96" s="3">
        <v>8.367999999999995</v>
      </c>
      <c r="AG96" s="3">
        <v>8.4809999999999945</v>
      </c>
      <c r="AH96" s="3">
        <v>8.6340000000000003</v>
      </c>
      <c r="AI96" s="3">
        <v>8.5</v>
      </c>
      <c r="AJ96" s="3">
        <v>8.445999999999998</v>
      </c>
      <c r="AK96" s="3">
        <v>8.4630000000000223</v>
      </c>
      <c r="AL96" s="3">
        <v>8.3829999999999814</v>
      </c>
      <c r="AM96" s="3">
        <v>8.507000000000005</v>
      </c>
      <c r="AN96" s="3">
        <v>8.379999999999967</v>
      </c>
      <c r="AO96" s="3">
        <v>8.5470000000000255</v>
      </c>
      <c r="AP96" s="3">
        <v>8.7060000000000173</v>
      </c>
      <c r="AQ96" s="3">
        <v>8.4660000000000082</v>
      </c>
      <c r="AR96" s="3">
        <v>8.4249999999999829</v>
      </c>
      <c r="AS96" s="3">
        <v>8.5629999999999882</v>
      </c>
      <c r="AT96" s="3">
        <v>8.2550000000000239</v>
      </c>
      <c r="AU96" s="3">
        <v>8.2209999999999752</v>
      </c>
      <c r="AV96" s="3">
        <v>8.2719999999999914</v>
      </c>
      <c r="AW96" s="3">
        <v>8.3260000000000502</v>
      </c>
      <c r="AX96" s="3">
        <v>8.4760000000000275</v>
      </c>
      <c r="AY96" s="3">
        <v>8.3049999999999216</v>
      </c>
      <c r="AZ96" s="3">
        <v>8.238000000000028</v>
      </c>
      <c r="BA96" s="3">
        <v>8.2030000000000314</v>
      </c>
      <c r="BB96" s="3">
        <v>8.3479999999999563</v>
      </c>
      <c r="BC96" s="128">
        <f t="shared" si="13"/>
        <v>52.333378155902587</v>
      </c>
    </row>
    <row r="97" spans="1:55" ht="15" thickBot="1" x14ac:dyDescent="0.35">
      <c r="A97" t="s">
        <v>844</v>
      </c>
      <c r="B97">
        <v>2023</v>
      </c>
      <c r="C97" s="9">
        <v>44999</v>
      </c>
      <c r="D97" t="s">
        <v>72</v>
      </c>
      <c r="E97" s="67" t="s">
        <v>379</v>
      </c>
      <c r="F97" t="s">
        <v>379</v>
      </c>
      <c r="G97" t="s">
        <v>47</v>
      </c>
      <c r="H97" t="s">
        <v>470</v>
      </c>
      <c r="I97" t="s">
        <v>591</v>
      </c>
      <c r="J97" t="s">
        <v>504</v>
      </c>
      <c r="K97" t="s">
        <v>240</v>
      </c>
      <c r="L97" s="65">
        <f>(C97-VLOOKUP(H97,Riders!$A$2:$C$3501,2,FALSE))/365</f>
        <v>24.761643835616439</v>
      </c>
      <c r="M97" s="65">
        <f>(C97-VLOOKUP(I97,Riders!$A$2:$C$3501,2,FALSE))/365</f>
        <v>19.758904109589039</v>
      </c>
      <c r="N97" s="65">
        <f>(C97-VLOOKUP(J97,Riders!$A$2:$C$3501,2,FALSE))/365</f>
        <v>24.290410958904111</v>
      </c>
      <c r="O97" s="65">
        <f>(C97-VLOOKUP(K97,Riders!$A$2:$C$3501,2,FALSE))/365</f>
        <v>30.660273972602738</v>
      </c>
      <c r="P97">
        <v>10</v>
      </c>
      <c r="Q97" s="127">
        <f t="shared" si="7"/>
        <v>276.20799999999997</v>
      </c>
      <c r="R97" s="127">
        <f t="shared" si="8"/>
        <v>23.559000000000001</v>
      </c>
      <c r="S97" s="127">
        <f t="shared" si="9"/>
        <v>73.240000000000009</v>
      </c>
      <c r="T97" s="127">
        <f t="shared" si="10"/>
        <v>68.055999999999983</v>
      </c>
      <c r="U97" s="127">
        <f t="shared" si="11"/>
        <v>66.919000000000011</v>
      </c>
      <c r="V97" s="127">
        <f t="shared" si="12"/>
        <v>67.992999999999967</v>
      </c>
      <c r="W97" s="52">
        <v>14.85</v>
      </c>
      <c r="X97" s="3">
        <v>8.7090000000000014</v>
      </c>
      <c r="Y97" s="3">
        <v>8.1989999999999981</v>
      </c>
      <c r="Z97" s="3">
        <v>8.3200000000000038</v>
      </c>
      <c r="AA97" s="3">
        <v>8.1839999999999975</v>
      </c>
      <c r="AB97" s="3">
        <v>8.1989999999999981</v>
      </c>
      <c r="AC97" s="3">
        <v>8.429000000000002</v>
      </c>
      <c r="AD97" s="3">
        <v>8.3500000000000085</v>
      </c>
      <c r="AE97" s="3">
        <v>8.3669999999999902</v>
      </c>
      <c r="AF97" s="3">
        <v>8.4649999999999892</v>
      </c>
      <c r="AG97" s="3">
        <v>8.5600000000000165</v>
      </c>
      <c r="AH97" s="3">
        <v>8.5619999999999976</v>
      </c>
      <c r="AI97" s="3">
        <v>8.5690000000000168</v>
      </c>
      <c r="AJ97" s="3">
        <v>8.6799999999999784</v>
      </c>
      <c r="AK97" s="3">
        <v>8.4399999999999835</v>
      </c>
      <c r="AL97" s="3">
        <v>8.4130000000000109</v>
      </c>
      <c r="AM97" s="3">
        <v>8.5840000000000316</v>
      </c>
      <c r="AN97" s="3">
        <v>8.3099999999999739</v>
      </c>
      <c r="AO97" s="3">
        <v>8.1620000000000061</v>
      </c>
      <c r="AP97" s="3">
        <v>8.1539999999999964</v>
      </c>
      <c r="AQ97" s="3">
        <v>8.3050000000000068</v>
      </c>
      <c r="AR97" s="3">
        <v>8.4319999999999879</v>
      </c>
      <c r="AS97" s="3">
        <v>8.4409999999999741</v>
      </c>
      <c r="AT97" s="3">
        <v>8.5310000000000343</v>
      </c>
      <c r="AU97" s="3">
        <v>8.7270000000000039</v>
      </c>
      <c r="AV97" s="3">
        <v>8.5310000000000059</v>
      </c>
      <c r="AW97" s="3">
        <v>8.3319999999999652</v>
      </c>
      <c r="AX97" s="3">
        <v>8.3780000000000143</v>
      </c>
      <c r="AY97" s="3">
        <v>8.4800000000000182</v>
      </c>
      <c r="AZ97" s="3">
        <v>8.4440000000000168</v>
      </c>
      <c r="BA97" s="3">
        <v>8.4219999999999686</v>
      </c>
      <c r="BB97" s="3">
        <v>8.6789999999999736</v>
      </c>
      <c r="BC97" s="128">
        <f t="shared" si="13"/>
        <v>52.134623182529111</v>
      </c>
    </row>
    <row r="98" spans="1:55" ht="15" thickBot="1" x14ac:dyDescent="0.35">
      <c r="A98" t="s">
        <v>844</v>
      </c>
      <c r="B98">
        <v>2023</v>
      </c>
      <c r="C98" s="9">
        <v>44999</v>
      </c>
      <c r="D98" t="s">
        <v>72</v>
      </c>
      <c r="E98" s="67" t="s">
        <v>379</v>
      </c>
      <c r="F98" t="s">
        <v>379</v>
      </c>
      <c r="G98" t="s">
        <v>232</v>
      </c>
      <c r="H98" t="s">
        <v>231</v>
      </c>
      <c r="I98" t="s">
        <v>853</v>
      </c>
      <c r="J98" t="s">
        <v>489</v>
      </c>
      <c r="K98" t="s">
        <v>854</v>
      </c>
      <c r="L98" s="65">
        <f>(C98-VLOOKUP(H98,Riders!$A$2:$C$3501,2,FALSE))/365</f>
        <v>26.084931506849315</v>
      </c>
      <c r="M98" s="65">
        <f>(C98-VLOOKUP(I98,Riders!$A$2:$C$3501,2,FALSE))/365</f>
        <v>20.44109589041096</v>
      </c>
      <c r="N98" s="65">
        <f>(C98-VLOOKUP(J98,Riders!$A$2:$C$3501,2,FALSE))/365</f>
        <v>24.008219178082193</v>
      </c>
      <c r="O98" s="65">
        <f>(C98-VLOOKUP(K98,Riders!$A$2:$C$3501,2,FALSE))/365</f>
        <v>32.273972602739725</v>
      </c>
      <c r="P98">
        <v>11</v>
      </c>
      <c r="Q98" s="127">
        <f t="shared" si="7"/>
        <v>277.69100000000003</v>
      </c>
      <c r="R98" s="127">
        <f t="shared" si="8"/>
        <v>23.434000000000001</v>
      </c>
      <c r="S98" s="127">
        <f t="shared" si="9"/>
        <v>72.960999999999999</v>
      </c>
      <c r="T98" s="127">
        <f t="shared" si="10"/>
        <v>68.131999999999991</v>
      </c>
      <c r="U98" s="127">
        <f t="shared" si="11"/>
        <v>68.236999999999995</v>
      </c>
      <c r="V98" s="127">
        <f t="shared" si="12"/>
        <v>68.361000000000047</v>
      </c>
      <c r="W98" s="52">
        <v>14.599</v>
      </c>
      <c r="X98" s="3">
        <v>8.8350000000000009</v>
      </c>
      <c r="Y98" s="3">
        <v>8.3539999999999992</v>
      </c>
      <c r="Z98" s="3">
        <v>8.0869999999999997</v>
      </c>
      <c r="AA98" s="3">
        <v>8.0589999999999975</v>
      </c>
      <c r="AB98" s="3">
        <v>8.32</v>
      </c>
      <c r="AC98" s="3">
        <v>8.2479999999999833</v>
      </c>
      <c r="AD98" s="3">
        <v>8.4590000000000174</v>
      </c>
      <c r="AE98" s="3">
        <v>8.6910000000000025</v>
      </c>
      <c r="AF98" s="3">
        <v>8.3719999999999999</v>
      </c>
      <c r="AG98" s="3">
        <v>8.2409999999999997</v>
      </c>
      <c r="AH98" s="3">
        <v>8.4050000000000011</v>
      </c>
      <c r="AI98" s="3">
        <v>8.5030000000000001</v>
      </c>
      <c r="AJ98" s="3">
        <v>8.6609999999999729</v>
      </c>
      <c r="AK98" s="3">
        <v>8.7500000000000284</v>
      </c>
      <c r="AL98" s="3">
        <v>8.5089999999999861</v>
      </c>
      <c r="AM98" s="3">
        <v>8.599000000000018</v>
      </c>
      <c r="AN98" s="3">
        <v>8.5</v>
      </c>
      <c r="AO98" s="3">
        <v>8.6310000000000286</v>
      </c>
      <c r="AP98" s="3">
        <v>8.8069999999999595</v>
      </c>
      <c r="AQ98" s="3">
        <v>8.4869999999999948</v>
      </c>
      <c r="AR98" s="3">
        <v>8.3990000000000293</v>
      </c>
      <c r="AS98" s="3">
        <v>8.3550000000000182</v>
      </c>
      <c r="AT98" s="3">
        <v>8.4589999999999463</v>
      </c>
      <c r="AU98" s="3">
        <v>8.521000000000015</v>
      </c>
      <c r="AV98" s="3">
        <v>8.8540000000000418</v>
      </c>
      <c r="AW98" s="3">
        <v>8.5349999999999682</v>
      </c>
      <c r="AX98" s="3">
        <v>8.6239999999999952</v>
      </c>
      <c r="AY98" s="3">
        <v>8.7309999999999661</v>
      </c>
      <c r="AZ98" s="3">
        <v>8.4320000000000732</v>
      </c>
      <c r="BA98" s="3">
        <v>8.3599999999999568</v>
      </c>
      <c r="BB98" s="3">
        <v>8.3040000000000305</v>
      </c>
      <c r="BC98" s="128">
        <f t="shared" si="13"/>
        <v>51.856199876841522</v>
      </c>
    </row>
    <row r="99" spans="1:55" ht="15" thickBot="1" x14ac:dyDescent="0.35">
      <c r="A99" t="s">
        <v>844</v>
      </c>
      <c r="B99">
        <v>2023</v>
      </c>
      <c r="C99" s="9">
        <v>44999</v>
      </c>
      <c r="D99" t="s">
        <v>72</v>
      </c>
      <c r="E99" s="67" t="s">
        <v>379</v>
      </c>
      <c r="F99" t="s">
        <v>379</v>
      </c>
      <c r="G99" t="s">
        <v>61</v>
      </c>
      <c r="H99" t="s">
        <v>444</v>
      </c>
      <c r="I99" t="s">
        <v>139</v>
      </c>
      <c r="J99" t="s">
        <v>471</v>
      </c>
      <c r="K99" t="s">
        <v>445</v>
      </c>
      <c r="L99" s="65">
        <f>(C99-VLOOKUP(H99,Riders!$A$2:$C$3501,2,FALSE))/365</f>
        <v>23.668493150684931</v>
      </c>
      <c r="M99" s="65">
        <f>(C99-VLOOKUP(I99,Riders!$A$2:$C$3501,2,FALSE))/365</f>
        <v>30.761643835616439</v>
      </c>
      <c r="N99" s="65">
        <f>(C99-VLOOKUP(J99,Riders!$A$2:$C$3501,2,FALSE))/365</f>
        <v>19.715068493150685</v>
      </c>
      <c r="O99" s="65">
        <f>(C99-VLOOKUP(K99,Riders!$A$2:$C$3501,2,FALSE))/365</f>
        <v>24.446575342465753</v>
      </c>
      <c r="P99">
        <v>12</v>
      </c>
      <c r="Q99" s="127">
        <f t="shared" si="7"/>
        <v>278.45400000000001</v>
      </c>
      <c r="R99" s="127">
        <f t="shared" si="8"/>
        <v>23.137</v>
      </c>
      <c r="S99" s="127">
        <f t="shared" si="9"/>
        <v>73.899999999999991</v>
      </c>
      <c r="T99" s="127">
        <f t="shared" si="10"/>
        <v>66.539000000000001</v>
      </c>
      <c r="U99" s="127">
        <f t="shared" si="11"/>
        <v>69.066000000000031</v>
      </c>
      <c r="V99" s="127">
        <f t="shared" si="12"/>
        <v>68.948999999999984</v>
      </c>
      <c r="W99" s="52">
        <v>14.162000000000001</v>
      </c>
      <c r="X99" s="3">
        <v>8.9749999999999996</v>
      </c>
      <c r="Y99" s="3">
        <v>8.5670000000000002</v>
      </c>
      <c r="Z99" s="3">
        <v>8.4380000000000024</v>
      </c>
      <c r="AA99" s="3">
        <v>8.5899999999999963</v>
      </c>
      <c r="AB99" s="3">
        <v>8.4549999999999983</v>
      </c>
      <c r="AC99" s="3">
        <v>8.3529999999999944</v>
      </c>
      <c r="AD99" s="3">
        <v>8.36</v>
      </c>
      <c r="AE99" s="3">
        <v>8.4060000000000201</v>
      </c>
      <c r="AF99" s="3">
        <v>8.1909999999999883</v>
      </c>
      <c r="AG99" s="3">
        <v>8.1619999999999919</v>
      </c>
      <c r="AH99" s="3">
        <v>8.320999999999998</v>
      </c>
      <c r="AI99" s="3">
        <v>8.2580000000000098</v>
      </c>
      <c r="AJ99" s="3">
        <v>8.2690000000000055</v>
      </c>
      <c r="AK99" s="3">
        <v>8.3400000000000034</v>
      </c>
      <c r="AL99" s="3">
        <v>8.5919999999999845</v>
      </c>
      <c r="AM99" s="3">
        <v>8.5810000000000173</v>
      </c>
      <c r="AN99" s="3">
        <v>8.7099999999999795</v>
      </c>
      <c r="AO99" s="3">
        <v>8.8220000000000027</v>
      </c>
      <c r="AP99" s="3">
        <v>8.6469999999999914</v>
      </c>
      <c r="AQ99" s="3">
        <v>8.6150000000000091</v>
      </c>
      <c r="AR99" s="3">
        <v>8.6230000000000189</v>
      </c>
      <c r="AS99" s="3">
        <v>8.7109999999999559</v>
      </c>
      <c r="AT99" s="3">
        <v>8.3570000000000562</v>
      </c>
      <c r="AU99" s="3">
        <v>8.3729999999999905</v>
      </c>
      <c r="AV99" s="3">
        <v>8.5859999999999843</v>
      </c>
      <c r="AW99" s="3">
        <v>8.481000000000023</v>
      </c>
      <c r="AX99" s="3">
        <v>8.5760000000000218</v>
      </c>
      <c r="AY99" s="3">
        <v>8.686999999999955</v>
      </c>
      <c r="AZ99" s="3">
        <v>8.7650000000000148</v>
      </c>
      <c r="BA99" s="3">
        <v>8.8940000000000055</v>
      </c>
      <c r="BB99" s="3">
        <v>8.5869999999999891</v>
      </c>
      <c r="BC99" s="128">
        <f t="shared" si="13"/>
        <v>51.714107177487122</v>
      </c>
    </row>
    <row r="100" spans="1:55" ht="15" thickBot="1" x14ac:dyDescent="0.35">
      <c r="A100" t="s">
        <v>844</v>
      </c>
      <c r="B100">
        <v>2023</v>
      </c>
      <c r="C100" s="9">
        <v>44999</v>
      </c>
      <c r="D100" t="s">
        <v>72</v>
      </c>
      <c r="E100" s="67" t="s">
        <v>379</v>
      </c>
      <c r="F100" t="s">
        <v>379</v>
      </c>
      <c r="G100" t="s">
        <v>44</v>
      </c>
      <c r="H100" t="s">
        <v>241</v>
      </c>
      <c r="I100" t="s">
        <v>446</v>
      </c>
      <c r="J100" t="s">
        <v>447</v>
      </c>
      <c r="K100" t="s">
        <v>448</v>
      </c>
      <c r="L100" s="65">
        <f>(C100-VLOOKUP(H100,Riders!$A$2:$C$3501,2,FALSE))/365</f>
        <v>20.61917808219178</v>
      </c>
      <c r="M100" s="65">
        <f>(C100-VLOOKUP(I100,Riders!$A$2:$C$3501,2,FALSE))/365</f>
        <v>21.638356164383563</v>
      </c>
      <c r="N100" s="65">
        <f>(C100-VLOOKUP(J100,Riders!$A$2:$C$3501,2,FALSE))/365</f>
        <v>26.934246575342467</v>
      </c>
      <c r="O100" s="65">
        <f>(C100-VLOOKUP(K100,Riders!$A$2:$C$3501,2,FALSE))/365</f>
        <v>25.832876712328765</v>
      </c>
      <c r="P100">
        <v>13</v>
      </c>
      <c r="Q100" s="127">
        <f t="shared" si="7"/>
        <v>279.83300000000003</v>
      </c>
      <c r="R100" s="127">
        <f t="shared" si="8"/>
        <v>23.288</v>
      </c>
      <c r="S100" s="127">
        <f t="shared" si="9"/>
        <v>72.668000000000006</v>
      </c>
      <c r="T100" s="127">
        <f t="shared" si="10"/>
        <v>66.949000000000012</v>
      </c>
      <c r="U100" s="127">
        <f t="shared" si="11"/>
        <v>70.453000000000003</v>
      </c>
      <c r="V100" s="127">
        <f t="shared" si="12"/>
        <v>69.763000000000005</v>
      </c>
      <c r="W100" s="52">
        <v>14.576000000000001</v>
      </c>
      <c r="X100" s="3">
        <v>8.7119999999999997</v>
      </c>
      <c r="Y100" s="3">
        <v>8.4359999999999999</v>
      </c>
      <c r="Z100" s="3">
        <v>8.3060000000000009</v>
      </c>
      <c r="AA100" s="3">
        <v>8.0929999999999964</v>
      </c>
      <c r="AB100" s="3">
        <v>8.0300000000000011</v>
      </c>
      <c r="AC100" s="3">
        <v>8.2939999999999898</v>
      </c>
      <c r="AD100" s="3">
        <v>8.2210000000000178</v>
      </c>
      <c r="AE100" s="3">
        <v>8.3889999999999958</v>
      </c>
      <c r="AF100" s="3">
        <v>8.3569999999999993</v>
      </c>
      <c r="AG100" s="3">
        <v>8.4780000000000086</v>
      </c>
      <c r="AH100" s="3">
        <v>8.3090000000000117</v>
      </c>
      <c r="AI100" s="3">
        <v>8.3529999999999802</v>
      </c>
      <c r="AJ100" s="3">
        <v>8.3359999999999985</v>
      </c>
      <c r="AK100" s="3">
        <v>8.2150000000000176</v>
      </c>
      <c r="AL100" s="3">
        <v>8.5120000000000005</v>
      </c>
      <c r="AM100" s="3">
        <v>8.6489999999999725</v>
      </c>
      <c r="AN100" s="3">
        <v>8.7460000000000093</v>
      </c>
      <c r="AO100" s="3">
        <v>8.9850000000000136</v>
      </c>
      <c r="AP100" s="3">
        <v>8.7909999999999684</v>
      </c>
      <c r="AQ100" s="3">
        <v>8.8370000000000175</v>
      </c>
      <c r="AR100" s="3">
        <v>8.7890000000000157</v>
      </c>
      <c r="AS100" s="3">
        <v>8.7069999999999652</v>
      </c>
      <c r="AT100" s="3">
        <v>8.9490000000000407</v>
      </c>
      <c r="AU100" s="3">
        <v>9.1549999999999727</v>
      </c>
      <c r="AV100" s="3">
        <v>9.1829999999999927</v>
      </c>
      <c r="AW100" s="3">
        <v>8.9590000000000032</v>
      </c>
      <c r="AX100" s="3">
        <v>8.9660000000000366</v>
      </c>
      <c r="AY100" s="3">
        <v>8.4890000000000043</v>
      </c>
      <c r="AZ100" s="3">
        <v>8.3599999999999284</v>
      </c>
      <c r="BA100" s="3">
        <v>8.2790000000000532</v>
      </c>
      <c r="BB100" s="3">
        <v>8.3720000000000141</v>
      </c>
      <c r="BC100" s="128">
        <f t="shared" si="13"/>
        <v>51.4592632034106</v>
      </c>
    </row>
    <row r="101" spans="1:55" ht="15" thickBot="1" x14ac:dyDescent="0.35">
      <c r="A101" t="s">
        <v>844</v>
      </c>
      <c r="B101">
        <v>2023</v>
      </c>
      <c r="C101" s="9">
        <v>44999</v>
      </c>
      <c r="D101" t="s">
        <v>72</v>
      </c>
      <c r="E101" s="67" t="s">
        <v>379</v>
      </c>
      <c r="F101" t="s">
        <v>379</v>
      </c>
      <c r="G101" t="s">
        <v>264</v>
      </c>
      <c r="H101" t="s">
        <v>263</v>
      </c>
      <c r="I101" t="s">
        <v>475</v>
      </c>
      <c r="J101" t="s">
        <v>450</v>
      </c>
      <c r="K101" t="s">
        <v>288</v>
      </c>
      <c r="L101" s="65">
        <f>(C101-VLOOKUP(H101,Riders!$A$2:$C$3501,2,FALSE))/365</f>
        <v>19.923287671232877</v>
      </c>
      <c r="M101" s="65">
        <f>(C101-VLOOKUP(I101,Riders!$A$2:$C$3501,2,FALSE))/365</f>
        <v>19.082191780821919</v>
      </c>
      <c r="N101" s="65">
        <f>(C101-VLOOKUP(J101,Riders!$A$2:$C$3501,2,FALSE))/365</f>
        <v>24.635616438356163</v>
      </c>
      <c r="O101" s="65">
        <f>(C101-VLOOKUP(K101,Riders!$A$2:$C$3501,2,FALSE))/365</f>
        <v>21.284931506849315</v>
      </c>
      <c r="P101">
        <v>14</v>
      </c>
      <c r="Q101" s="127">
        <f t="shared" si="7"/>
        <v>283.89300000000003</v>
      </c>
      <c r="R101" s="127">
        <f t="shared" si="8"/>
        <v>23.951000000000001</v>
      </c>
      <c r="S101" s="127">
        <f t="shared" si="9"/>
        <v>75.391999999999982</v>
      </c>
      <c r="T101" s="127">
        <f t="shared" si="10"/>
        <v>69.157000000000025</v>
      </c>
      <c r="U101" s="127">
        <f t="shared" si="11"/>
        <v>69.437999999999988</v>
      </c>
      <c r="V101" s="127">
        <f t="shared" si="12"/>
        <v>69.906000000000034</v>
      </c>
      <c r="W101" s="52">
        <v>14.641</v>
      </c>
      <c r="X101" s="3">
        <v>9.31</v>
      </c>
      <c r="Y101" s="3">
        <v>8.796999999999997</v>
      </c>
      <c r="Z101" s="3">
        <v>8.6950000000000003</v>
      </c>
      <c r="AA101" s="3">
        <v>8.4470000000000027</v>
      </c>
      <c r="AB101" s="3">
        <v>8.4420000000000002</v>
      </c>
      <c r="AC101" s="3">
        <v>8.6050000000000111</v>
      </c>
      <c r="AD101" s="3">
        <v>8.4549999999999699</v>
      </c>
      <c r="AE101" s="3">
        <v>8.4819999999999993</v>
      </c>
      <c r="AF101" s="3">
        <v>8.4700000000000273</v>
      </c>
      <c r="AG101" s="3">
        <v>8.4739999999999895</v>
      </c>
      <c r="AH101" s="3">
        <v>8.4520000000000124</v>
      </c>
      <c r="AI101" s="3">
        <v>8.7099999999999937</v>
      </c>
      <c r="AJ101" s="3">
        <v>8.742999999999995</v>
      </c>
      <c r="AK101" s="3">
        <v>9.0110000000000099</v>
      </c>
      <c r="AL101" s="3">
        <v>8.8149999999999977</v>
      </c>
      <c r="AM101" s="3">
        <v>8.8789999999999907</v>
      </c>
      <c r="AN101" s="3">
        <v>8.6670000000000016</v>
      </c>
      <c r="AO101" s="3">
        <v>8.6429999999999723</v>
      </c>
      <c r="AP101" s="3">
        <v>8.6210000000000377</v>
      </c>
      <c r="AQ101" s="3">
        <v>8.6829999999999927</v>
      </c>
      <c r="AR101" s="3">
        <v>8.7620000000000005</v>
      </c>
      <c r="AS101" s="3">
        <v>8.643999999999977</v>
      </c>
      <c r="AT101" s="3">
        <v>8.5390000000000157</v>
      </c>
      <c r="AU101" s="3">
        <v>8.5120000000000289</v>
      </c>
      <c r="AV101" s="3">
        <v>8.5249999999999773</v>
      </c>
      <c r="AW101" s="3">
        <v>8.5960000000000036</v>
      </c>
      <c r="AX101" s="3">
        <v>8.6919999999999789</v>
      </c>
      <c r="AY101" s="3">
        <v>9.1529999999999916</v>
      </c>
      <c r="AZ101" s="3">
        <v>8.9730000000000132</v>
      </c>
      <c r="BA101" s="3">
        <v>8.4760000000000559</v>
      </c>
      <c r="BB101" s="3">
        <v>8.978999999999985</v>
      </c>
      <c r="BC101" s="128">
        <f t="shared" si="13"/>
        <v>50.723335904724664</v>
      </c>
    </row>
    <row r="102" spans="1:55" ht="15" thickBot="1" x14ac:dyDescent="0.35">
      <c r="A102" t="s">
        <v>844</v>
      </c>
      <c r="B102">
        <v>2023</v>
      </c>
      <c r="C102" s="9">
        <v>44999</v>
      </c>
      <c r="D102" t="s">
        <v>72</v>
      </c>
      <c r="E102" s="67" t="s">
        <v>379</v>
      </c>
      <c r="F102" t="s">
        <v>379</v>
      </c>
      <c r="G102" t="s">
        <v>70</v>
      </c>
      <c r="H102" t="s">
        <v>476</v>
      </c>
      <c r="I102" t="s">
        <v>852</v>
      </c>
      <c r="J102" t="s">
        <v>69</v>
      </c>
      <c r="K102" t="s">
        <v>289</v>
      </c>
      <c r="L102" s="65">
        <f>(C102-VLOOKUP(H102,Riders!$A$2:$C$3501,2,FALSE))/365</f>
        <v>21.63013698630137</v>
      </c>
      <c r="M102" s="65">
        <f>(C102-VLOOKUP(I102,Riders!$A$2:$C$3501,2,FALSE))/365</f>
        <v>29.726027397260275</v>
      </c>
      <c r="N102" s="65">
        <f>(C102-VLOOKUP(J102,Riders!$A$2:$C$3501,2,FALSE))/365</f>
        <v>29.528767123287672</v>
      </c>
      <c r="O102" s="65">
        <f>(C102-VLOOKUP(K102,Riders!$A$2:$C$3501,2,FALSE))/365</f>
        <v>23.997260273972604</v>
      </c>
      <c r="P102">
        <v>15</v>
      </c>
      <c r="Q102" s="127" t="str">
        <f t="shared" si="7"/>
        <v/>
      </c>
      <c r="R102" s="127">
        <f t="shared" si="8"/>
        <v>25.085000000000001</v>
      </c>
      <c r="S102" s="127">
        <f t="shared" si="9"/>
        <v>85.472000000000008</v>
      </c>
      <c r="T102" s="127">
        <f t="shared" si="10"/>
        <v>79.293999999999983</v>
      </c>
      <c r="U102" s="127">
        <f t="shared" si="11"/>
        <v>88.504000000000019</v>
      </c>
      <c r="V102" s="127" t="str">
        <f t="shared" si="12"/>
        <v/>
      </c>
      <c r="W102" s="52">
        <v>14.89</v>
      </c>
      <c r="X102" s="3">
        <v>10.195</v>
      </c>
      <c r="Y102" s="3">
        <v>9.902000000000001</v>
      </c>
      <c r="Z102" s="3">
        <v>9.7789999999999964</v>
      </c>
      <c r="AA102" s="3">
        <v>10.233000000000004</v>
      </c>
      <c r="AB102" s="3">
        <v>10.119999999999997</v>
      </c>
      <c r="AC102" s="3">
        <v>10.295000000000002</v>
      </c>
      <c r="AD102" s="3">
        <v>10.058000000000007</v>
      </c>
      <c r="AE102" s="3">
        <v>10.172999999999988</v>
      </c>
      <c r="AF102" s="3">
        <v>9.2590000000000146</v>
      </c>
      <c r="AG102" s="3">
        <v>9.3169999999999931</v>
      </c>
      <c r="AH102" s="3">
        <v>9.6240000000000094</v>
      </c>
      <c r="AI102" s="3">
        <v>9.722999999999999</v>
      </c>
      <c r="AJ102" s="3">
        <v>9.8179999999999836</v>
      </c>
      <c r="AK102" s="3">
        <v>10.387999999999977</v>
      </c>
      <c r="AL102" s="3">
        <v>10.992000000000019</v>
      </c>
      <c r="AM102" s="3">
        <v>11.588999999999999</v>
      </c>
      <c r="AN102" s="3">
        <v>10.978000000000009</v>
      </c>
      <c r="AO102" s="3">
        <v>10.965000000000003</v>
      </c>
      <c r="AP102" s="3">
        <v>10.810999999999979</v>
      </c>
      <c r="AQ102" s="3">
        <v>10.980999999999995</v>
      </c>
      <c r="AR102" s="3">
        <v>11.095000000000027</v>
      </c>
      <c r="AS102" s="3">
        <v>11.304000000000002</v>
      </c>
      <c r="AT102" s="3">
        <v>10.781000000000006</v>
      </c>
      <c r="AU102" s="3">
        <v>10.824000000000041</v>
      </c>
      <c r="AV102" s="3">
        <v>11.440999999999917</v>
      </c>
      <c r="AW102" s="3">
        <v>11.902000000000044</v>
      </c>
      <c r="AX102" s="3">
        <v>12.293999999999983</v>
      </c>
      <c r="AY102" s="3">
        <v>12.668000000000006</v>
      </c>
      <c r="AZ102" s="3"/>
      <c r="BA102" s="3"/>
      <c r="BB102" s="3">
        <v>15.377999999999986</v>
      </c>
      <c r="BC102" s="128" t="str">
        <f t="shared" si="13"/>
        <v/>
      </c>
    </row>
    <row r="103" spans="1:55" ht="15" thickBot="1" x14ac:dyDescent="0.35">
      <c r="A103" s="62" t="s">
        <v>415</v>
      </c>
      <c r="B103" s="62">
        <v>2023</v>
      </c>
      <c r="C103" s="9">
        <v>44981</v>
      </c>
      <c r="D103" s="62" t="s">
        <v>72</v>
      </c>
      <c r="E103" s="67" t="s">
        <v>454</v>
      </c>
      <c r="F103">
        <v>1</v>
      </c>
      <c r="G103" t="s">
        <v>40</v>
      </c>
      <c r="H103" t="s">
        <v>429</v>
      </c>
      <c r="I103" t="s">
        <v>221</v>
      </c>
      <c r="J103" t="s">
        <v>430</v>
      </c>
      <c r="K103" t="s">
        <v>431</v>
      </c>
      <c r="L103" s="65">
        <f>(C103-VLOOKUP(H103,Riders!$A$2:$C$3501,2,FALSE))/365</f>
        <v>18.564383561643837</v>
      </c>
      <c r="M103" s="65">
        <f>(C103-VLOOKUP(I103,Riders!$A$2:$C$3501,2,FALSE))/365</f>
        <v>25.893150684931506</v>
      </c>
      <c r="N103" s="65">
        <f>(C103-VLOOKUP(J103,Riders!$A$2:$C$3501,2,FALSE))/365</f>
        <v>21.12876712328767</v>
      </c>
      <c r="O103" s="65">
        <f>(C103-VLOOKUP(K103,Riders!$A$2:$C$3501,2,FALSE))/365</f>
        <v>18.208219178082192</v>
      </c>
      <c r="P103" s="67">
        <v>1</v>
      </c>
      <c r="Q103" s="127">
        <f t="shared" si="7"/>
        <v>258.51</v>
      </c>
      <c r="R103" s="127">
        <f t="shared" si="8"/>
        <v>22.327000000000002</v>
      </c>
      <c r="S103" s="127">
        <f t="shared" si="9"/>
        <v>68.753999999999991</v>
      </c>
      <c r="T103" s="127">
        <f t="shared" si="10"/>
        <v>62.52200000000002</v>
      </c>
      <c r="U103" s="127">
        <f t="shared" si="11"/>
        <v>63.667000000000002</v>
      </c>
      <c r="V103" s="127">
        <f t="shared" si="12"/>
        <v>63.566999999999979</v>
      </c>
      <c r="W103" s="52">
        <v>13.898999999999999</v>
      </c>
      <c r="X103" s="3">
        <v>8.4280000000000026</v>
      </c>
      <c r="Y103" s="3">
        <v>7.9109999999999978</v>
      </c>
      <c r="Z103" s="3">
        <v>7.8500000000000014</v>
      </c>
      <c r="AA103" s="3">
        <v>7.6589999999999989</v>
      </c>
      <c r="AB103" s="3">
        <v>7.6649999999999991</v>
      </c>
      <c r="AC103" s="3">
        <v>7.73599999999999</v>
      </c>
      <c r="AD103" s="3">
        <v>7.6060000000000016</v>
      </c>
      <c r="AE103" s="3">
        <v>7.8200000000000074</v>
      </c>
      <c r="AF103" s="3">
        <v>7.8269999999999982</v>
      </c>
      <c r="AG103" s="3">
        <v>7.849000000000018</v>
      </c>
      <c r="AH103" s="3">
        <v>7.6779999999999831</v>
      </c>
      <c r="AI103" s="3">
        <v>7.7900000000000063</v>
      </c>
      <c r="AJ103" s="3">
        <v>7.965999999999994</v>
      </c>
      <c r="AK103" s="3">
        <v>7.7480000000000047</v>
      </c>
      <c r="AL103" s="3">
        <v>7.8440000000000083</v>
      </c>
      <c r="AM103" s="3">
        <v>7.8539999999999566</v>
      </c>
      <c r="AN103" s="3">
        <v>7.9790000000000418</v>
      </c>
      <c r="AO103" s="3">
        <v>7.8759999999999764</v>
      </c>
      <c r="AP103" s="3">
        <v>8.0820000000000221</v>
      </c>
      <c r="AQ103" s="3">
        <v>7.9199999999999875</v>
      </c>
      <c r="AR103" s="3">
        <v>7.9720000000000084</v>
      </c>
      <c r="AS103" s="3">
        <v>8.0100000000000193</v>
      </c>
      <c r="AT103" s="3">
        <v>7.9739999999999895</v>
      </c>
      <c r="AU103" s="3">
        <v>7.8619999999999948</v>
      </c>
      <c r="AV103" s="3">
        <v>8.0719999999999743</v>
      </c>
      <c r="AW103" s="3">
        <v>7.8410000000000366</v>
      </c>
      <c r="AX103" s="3">
        <v>7.95799999999997</v>
      </c>
      <c r="AY103" s="3">
        <v>8.0060000000000286</v>
      </c>
      <c r="AZ103" s="3">
        <v>8.2459999999999809</v>
      </c>
      <c r="BA103" s="3">
        <v>7.8299999999999841</v>
      </c>
      <c r="BB103" s="3">
        <v>7.7520000000000095</v>
      </c>
      <c r="BC103" s="128">
        <f t="shared" si="13"/>
        <v>55.703841244052455</v>
      </c>
    </row>
    <row r="104" spans="1:55" ht="15" thickBot="1" x14ac:dyDescent="0.35">
      <c r="A104" s="62" t="s">
        <v>415</v>
      </c>
      <c r="B104" s="62">
        <v>2023</v>
      </c>
      <c r="C104" s="9">
        <v>44981</v>
      </c>
      <c r="D104" s="62" t="s">
        <v>72</v>
      </c>
      <c r="E104" s="67" t="s">
        <v>454</v>
      </c>
      <c r="F104">
        <v>1</v>
      </c>
      <c r="G104" t="s">
        <v>27</v>
      </c>
      <c r="H104" t="s">
        <v>312</v>
      </c>
      <c r="I104" t="s">
        <v>396</v>
      </c>
      <c r="J104" t="s">
        <v>432</v>
      </c>
      <c r="K104" t="s">
        <v>433</v>
      </c>
      <c r="L104" s="65">
        <f>(C104-VLOOKUP(H104,Riders!$A$2:$C$3501,2,FALSE))/365</f>
        <v>24.616438356164384</v>
      </c>
      <c r="M104" s="65">
        <f>(C104-VLOOKUP(I104,Riders!$A$2:$C$3501,2,FALSE))/365</f>
        <v>23.972602739726028</v>
      </c>
      <c r="N104" s="65">
        <f>(C104-VLOOKUP(J104,Riders!$A$2:$C$3501,2,FALSE))/365</f>
        <v>27.917808219178081</v>
      </c>
      <c r="O104" s="65">
        <f>(C104-VLOOKUP(K104,Riders!$A$2:$C$3501,2,FALSE))/365</f>
        <v>23.652054794520549</v>
      </c>
      <c r="P104" s="67">
        <v>2</v>
      </c>
      <c r="Q104" s="127">
        <f t="shared" si="7"/>
        <v>264.92399999999998</v>
      </c>
      <c r="R104" s="127">
        <f t="shared" si="8"/>
        <v>22.832000000000001</v>
      </c>
      <c r="S104" s="127">
        <f t="shared" si="9"/>
        <v>69.587999999999994</v>
      </c>
      <c r="T104" s="127">
        <f t="shared" si="10"/>
        <v>63.153999999999996</v>
      </c>
      <c r="U104" s="127">
        <f t="shared" si="11"/>
        <v>64.324000000000012</v>
      </c>
      <c r="V104" s="127">
        <f t="shared" si="12"/>
        <v>67.857999999999976</v>
      </c>
      <c r="W104" s="52">
        <v>14.526999999999999</v>
      </c>
      <c r="X104" s="3">
        <v>8.3050000000000015</v>
      </c>
      <c r="Y104" s="3">
        <v>7.625</v>
      </c>
      <c r="Z104" s="3">
        <v>7.7109999999999985</v>
      </c>
      <c r="AA104" s="3">
        <v>7.6409999999999982</v>
      </c>
      <c r="AB104" s="3">
        <v>7.828000000000003</v>
      </c>
      <c r="AC104" s="3">
        <v>8.11</v>
      </c>
      <c r="AD104" s="3">
        <v>7.840999999999994</v>
      </c>
      <c r="AE104" s="3">
        <v>7.7850000000000108</v>
      </c>
      <c r="AF104" s="3">
        <v>7.9189999999999827</v>
      </c>
      <c r="AG104" s="3">
        <v>7.916000000000011</v>
      </c>
      <c r="AH104" s="3">
        <v>7.8239999999999981</v>
      </c>
      <c r="AI104" s="3">
        <v>7.8800000000000097</v>
      </c>
      <c r="AJ104" s="3">
        <v>7.8530000000000086</v>
      </c>
      <c r="AK104" s="3">
        <v>7.902000000000001</v>
      </c>
      <c r="AL104" s="3">
        <v>8.0749999999999744</v>
      </c>
      <c r="AM104" s="3">
        <v>7.8569999999999993</v>
      </c>
      <c r="AN104" s="3">
        <v>7.8410000000000366</v>
      </c>
      <c r="AO104" s="3">
        <v>7.9809999999999661</v>
      </c>
      <c r="AP104" s="3">
        <v>7.8070000000000164</v>
      </c>
      <c r="AQ104" s="3">
        <v>8.0149999999999864</v>
      </c>
      <c r="AR104" s="3">
        <v>8.2369999999999948</v>
      </c>
      <c r="AS104" s="3">
        <v>8.0519999999999925</v>
      </c>
      <c r="AT104" s="3">
        <v>8.5340000000000202</v>
      </c>
      <c r="AU104" s="3">
        <v>8.3410000000000082</v>
      </c>
      <c r="AV104" s="3">
        <v>8.3379999999999939</v>
      </c>
      <c r="AW104" s="3">
        <v>8.4560000000000173</v>
      </c>
      <c r="AX104" s="3">
        <v>8.5659999999999741</v>
      </c>
      <c r="AY104" s="3">
        <v>8.4980000000000189</v>
      </c>
      <c r="AZ104" s="3">
        <v>8.4159999999999968</v>
      </c>
      <c r="BA104" s="3">
        <v>8.6939999999999316</v>
      </c>
      <c r="BB104" s="3">
        <v>8.549000000000035</v>
      </c>
      <c r="BC104" s="128">
        <f t="shared" si="13"/>
        <v>54.355211305883955</v>
      </c>
    </row>
    <row r="105" spans="1:55" ht="15" thickBot="1" x14ac:dyDescent="0.35">
      <c r="A105" s="62" t="s">
        <v>415</v>
      </c>
      <c r="B105" s="62">
        <v>2023</v>
      </c>
      <c r="C105" s="9">
        <v>44981</v>
      </c>
      <c r="D105" s="62" t="s">
        <v>72</v>
      </c>
      <c r="E105" s="67" t="s">
        <v>454</v>
      </c>
      <c r="F105">
        <v>2</v>
      </c>
      <c r="G105" t="s">
        <v>56</v>
      </c>
      <c r="H105" t="s">
        <v>426</v>
      </c>
      <c r="I105" t="s">
        <v>267</v>
      </c>
      <c r="J105" t="s">
        <v>427</v>
      </c>
      <c r="K105" t="s">
        <v>428</v>
      </c>
      <c r="L105" s="65">
        <f>(C105-VLOOKUP(H105,Riders!$A$2:$C$3501,2,FALSE))/365</f>
        <v>21.860273972602741</v>
      </c>
      <c r="M105" s="65">
        <f>(C105-VLOOKUP(I105,Riders!$A$2:$C$3501,2,FALSE))/365</f>
        <v>24.169863013698631</v>
      </c>
      <c r="N105" s="65">
        <f>(C105-VLOOKUP(J105,Riders!$A$2:$C$3501,2,FALSE))/365</f>
        <v>28.832876712328765</v>
      </c>
      <c r="O105" s="65">
        <f>(C105-VLOOKUP(K105,Riders!$A$2:$C$3501,2,FALSE))/365</f>
        <v>33.331506849315069</v>
      </c>
      <c r="P105" s="67">
        <v>1</v>
      </c>
      <c r="Q105" s="127">
        <f t="shared" si="7"/>
        <v>256.87700000000001</v>
      </c>
      <c r="R105" s="127">
        <f t="shared" si="8"/>
        <v>22.5</v>
      </c>
      <c r="S105" s="127">
        <f t="shared" si="9"/>
        <v>69.188000000000002</v>
      </c>
      <c r="T105" s="127">
        <f t="shared" si="10"/>
        <v>61.110999999999976</v>
      </c>
      <c r="U105" s="127">
        <f t="shared" si="11"/>
        <v>62.085000000000036</v>
      </c>
      <c r="V105" s="127">
        <f t="shared" si="12"/>
        <v>64.492999999999995</v>
      </c>
      <c r="W105" s="52">
        <v>14.266999999999999</v>
      </c>
      <c r="X105" s="3">
        <v>8.2330000000000005</v>
      </c>
      <c r="Y105" s="3">
        <v>7.9830000000000005</v>
      </c>
      <c r="Z105" s="3">
        <v>7.9030000000000022</v>
      </c>
      <c r="AA105" s="3">
        <v>7.7879999999999967</v>
      </c>
      <c r="AB105" s="3">
        <v>7.7650000000000006</v>
      </c>
      <c r="AC105" s="3">
        <v>7.554000000000002</v>
      </c>
      <c r="AD105" s="3">
        <v>7.6950000000000003</v>
      </c>
      <c r="AE105" s="3">
        <v>7.5849999999999937</v>
      </c>
      <c r="AF105" s="3">
        <v>7.5530000000000115</v>
      </c>
      <c r="AG105" s="3">
        <v>7.5630000000000024</v>
      </c>
      <c r="AH105" s="3">
        <v>7.7989999999999782</v>
      </c>
      <c r="AI105" s="3">
        <v>7.6160000000000139</v>
      </c>
      <c r="AJ105" s="3">
        <v>7.7480000000000047</v>
      </c>
      <c r="AK105" s="3">
        <v>7.5159999999999911</v>
      </c>
      <c r="AL105" s="3">
        <v>7.7309999999999803</v>
      </c>
      <c r="AM105" s="3">
        <v>7.6280000000000143</v>
      </c>
      <c r="AN105" s="3">
        <v>7.6769999999999925</v>
      </c>
      <c r="AO105" s="3">
        <v>7.7230000000000132</v>
      </c>
      <c r="AP105" s="3">
        <v>7.9139999999999873</v>
      </c>
      <c r="AQ105" s="3">
        <v>7.6590000000000202</v>
      </c>
      <c r="AR105" s="3">
        <v>7.7280000000000086</v>
      </c>
      <c r="AS105" s="3">
        <v>7.9629999999999654</v>
      </c>
      <c r="AT105" s="3">
        <v>7.7930000000000348</v>
      </c>
      <c r="AU105" s="3">
        <v>8.122999999999962</v>
      </c>
      <c r="AV105" s="3">
        <v>7.9420000000000073</v>
      </c>
      <c r="AW105" s="3">
        <v>8.1490000000000293</v>
      </c>
      <c r="AX105" s="3">
        <v>8.0599999999999739</v>
      </c>
      <c r="AY105" s="3">
        <v>7.8840000000000146</v>
      </c>
      <c r="AZ105" s="3">
        <v>7.962999999999937</v>
      </c>
      <c r="BA105" s="3">
        <v>8.1230000000000189</v>
      </c>
      <c r="BB105" s="3">
        <v>8.2490000000000521</v>
      </c>
      <c r="BC105" s="128">
        <f t="shared" si="13"/>
        <v>56.05795769959942</v>
      </c>
    </row>
    <row r="106" spans="1:55" ht="15" thickBot="1" x14ac:dyDescent="0.35">
      <c r="A106" s="62" t="s">
        <v>415</v>
      </c>
      <c r="B106" s="62">
        <v>2023</v>
      </c>
      <c r="C106" s="9">
        <v>44981</v>
      </c>
      <c r="D106" s="62" t="s">
        <v>72</v>
      </c>
      <c r="E106" s="67" t="s">
        <v>454</v>
      </c>
      <c r="F106">
        <v>2</v>
      </c>
      <c r="G106" t="s">
        <v>53</v>
      </c>
      <c r="H106" t="s">
        <v>389</v>
      </c>
      <c r="I106" t="s">
        <v>434</v>
      </c>
      <c r="J106" t="s">
        <v>435</v>
      </c>
      <c r="K106" t="s">
        <v>436</v>
      </c>
      <c r="L106" s="65">
        <f>(C106-VLOOKUP(H106,Riders!$A$2:$C$3501,2,FALSE))/365</f>
        <v>23.32054794520548</v>
      </c>
      <c r="M106" s="65">
        <f>(C106-VLOOKUP(I106,Riders!$A$2:$C$3501,2,FALSE))/365</f>
        <v>22.994520547945207</v>
      </c>
      <c r="N106" s="65">
        <f>(C106-VLOOKUP(J106,Riders!$A$2:$C$3501,2,FALSE))/365</f>
        <v>19.87123287671233</v>
      </c>
      <c r="O106" s="65">
        <f>(C106-VLOOKUP(K106,Riders!$A$2:$C$3501,2,FALSE))/365</f>
        <v>20.945205479452056</v>
      </c>
      <c r="P106" s="67">
        <v>2</v>
      </c>
      <c r="Q106" s="127">
        <f t="shared" si="7"/>
        <v>268.45499999999998</v>
      </c>
      <c r="R106" s="127">
        <f t="shared" si="8"/>
        <v>22.553000000000001</v>
      </c>
      <c r="S106" s="127">
        <f t="shared" si="9"/>
        <v>70.287000000000006</v>
      </c>
      <c r="T106" s="127">
        <f t="shared" si="10"/>
        <v>64.405000000000001</v>
      </c>
      <c r="U106" s="127">
        <f t="shared" si="11"/>
        <v>65.478000000000009</v>
      </c>
      <c r="V106" s="127">
        <f t="shared" si="12"/>
        <v>68.284999999999968</v>
      </c>
      <c r="W106" s="52">
        <v>14.167</v>
      </c>
      <c r="X106" s="3">
        <v>8.386000000000001</v>
      </c>
      <c r="Y106" s="3">
        <v>8.0769999999999982</v>
      </c>
      <c r="Z106" s="3">
        <v>7.8450000000000024</v>
      </c>
      <c r="AA106" s="3">
        <v>8.0649999999999977</v>
      </c>
      <c r="AB106" s="3">
        <v>7.9510000000000005</v>
      </c>
      <c r="AC106" s="3">
        <v>7.9549999999999983</v>
      </c>
      <c r="AD106" s="3">
        <v>7.8410000000000082</v>
      </c>
      <c r="AE106" s="3">
        <v>8.1340000000000003</v>
      </c>
      <c r="AF106" s="3">
        <v>7.8359999999999985</v>
      </c>
      <c r="AG106" s="3">
        <v>8.0819999999999794</v>
      </c>
      <c r="AH106" s="3">
        <v>8.1630000000000109</v>
      </c>
      <c r="AI106" s="3">
        <v>8.1010000000000133</v>
      </c>
      <c r="AJ106" s="3">
        <v>8.0459999999999923</v>
      </c>
      <c r="AK106" s="3">
        <v>8.0599999999999881</v>
      </c>
      <c r="AL106" s="3">
        <v>7.9830000000000183</v>
      </c>
      <c r="AM106" s="3">
        <v>8.2009999999999934</v>
      </c>
      <c r="AN106" s="3">
        <v>7.995000000000033</v>
      </c>
      <c r="AO106" s="3">
        <v>8.1289999999999907</v>
      </c>
      <c r="AP106" s="3">
        <v>7.8429999999999893</v>
      </c>
      <c r="AQ106" s="3">
        <v>8.1399999999999864</v>
      </c>
      <c r="AR106" s="3">
        <v>8.2110000000000127</v>
      </c>
      <c r="AS106" s="3">
        <v>8.36099999999999</v>
      </c>
      <c r="AT106" s="3">
        <v>8.5980000000000132</v>
      </c>
      <c r="AU106" s="3">
        <v>8.7609999999999957</v>
      </c>
      <c r="AV106" s="3">
        <v>8.5149999999999864</v>
      </c>
      <c r="AW106" s="3">
        <v>8.436000000000007</v>
      </c>
      <c r="AX106" s="3">
        <v>7.9759999999999707</v>
      </c>
      <c r="AY106" s="3">
        <v>8.4420000000000073</v>
      </c>
      <c r="AZ106" s="3">
        <v>8.4740000000000464</v>
      </c>
      <c r="BA106" s="3">
        <v>8.745000000000033</v>
      </c>
      <c r="BB106" s="3">
        <v>8.9359999999999218</v>
      </c>
      <c r="BC106" s="128">
        <f t="shared" si="13"/>
        <v>53.640274906408898</v>
      </c>
    </row>
    <row r="107" spans="1:55" ht="15" thickBot="1" x14ac:dyDescent="0.35">
      <c r="A107" s="62" t="s">
        <v>415</v>
      </c>
      <c r="B107" s="62">
        <v>2023</v>
      </c>
      <c r="C107" s="9">
        <v>44981</v>
      </c>
      <c r="D107" s="62" t="s">
        <v>72</v>
      </c>
      <c r="E107" s="67" t="s">
        <v>454</v>
      </c>
      <c r="F107">
        <v>3</v>
      </c>
      <c r="G107" t="s">
        <v>17</v>
      </c>
      <c r="H107" t="s">
        <v>421</v>
      </c>
      <c r="I107" t="s">
        <v>215</v>
      </c>
      <c r="J107" t="s">
        <v>422</v>
      </c>
      <c r="K107" t="s">
        <v>423</v>
      </c>
      <c r="L107" s="65">
        <f>(C107-VLOOKUP(H107,Riders!$A$2:$C$3501,2,FALSE))/365</f>
        <v>22.539726027397261</v>
      </c>
      <c r="M107" s="65">
        <f>(C107-VLOOKUP(I107,Riders!$A$2:$C$3501,2,FALSE))/365</f>
        <v>24.134246575342466</v>
      </c>
      <c r="N107" s="65">
        <f>(C107-VLOOKUP(J107,Riders!$A$2:$C$3501,2,FALSE))/365</f>
        <v>23.854794520547944</v>
      </c>
      <c r="O107" s="65">
        <f>(C107-VLOOKUP(K107,Riders!$A$2:$C$3501,2,FALSE))/365</f>
        <v>25.268493150684932</v>
      </c>
      <c r="P107" s="67">
        <v>1</v>
      </c>
      <c r="Q107" s="127">
        <f t="shared" si="7"/>
        <v>251.87000000000003</v>
      </c>
      <c r="R107" s="127">
        <f t="shared" si="8"/>
        <v>22.07</v>
      </c>
      <c r="S107" s="127">
        <f t="shared" si="9"/>
        <v>67.451000000000008</v>
      </c>
      <c r="T107" s="127">
        <f t="shared" si="10"/>
        <v>61.322999999999993</v>
      </c>
      <c r="U107" s="127">
        <f t="shared" si="11"/>
        <v>60.933999999999969</v>
      </c>
      <c r="V107" s="127">
        <f t="shared" si="12"/>
        <v>62.162000000000063</v>
      </c>
      <c r="W107" s="52">
        <v>13.952999999999999</v>
      </c>
      <c r="X107" s="3">
        <v>8.1170000000000009</v>
      </c>
      <c r="Y107" s="3">
        <v>7.6129999999999995</v>
      </c>
      <c r="Z107" s="3">
        <v>7.6580000000000013</v>
      </c>
      <c r="AA107" s="3">
        <v>7.5020000000000024</v>
      </c>
      <c r="AB107" s="3">
        <v>7.7339999999999947</v>
      </c>
      <c r="AC107" s="3">
        <v>7.4230000000000018</v>
      </c>
      <c r="AD107" s="3">
        <v>7.4510000000000076</v>
      </c>
      <c r="AE107" s="3">
        <v>7.4150000000000063</v>
      </c>
      <c r="AF107" s="3">
        <v>7.7069999999999794</v>
      </c>
      <c r="AG107" s="3">
        <v>7.6080000000000041</v>
      </c>
      <c r="AH107" s="3">
        <v>7.5870000000000033</v>
      </c>
      <c r="AI107" s="3">
        <v>7.7259999999999991</v>
      </c>
      <c r="AJ107" s="3">
        <v>7.7020000000000266</v>
      </c>
      <c r="AK107" s="3">
        <v>7.8789999999999765</v>
      </c>
      <c r="AL107" s="3">
        <v>7.6989999999999981</v>
      </c>
      <c r="AM107" s="3">
        <v>7.6030000000000086</v>
      </c>
      <c r="AN107" s="3">
        <v>7.6740000000000066</v>
      </c>
      <c r="AO107" s="3">
        <v>7.6129999999999995</v>
      </c>
      <c r="AP107" s="3">
        <v>7.5960000000000036</v>
      </c>
      <c r="AQ107" s="3">
        <v>7.5789999999999793</v>
      </c>
      <c r="AR107" s="3">
        <v>7.5319999999999823</v>
      </c>
      <c r="AS107" s="3">
        <v>7.8170000000000357</v>
      </c>
      <c r="AT107" s="3">
        <v>7.5199999999999534</v>
      </c>
      <c r="AU107" s="3">
        <v>7.6470000000000482</v>
      </c>
      <c r="AV107" s="3">
        <v>7.636999999999972</v>
      </c>
      <c r="AW107" s="3">
        <v>7.6769999999999925</v>
      </c>
      <c r="AX107" s="3">
        <v>7.9540000000000362</v>
      </c>
      <c r="AY107" s="3">
        <v>7.7210000000000036</v>
      </c>
      <c r="AZ107" s="3">
        <v>7.8379999999999939</v>
      </c>
      <c r="BA107" s="3">
        <v>7.8019999999999357</v>
      </c>
      <c r="BB107" s="3">
        <v>7.8860000000000809</v>
      </c>
      <c r="BC107" s="128">
        <f t="shared" si="13"/>
        <v>57.172350815897083</v>
      </c>
    </row>
    <row r="108" spans="1:55" ht="15" thickBot="1" x14ac:dyDescent="0.35">
      <c r="A108" s="62" t="s">
        <v>415</v>
      </c>
      <c r="B108" s="62">
        <v>2023</v>
      </c>
      <c r="C108" s="9">
        <v>44981</v>
      </c>
      <c r="D108" s="62" t="s">
        <v>72</v>
      </c>
      <c r="E108" s="67" t="s">
        <v>454</v>
      </c>
      <c r="F108">
        <v>3</v>
      </c>
      <c r="G108" t="s">
        <v>25</v>
      </c>
      <c r="H108" t="s">
        <v>328</v>
      </c>
      <c r="I108" t="s">
        <v>418</v>
      </c>
      <c r="J108" t="s">
        <v>419</v>
      </c>
      <c r="K108" t="s">
        <v>420</v>
      </c>
      <c r="L108" s="65">
        <f>(C108-VLOOKUP(H108,Riders!$A$2:$C$3501,2,FALSE))/365</f>
        <v>32.589041095890408</v>
      </c>
      <c r="M108" s="65">
        <f>(C108-VLOOKUP(I108,Riders!$A$2:$C$3501,2,FALSE))/365</f>
        <v>25.926027397260274</v>
      </c>
      <c r="N108" s="65">
        <f>(C108-VLOOKUP(J108,Riders!$A$2:$C$3501,2,FALSE))/365</f>
        <v>27.720547945205478</v>
      </c>
      <c r="O108" s="65">
        <f>(C108-VLOOKUP(K108,Riders!$A$2:$C$3501,2,FALSE))/365</f>
        <v>23.890410958904109</v>
      </c>
      <c r="P108" s="67">
        <v>2</v>
      </c>
      <c r="Q108" s="127">
        <f t="shared" si="7"/>
        <v>252.86299999999997</v>
      </c>
      <c r="R108" s="127">
        <f t="shared" si="8"/>
        <v>22.434000000000001</v>
      </c>
      <c r="S108" s="127">
        <f t="shared" si="9"/>
        <v>68.475999999999999</v>
      </c>
      <c r="T108" s="127">
        <f t="shared" si="10"/>
        <v>61.018999999999977</v>
      </c>
      <c r="U108" s="127">
        <f t="shared" si="11"/>
        <v>61.735000000000042</v>
      </c>
      <c r="V108" s="127">
        <f t="shared" si="12"/>
        <v>61.632999999999953</v>
      </c>
      <c r="W108" s="52">
        <v>14.058</v>
      </c>
      <c r="X108" s="3">
        <v>8.3760000000000012</v>
      </c>
      <c r="Y108" s="3">
        <v>7.8089999999999975</v>
      </c>
      <c r="Z108" s="3">
        <v>7.6939999999999991</v>
      </c>
      <c r="AA108" s="3">
        <v>7.777000000000001</v>
      </c>
      <c r="AB108" s="3">
        <v>7.634999999999998</v>
      </c>
      <c r="AC108" s="3">
        <v>7.4560000000000031</v>
      </c>
      <c r="AD108" s="3">
        <v>7.6709999999999994</v>
      </c>
      <c r="AE108" s="3">
        <v>7.3950000000000102</v>
      </c>
      <c r="AF108" s="3">
        <v>7.6699999999999875</v>
      </c>
      <c r="AG108" s="3">
        <v>7.6110000000000184</v>
      </c>
      <c r="AH108" s="3">
        <v>7.879999999999967</v>
      </c>
      <c r="AI108" s="3">
        <v>7.6430000000000149</v>
      </c>
      <c r="AJ108" s="3">
        <v>7.6219999999999999</v>
      </c>
      <c r="AK108" s="3">
        <v>7.5889999999999986</v>
      </c>
      <c r="AL108" s="3">
        <v>7.6089999999999804</v>
      </c>
      <c r="AM108" s="3">
        <v>7.7720000000000198</v>
      </c>
      <c r="AN108" s="3">
        <v>7.8760000000000048</v>
      </c>
      <c r="AO108" s="3">
        <v>7.7159999999999798</v>
      </c>
      <c r="AP108" s="3">
        <v>7.6750000000000114</v>
      </c>
      <c r="AQ108" s="3">
        <v>7.6750000000000114</v>
      </c>
      <c r="AR108" s="3">
        <v>7.6169999999999902</v>
      </c>
      <c r="AS108" s="3">
        <v>7.6080000000000325</v>
      </c>
      <c r="AT108" s="3">
        <v>7.7959999999999923</v>
      </c>
      <c r="AU108" s="3">
        <v>7.839999999999975</v>
      </c>
      <c r="AV108" s="3">
        <v>7.7349999999999852</v>
      </c>
      <c r="AW108" s="3">
        <v>7.780000000000058</v>
      </c>
      <c r="AX108" s="3">
        <v>7.733999999999952</v>
      </c>
      <c r="AY108" s="3">
        <v>7.6770000000000209</v>
      </c>
      <c r="AZ108" s="3">
        <v>7.6629999999999825</v>
      </c>
      <c r="BA108" s="3">
        <v>7.5389999999999588</v>
      </c>
      <c r="BB108" s="3">
        <v>7.6650000000000205</v>
      </c>
      <c r="BC108" s="128">
        <f t="shared" si="13"/>
        <v>56.947833411768435</v>
      </c>
    </row>
    <row r="109" spans="1:55" ht="15" thickBot="1" x14ac:dyDescent="0.35">
      <c r="A109" s="62" t="s">
        <v>415</v>
      </c>
      <c r="B109" s="62">
        <v>2023</v>
      </c>
      <c r="C109" s="9">
        <v>44981</v>
      </c>
      <c r="D109" s="62" t="s">
        <v>72</v>
      </c>
      <c r="E109" s="67" t="s">
        <v>454</v>
      </c>
      <c r="F109">
        <v>4</v>
      </c>
      <c r="G109" t="s">
        <v>29</v>
      </c>
      <c r="H109" t="s">
        <v>217</v>
      </c>
      <c r="I109" t="s">
        <v>274</v>
      </c>
      <c r="J109" t="s">
        <v>416</v>
      </c>
      <c r="K109" t="s">
        <v>417</v>
      </c>
      <c r="L109" s="65">
        <f>(C109-VLOOKUP(H109,Riders!$A$2:$C$3501,2,FALSE))/365</f>
        <v>24.906849315068492</v>
      </c>
      <c r="M109" s="65">
        <f>(C109-VLOOKUP(I109,Riders!$A$2:$C$3501,2,FALSE))/365</f>
        <v>22.153424657534245</v>
      </c>
      <c r="N109" s="65">
        <f>(C109-VLOOKUP(J109,Riders!$A$2:$C$3501,2,FALSE))/365</f>
        <v>25.323287671232876</v>
      </c>
      <c r="O109" s="65">
        <f>(C109-VLOOKUP(K109,Riders!$A$2:$C$3501,2,FALSE))/365</f>
        <v>24.019178082191782</v>
      </c>
      <c r="P109" s="67">
        <v>1</v>
      </c>
      <c r="Q109" s="127">
        <f t="shared" si="7"/>
        <v>250.65099999999998</v>
      </c>
      <c r="R109" s="127">
        <f t="shared" si="8"/>
        <v>22.222000000000001</v>
      </c>
      <c r="S109" s="127">
        <f t="shared" si="9"/>
        <v>67.358999999999995</v>
      </c>
      <c r="T109" s="127">
        <f t="shared" si="10"/>
        <v>60.048000000000016</v>
      </c>
      <c r="U109" s="127">
        <f t="shared" si="11"/>
        <v>60.552999999999969</v>
      </c>
      <c r="V109" s="127">
        <f t="shared" si="12"/>
        <v>62.691000000000003</v>
      </c>
      <c r="W109" s="52">
        <v>14.106</v>
      </c>
      <c r="X109" s="3">
        <v>8.1160000000000014</v>
      </c>
      <c r="Y109" s="3">
        <v>7.6679999999999993</v>
      </c>
      <c r="Z109" s="3">
        <v>7.4669999999999987</v>
      </c>
      <c r="AA109" s="3">
        <v>7.5570000000000022</v>
      </c>
      <c r="AB109" s="3">
        <v>7.4050000000000011</v>
      </c>
      <c r="AC109" s="3">
        <v>7.4199999999999946</v>
      </c>
      <c r="AD109" s="3">
        <v>7.6199999999999974</v>
      </c>
      <c r="AE109" s="3">
        <v>7.4170000000000016</v>
      </c>
      <c r="AF109" s="3">
        <v>7.4770000000000181</v>
      </c>
      <c r="AG109" s="3">
        <v>7.4140000000000015</v>
      </c>
      <c r="AH109" s="3">
        <v>7.4929999999999808</v>
      </c>
      <c r="AI109" s="3">
        <v>7.6559999999999917</v>
      </c>
      <c r="AJ109" s="3">
        <v>7.4730000000000132</v>
      </c>
      <c r="AK109" s="3">
        <v>7.5719999999999885</v>
      </c>
      <c r="AL109" s="3">
        <v>7.5460000000000207</v>
      </c>
      <c r="AM109" s="3">
        <v>7.5159999999999911</v>
      </c>
      <c r="AN109" s="3">
        <v>7.5949999999999989</v>
      </c>
      <c r="AO109" s="3">
        <v>7.4510000000000218</v>
      </c>
      <c r="AP109" s="3">
        <v>7.6409999999999911</v>
      </c>
      <c r="AQ109" s="3">
        <v>7.532999999999987</v>
      </c>
      <c r="AR109" s="3">
        <v>7.4960000000000093</v>
      </c>
      <c r="AS109" s="3">
        <v>7.8119999999999834</v>
      </c>
      <c r="AT109" s="3">
        <v>7.5089999999999861</v>
      </c>
      <c r="AU109" s="3">
        <v>7.5780000000000314</v>
      </c>
      <c r="AV109" s="3">
        <v>7.5089999999999577</v>
      </c>
      <c r="AW109" s="3">
        <v>7.7490000000000521</v>
      </c>
      <c r="AX109" s="3">
        <v>7.6589999999999634</v>
      </c>
      <c r="AY109" s="3">
        <v>7.9599999999999795</v>
      </c>
      <c r="AZ109" s="3">
        <v>7.9060000000000628</v>
      </c>
      <c r="BA109" s="3">
        <v>8.1100000000000136</v>
      </c>
      <c r="BB109" s="3">
        <v>8.219999999999942</v>
      </c>
      <c r="BC109" s="128">
        <f t="shared" si="13"/>
        <v>57.450399160585839</v>
      </c>
    </row>
    <row r="110" spans="1:55" ht="15" thickBot="1" x14ac:dyDescent="0.35">
      <c r="A110" s="62" t="s">
        <v>415</v>
      </c>
      <c r="B110" s="62">
        <v>2023</v>
      </c>
      <c r="C110" s="9">
        <v>44981</v>
      </c>
      <c r="D110" s="62" t="s">
        <v>72</v>
      </c>
      <c r="E110" s="67" t="s">
        <v>454</v>
      </c>
      <c r="F110">
        <v>4</v>
      </c>
      <c r="G110" t="s">
        <v>36</v>
      </c>
      <c r="H110" t="s">
        <v>270</v>
      </c>
      <c r="I110" t="s">
        <v>256</v>
      </c>
      <c r="J110" t="s">
        <v>455</v>
      </c>
      <c r="K110" t="s">
        <v>425</v>
      </c>
      <c r="L110" s="65">
        <f>(C110-VLOOKUP(H110,Riders!$A$2:$C$3501,2,FALSE))/365</f>
        <v>28.446575342465753</v>
      </c>
      <c r="M110" s="65">
        <f>(C110-VLOOKUP(I110,Riders!$A$2:$C$3501,2,FALSE))/365</f>
        <v>27.008219178082193</v>
      </c>
      <c r="N110" s="65">
        <f>(C110-VLOOKUP(J110,Riders!$A$2:$C$3501,2,FALSE))/365</f>
        <v>23.013698630136986</v>
      </c>
      <c r="O110" s="65">
        <f>(C110-VLOOKUP(K110,Riders!$A$2:$C$3501,2,FALSE))/365</f>
        <v>23.649315068493152</v>
      </c>
      <c r="P110" s="67">
        <v>2</v>
      </c>
      <c r="Q110" s="127">
        <f t="shared" si="7"/>
        <v>256.21700000000004</v>
      </c>
      <c r="R110" s="127">
        <f t="shared" si="8"/>
        <v>22.318000000000001</v>
      </c>
      <c r="S110" s="127">
        <f t="shared" si="9"/>
        <v>67.437999999999988</v>
      </c>
      <c r="T110" s="127">
        <f t="shared" si="10"/>
        <v>61.157000000000011</v>
      </c>
      <c r="U110" s="127">
        <f t="shared" si="11"/>
        <v>62.433999999999997</v>
      </c>
      <c r="V110" s="127">
        <f t="shared" si="12"/>
        <v>65.188000000000045</v>
      </c>
      <c r="W110" s="52">
        <v>14.253</v>
      </c>
      <c r="X110" s="3">
        <v>8.0650000000000013</v>
      </c>
      <c r="Y110" s="3">
        <v>7.6419999999999995</v>
      </c>
      <c r="Z110" s="3">
        <v>7.3710000000000022</v>
      </c>
      <c r="AA110" s="3">
        <v>7.3709999999999951</v>
      </c>
      <c r="AB110" s="3">
        <v>7.5290000000000035</v>
      </c>
      <c r="AC110" s="3">
        <v>7.5980000000000061</v>
      </c>
      <c r="AD110" s="3">
        <v>7.6089999999999804</v>
      </c>
      <c r="AE110" s="3">
        <v>7.6090000000000089</v>
      </c>
      <c r="AF110" s="3">
        <v>7.7040000000000077</v>
      </c>
      <c r="AG110" s="3">
        <v>7.5489999999999924</v>
      </c>
      <c r="AH110" s="3">
        <v>7.6520000000000152</v>
      </c>
      <c r="AI110" s="3">
        <v>7.5089999999999861</v>
      </c>
      <c r="AJ110" s="3">
        <v>7.7249999999999943</v>
      </c>
      <c r="AK110" s="3">
        <v>7.7340000000000089</v>
      </c>
      <c r="AL110" s="3">
        <v>7.6749999999999972</v>
      </c>
      <c r="AM110" s="3">
        <v>7.6759999999999877</v>
      </c>
      <c r="AN110" s="3">
        <v>7.599000000000018</v>
      </c>
      <c r="AO110" s="3">
        <v>7.714999999999975</v>
      </c>
      <c r="AP110" s="3">
        <v>8.0050000000000239</v>
      </c>
      <c r="AQ110" s="3">
        <v>7.5819999999999936</v>
      </c>
      <c r="AR110" s="3">
        <v>7.9710000000000036</v>
      </c>
      <c r="AS110" s="3">
        <v>7.9070000000000107</v>
      </c>
      <c r="AT110" s="3">
        <v>7.978999999999985</v>
      </c>
      <c r="AU110" s="3">
        <v>8.0310000000000059</v>
      </c>
      <c r="AV110" s="3">
        <v>8.2869999999999777</v>
      </c>
      <c r="AW110" s="3">
        <v>7.8970000000000198</v>
      </c>
      <c r="AX110" s="3">
        <v>8.2099999999999795</v>
      </c>
      <c r="AY110" s="3">
        <v>7.8450000000000273</v>
      </c>
      <c r="AZ110" s="3">
        <v>8.1700000000000159</v>
      </c>
      <c r="BA110" s="3">
        <v>8.2569999999999766</v>
      </c>
      <c r="BB110" s="3">
        <v>8.4910000000000423</v>
      </c>
      <c r="BC110" s="128">
        <f t="shared" si="13"/>
        <v>56.202359718519837</v>
      </c>
    </row>
    <row r="111" spans="1:55" ht="15" thickBot="1" x14ac:dyDescent="0.35">
      <c r="A111" s="62" t="s">
        <v>415</v>
      </c>
      <c r="B111" s="62">
        <v>2023</v>
      </c>
      <c r="C111" s="9">
        <v>44981</v>
      </c>
      <c r="D111" s="62" t="s">
        <v>72</v>
      </c>
      <c r="E111" s="67" t="s">
        <v>204</v>
      </c>
      <c r="F111" t="s">
        <v>205</v>
      </c>
      <c r="G111" t="s">
        <v>29</v>
      </c>
      <c r="H111" t="s">
        <v>217</v>
      </c>
      <c r="I111" t="s">
        <v>274</v>
      </c>
      <c r="J111" t="s">
        <v>416</v>
      </c>
      <c r="K111" t="s">
        <v>417</v>
      </c>
      <c r="L111" s="65">
        <f>(C111-VLOOKUP(H111,Riders!$A$2:$C$3501,2,FALSE))/365</f>
        <v>24.906849315068492</v>
      </c>
      <c r="M111" s="65">
        <f>(C111-VLOOKUP(I111,Riders!$A$2:$C$3501,2,FALSE))/365</f>
        <v>22.153424657534245</v>
      </c>
      <c r="N111" s="65">
        <f>(C111-VLOOKUP(J111,Riders!$A$2:$C$3501,2,FALSE))/365</f>
        <v>25.323287671232876</v>
      </c>
      <c r="O111" s="65">
        <f>(C111-VLOOKUP(K111,Riders!$A$2:$C$3501,2,FALSE))/365</f>
        <v>24.019178082191782</v>
      </c>
      <c r="P111" s="67">
        <v>1</v>
      </c>
      <c r="Q111" s="127">
        <f t="shared" si="7"/>
        <v>248.44</v>
      </c>
      <c r="R111" s="127">
        <f t="shared" si="8"/>
        <v>22.512</v>
      </c>
      <c r="S111" s="127">
        <f t="shared" si="9"/>
        <v>67.635000000000005</v>
      </c>
      <c r="T111" s="127">
        <f t="shared" si="10"/>
        <v>59.782999999999973</v>
      </c>
      <c r="U111" s="127">
        <f t="shared" si="11"/>
        <v>60.748000000000019</v>
      </c>
      <c r="V111" s="127">
        <f t="shared" si="12"/>
        <v>60.274000000000001</v>
      </c>
      <c r="W111" s="52">
        <v>14.256</v>
      </c>
      <c r="X111" s="3">
        <v>8.2560000000000002</v>
      </c>
      <c r="Y111" s="3">
        <v>7.5429999999999993</v>
      </c>
      <c r="Z111" s="3">
        <v>7.5769999999999982</v>
      </c>
      <c r="AA111" s="3">
        <v>7.5500000000000043</v>
      </c>
      <c r="AB111" s="3">
        <v>7.4439999999999955</v>
      </c>
      <c r="AC111" s="3">
        <v>7.4540000000000006</v>
      </c>
      <c r="AD111" s="3">
        <v>7.5550000000000068</v>
      </c>
      <c r="AE111" s="3">
        <v>7.4089999999999918</v>
      </c>
      <c r="AF111" s="3">
        <v>7.4730000000000132</v>
      </c>
      <c r="AG111" s="3">
        <v>7.3689999999999856</v>
      </c>
      <c r="AH111" s="3">
        <v>7.5180000000000149</v>
      </c>
      <c r="AI111" s="3">
        <v>7.5809999999999889</v>
      </c>
      <c r="AJ111" s="3">
        <v>7.4779999999999944</v>
      </c>
      <c r="AK111" s="3">
        <v>7.4609999999999985</v>
      </c>
      <c r="AL111" s="3">
        <v>7.4939999999999856</v>
      </c>
      <c r="AM111" s="3">
        <v>7.4480000000000075</v>
      </c>
      <c r="AN111" s="3">
        <v>7.5150000000000148</v>
      </c>
      <c r="AO111" s="3">
        <v>7.6810000000000116</v>
      </c>
      <c r="AP111" s="3">
        <v>7.5520000000000209</v>
      </c>
      <c r="AQ111" s="3">
        <v>7.4959999999999809</v>
      </c>
      <c r="AR111" s="3">
        <v>7.7529999999999859</v>
      </c>
      <c r="AS111" s="3">
        <v>7.5999999999999943</v>
      </c>
      <c r="AT111" s="3">
        <v>7.703000000000003</v>
      </c>
      <c r="AU111" s="3">
        <v>7.4239999999999782</v>
      </c>
      <c r="AV111" s="3">
        <v>7.6230000000000473</v>
      </c>
      <c r="AW111" s="3">
        <v>7.6749999999999829</v>
      </c>
      <c r="AX111" s="3">
        <v>7.478999999999985</v>
      </c>
      <c r="AY111" s="3">
        <v>7.5050000000000239</v>
      </c>
      <c r="AZ111" s="3">
        <v>7.4799999999999898</v>
      </c>
      <c r="BA111" s="3">
        <v>7.4380000000000166</v>
      </c>
      <c r="BB111" s="3">
        <v>7.6499999999999773</v>
      </c>
      <c r="BC111" s="128">
        <f t="shared" si="13"/>
        <v>57.961680888745775</v>
      </c>
    </row>
    <row r="112" spans="1:55" ht="15" thickBot="1" x14ac:dyDescent="0.35">
      <c r="A112" s="62" t="s">
        <v>415</v>
      </c>
      <c r="B112" s="62">
        <v>2023</v>
      </c>
      <c r="C112" s="9">
        <v>44981</v>
      </c>
      <c r="D112" s="62" t="s">
        <v>72</v>
      </c>
      <c r="E112" s="67" t="s">
        <v>204</v>
      </c>
      <c r="F112" t="s">
        <v>205</v>
      </c>
      <c r="G112" t="s">
        <v>17</v>
      </c>
      <c r="H112" t="s">
        <v>421</v>
      </c>
      <c r="I112" t="s">
        <v>215</v>
      </c>
      <c r="J112" t="s">
        <v>422</v>
      </c>
      <c r="K112" t="s">
        <v>423</v>
      </c>
      <c r="L112" s="65">
        <f>(C112-VLOOKUP(H112,Riders!$A$2:$C$3501,2,FALSE))/365</f>
        <v>22.539726027397261</v>
      </c>
      <c r="M112" s="65">
        <f>(C112-VLOOKUP(I112,Riders!$A$2:$C$3501,2,FALSE))/365</f>
        <v>24.134246575342466</v>
      </c>
      <c r="N112" s="65">
        <f>(C112-VLOOKUP(J112,Riders!$A$2:$C$3501,2,FALSE))/365</f>
        <v>23.854794520547944</v>
      </c>
      <c r="O112" s="65">
        <f>(C112-VLOOKUP(K112,Riders!$A$2:$C$3501,2,FALSE))/365</f>
        <v>25.268493150684932</v>
      </c>
      <c r="P112" s="67">
        <v>2</v>
      </c>
      <c r="Q112" s="127">
        <f t="shared" si="7"/>
        <v>252.846</v>
      </c>
      <c r="R112" s="127">
        <f t="shared" si="8"/>
        <v>22.096</v>
      </c>
      <c r="S112" s="127">
        <f t="shared" si="9"/>
        <v>67.458000000000013</v>
      </c>
      <c r="T112" s="127">
        <f t="shared" si="10"/>
        <v>61.652999999999977</v>
      </c>
      <c r="U112" s="127">
        <f t="shared" si="11"/>
        <v>61.364000000000033</v>
      </c>
      <c r="V112" s="127">
        <f t="shared" si="12"/>
        <v>62.370999999999981</v>
      </c>
      <c r="W112" s="52">
        <v>13.95</v>
      </c>
      <c r="X112" s="3">
        <v>8.1460000000000008</v>
      </c>
      <c r="Y112" s="3">
        <v>7.7040000000000006</v>
      </c>
      <c r="Z112" s="3">
        <v>7.5400000000000027</v>
      </c>
      <c r="AA112" s="3">
        <v>7.6439999999999984</v>
      </c>
      <c r="AB112" s="3">
        <v>7.6049999999999969</v>
      </c>
      <c r="AC112" s="3">
        <v>7.458999999999989</v>
      </c>
      <c r="AD112" s="3">
        <v>7.410000000000025</v>
      </c>
      <c r="AE112" s="3">
        <v>7.603999999999985</v>
      </c>
      <c r="AF112" s="3">
        <v>7.6809999999999832</v>
      </c>
      <c r="AG112" s="3">
        <v>7.6040000000000276</v>
      </c>
      <c r="AH112" s="3">
        <v>7.5420000000000016</v>
      </c>
      <c r="AI112" s="3">
        <v>7.768999999999977</v>
      </c>
      <c r="AJ112" s="3">
        <v>7.7650000000000148</v>
      </c>
      <c r="AK112" s="3">
        <v>7.9960000000000093</v>
      </c>
      <c r="AL112" s="3">
        <v>7.6919999999999789</v>
      </c>
      <c r="AM112" s="3">
        <v>7.8300000000000125</v>
      </c>
      <c r="AN112" s="3">
        <v>7.5769999999999982</v>
      </c>
      <c r="AO112" s="3">
        <v>7.6850000000000023</v>
      </c>
      <c r="AP112" s="3">
        <v>7.4589999999999748</v>
      </c>
      <c r="AQ112" s="3">
        <v>7.7520000000000095</v>
      </c>
      <c r="AR112" s="3">
        <v>7.686000000000007</v>
      </c>
      <c r="AS112" s="3">
        <v>7.6700000000000159</v>
      </c>
      <c r="AT112" s="3">
        <v>7.7050000000000125</v>
      </c>
      <c r="AU112" s="3">
        <v>7.8089999999999691</v>
      </c>
      <c r="AV112" s="3">
        <v>7.6239999999999952</v>
      </c>
      <c r="AW112" s="3">
        <v>7.6100000000000136</v>
      </c>
      <c r="AX112" s="3">
        <v>8.0449999999999875</v>
      </c>
      <c r="AY112" s="3">
        <v>7.9140000000000157</v>
      </c>
      <c r="AZ112" s="3">
        <v>7.6689999999999543</v>
      </c>
      <c r="BA112" s="3">
        <v>7.6960000000000264</v>
      </c>
      <c r="BB112" s="3">
        <v>8.0040000000000191</v>
      </c>
      <c r="BC112" s="128">
        <f t="shared" si="13"/>
        <v>56.951662276642701</v>
      </c>
    </row>
    <row r="113" spans="1:55" ht="15" thickBot="1" x14ac:dyDescent="0.35">
      <c r="A113" s="62" t="s">
        <v>415</v>
      </c>
      <c r="B113" s="62">
        <v>2023</v>
      </c>
      <c r="C113" s="9">
        <v>44981</v>
      </c>
      <c r="D113" s="62" t="s">
        <v>72</v>
      </c>
      <c r="E113" s="67" t="s">
        <v>204</v>
      </c>
      <c r="F113" t="s">
        <v>205</v>
      </c>
      <c r="G113" t="s">
        <v>25</v>
      </c>
      <c r="H113" t="s">
        <v>239</v>
      </c>
      <c r="I113" t="s">
        <v>418</v>
      </c>
      <c r="J113" t="s">
        <v>419</v>
      </c>
      <c r="K113" t="s">
        <v>420</v>
      </c>
      <c r="L113" s="65">
        <f>(C113-VLOOKUP(H113,Riders!$A$2:$C$3501,2,FALSE))/365</f>
        <v>20.704109589041096</v>
      </c>
      <c r="M113" s="65">
        <f>(C113-VLOOKUP(I113,Riders!$A$2:$C$3501,2,FALSE))/365</f>
        <v>25.926027397260274</v>
      </c>
      <c r="N113" s="65">
        <f>(C113-VLOOKUP(J113,Riders!$A$2:$C$3501,2,FALSE))/365</f>
        <v>27.720547945205478</v>
      </c>
      <c r="O113" s="65">
        <f>(C113-VLOOKUP(K113,Riders!$A$2:$C$3501,2,FALSE))/365</f>
        <v>23.890410958904109</v>
      </c>
      <c r="P113" s="67">
        <v>3</v>
      </c>
      <c r="Q113" s="127">
        <f t="shared" si="7"/>
        <v>253.97499999999999</v>
      </c>
      <c r="R113" s="127">
        <f t="shared" si="8"/>
        <v>22.445</v>
      </c>
      <c r="S113" s="127">
        <f t="shared" si="9"/>
        <v>69.103000000000009</v>
      </c>
      <c r="T113" s="127">
        <f t="shared" si="10"/>
        <v>60.825999999999993</v>
      </c>
      <c r="U113" s="127">
        <f t="shared" si="11"/>
        <v>62.775999999999982</v>
      </c>
      <c r="V113" s="127">
        <f t="shared" si="12"/>
        <v>61.27000000000001</v>
      </c>
      <c r="W113" s="52">
        <v>13.897</v>
      </c>
      <c r="X113" s="3">
        <v>8.548</v>
      </c>
      <c r="Y113" s="3">
        <v>7.6780000000000008</v>
      </c>
      <c r="Z113" s="3">
        <v>7.8919999999999995</v>
      </c>
      <c r="AA113" s="3">
        <v>7.7079999999999984</v>
      </c>
      <c r="AB113" s="3">
        <v>7.8530000000000015</v>
      </c>
      <c r="AC113" s="3">
        <v>7.6260000000000048</v>
      </c>
      <c r="AD113" s="3">
        <v>7.9010000000000034</v>
      </c>
      <c r="AE113" s="3">
        <v>7.5609999999999928</v>
      </c>
      <c r="AF113" s="3">
        <v>7.6749999999999972</v>
      </c>
      <c r="AG113" s="3">
        <v>7.4979999999999905</v>
      </c>
      <c r="AH113" s="3">
        <v>7.6290000000000049</v>
      </c>
      <c r="AI113" s="3">
        <v>7.606000000000023</v>
      </c>
      <c r="AJ113" s="3">
        <v>7.5869999999999891</v>
      </c>
      <c r="AK113" s="3">
        <v>7.5620000000000118</v>
      </c>
      <c r="AL113" s="3">
        <v>7.7079999999999842</v>
      </c>
      <c r="AM113" s="3">
        <v>7.6500000000000057</v>
      </c>
      <c r="AN113" s="3">
        <v>7.8089999999999975</v>
      </c>
      <c r="AO113" s="3">
        <v>7.5840000000000032</v>
      </c>
      <c r="AP113" s="3">
        <v>8.0869999999999891</v>
      </c>
      <c r="AQ113" s="3">
        <v>7.9260000000000161</v>
      </c>
      <c r="AR113" s="3">
        <v>8.0810000000000173</v>
      </c>
      <c r="AS113" s="3">
        <v>7.8019999999999641</v>
      </c>
      <c r="AT113" s="3">
        <v>7.8369999999999891</v>
      </c>
      <c r="AU113" s="3">
        <v>7.5180000000000007</v>
      </c>
      <c r="AV113" s="3">
        <v>7.6840000000000259</v>
      </c>
      <c r="AW113" s="3">
        <v>7.5229999999999961</v>
      </c>
      <c r="AX113" s="3">
        <v>7.7539999999999907</v>
      </c>
      <c r="AY113" s="3">
        <v>7.7469999999999857</v>
      </c>
      <c r="AZ113" s="3">
        <v>7.8340000000000316</v>
      </c>
      <c r="BA113" s="3">
        <v>7.5279999999999916</v>
      </c>
      <c r="BB113" s="3">
        <v>7.6819999999999879</v>
      </c>
      <c r="BC113" s="128">
        <f t="shared" si="13"/>
        <v>56.698493946254551</v>
      </c>
    </row>
    <row r="114" spans="1:55" ht="15" thickBot="1" x14ac:dyDescent="0.35">
      <c r="A114" s="62" t="s">
        <v>415</v>
      </c>
      <c r="B114" s="62">
        <v>2023</v>
      </c>
      <c r="C114" s="9">
        <v>44981</v>
      </c>
      <c r="D114" s="62" t="s">
        <v>72</v>
      </c>
      <c r="E114" s="67" t="s">
        <v>204</v>
      </c>
      <c r="F114" t="s">
        <v>205</v>
      </c>
      <c r="G114" t="s">
        <v>36</v>
      </c>
      <c r="H114" t="s">
        <v>270</v>
      </c>
      <c r="I114" t="s">
        <v>256</v>
      </c>
      <c r="J114" t="s">
        <v>455</v>
      </c>
      <c r="K114" t="s">
        <v>425</v>
      </c>
      <c r="L114" s="65">
        <f>(C114-VLOOKUP(H114,Riders!$A$2:$C$3501,2,FALSE))/365</f>
        <v>28.446575342465753</v>
      </c>
      <c r="M114" s="65">
        <f>(C114-VLOOKUP(I114,Riders!$A$2:$C$3501,2,FALSE))/365</f>
        <v>27.008219178082193</v>
      </c>
      <c r="N114" s="65">
        <f>(C114-VLOOKUP(J114,Riders!$A$2:$C$3501,2,FALSE))/365</f>
        <v>23.013698630136986</v>
      </c>
      <c r="O114" s="65">
        <f>(C114-VLOOKUP(K114,Riders!$A$2:$C$3501,2,FALSE))/365</f>
        <v>23.649315068493152</v>
      </c>
      <c r="P114" s="67">
        <v>4</v>
      </c>
      <c r="Q114" s="127">
        <f t="shared" si="7"/>
        <v>258.798</v>
      </c>
      <c r="R114" s="127">
        <f t="shared" si="8"/>
        <v>23.599</v>
      </c>
      <c r="S114" s="127">
        <f t="shared" si="9"/>
        <v>70.547999999999988</v>
      </c>
      <c r="T114" s="127">
        <f t="shared" si="10"/>
        <v>61.668000000000021</v>
      </c>
      <c r="U114" s="127">
        <f t="shared" si="11"/>
        <v>62.837999999999994</v>
      </c>
      <c r="V114" s="127">
        <f t="shared" si="12"/>
        <v>63.744</v>
      </c>
      <c r="W114" s="52">
        <v>14.677</v>
      </c>
      <c r="X114" s="3">
        <v>8.9220000000000006</v>
      </c>
      <c r="Y114" s="3">
        <v>8.125</v>
      </c>
      <c r="Z114" s="3">
        <v>7.718</v>
      </c>
      <c r="AA114" s="3">
        <v>7.7060000000000031</v>
      </c>
      <c r="AB114" s="3">
        <v>7.6259999999999977</v>
      </c>
      <c r="AC114" s="3">
        <v>7.8109999999999999</v>
      </c>
      <c r="AD114" s="3">
        <v>7.9629999999999868</v>
      </c>
      <c r="AE114" s="3">
        <v>7.8520000000000181</v>
      </c>
      <c r="AF114" s="3">
        <v>7.5649999999999977</v>
      </c>
      <c r="AG114" s="3">
        <v>7.7709999999999866</v>
      </c>
      <c r="AH114" s="3">
        <v>7.7100000000000222</v>
      </c>
      <c r="AI114" s="3">
        <v>7.8340000000000032</v>
      </c>
      <c r="AJ114" s="3">
        <v>7.5309999999999633</v>
      </c>
      <c r="AK114" s="3">
        <v>7.8460000000000321</v>
      </c>
      <c r="AL114" s="3">
        <v>7.5589999999999975</v>
      </c>
      <c r="AM114" s="3">
        <v>7.9519999999999698</v>
      </c>
      <c r="AN114" s="3">
        <v>7.613000000000028</v>
      </c>
      <c r="AO114" s="3">
        <v>7.9159999999999968</v>
      </c>
      <c r="AP114" s="3">
        <v>7.804000000000002</v>
      </c>
      <c r="AQ114" s="3">
        <v>7.9309999999999832</v>
      </c>
      <c r="AR114" s="3">
        <v>7.8710000000000093</v>
      </c>
      <c r="AS114" s="3">
        <v>7.8940000000000055</v>
      </c>
      <c r="AT114" s="3">
        <v>7.8569999999999993</v>
      </c>
      <c r="AU114" s="3">
        <v>7.9860000000000184</v>
      </c>
      <c r="AV114" s="3">
        <v>7.7859999999999729</v>
      </c>
      <c r="AW114" s="3">
        <v>7.8410000000000082</v>
      </c>
      <c r="AX114" s="3">
        <v>7.8830000000000098</v>
      </c>
      <c r="AY114" s="3">
        <v>7.978999999999985</v>
      </c>
      <c r="AZ114" s="3">
        <v>8.0530000000000257</v>
      </c>
      <c r="BA114" s="3">
        <v>8.0199999999999818</v>
      </c>
      <c r="BB114" s="3">
        <v>8.195999999999998</v>
      </c>
      <c r="BC114" s="128">
        <f t="shared" si="13"/>
        <v>55.641851946305614</v>
      </c>
    </row>
    <row r="115" spans="1:55" ht="15" thickBot="1" x14ac:dyDescent="0.35">
      <c r="A115" s="62" t="s">
        <v>415</v>
      </c>
      <c r="B115" s="62">
        <v>2023</v>
      </c>
      <c r="C115" s="9">
        <v>44980</v>
      </c>
      <c r="D115" s="62" t="s">
        <v>72</v>
      </c>
      <c r="E115" s="67" t="s">
        <v>379</v>
      </c>
      <c r="F115" t="s">
        <v>379</v>
      </c>
      <c r="G115" t="s">
        <v>29</v>
      </c>
      <c r="H115" t="s">
        <v>217</v>
      </c>
      <c r="I115" t="s">
        <v>274</v>
      </c>
      <c r="J115" t="s">
        <v>416</v>
      </c>
      <c r="K115" t="s">
        <v>417</v>
      </c>
      <c r="L115" s="65">
        <f>(C115-VLOOKUP(H115,Riders!$A$2:$C$3501,2,FALSE))/365</f>
        <v>24.904109589041095</v>
      </c>
      <c r="M115" s="65">
        <f>(C115-VLOOKUP(I115,Riders!$A$2:$C$3501,2,FALSE))/365</f>
        <v>22.150684931506849</v>
      </c>
      <c r="N115" s="65">
        <f>(C115-VLOOKUP(J115,Riders!$A$2:$C$3501,2,FALSE))/365</f>
        <v>25.32054794520548</v>
      </c>
      <c r="O115" s="65">
        <f>(C115-VLOOKUP(K115,Riders!$A$2:$C$3501,2,FALSE))/365</f>
        <v>24.016438356164382</v>
      </c>
      <c r="P115" s="67">
        <v>1</v>
      </c>
      <c r="Q115" s="127">
        <f t="shared" si="7"/>
        <v>250.95</v>
      </c>
      <c r="R115" s="127">
        <f t="shared" si="8"/>
        <v>22.184000000000001</v>
      </c>
      <c r="S115" s="127">
        <f t="shared" si="9"/>
        <v>67.878</v>
      </c>
      <c r="T115" s="127">
        <f t="shared" si="10"/>
        <v>60.408000000000001</v>
      </c>
      <c r="U115" s="127">
        <f t="shared" si="11"/>
        <v>61.062999999999988</v>
      </c>
      <c r="V115" s="127">
        <f t="shared" si="12"/>
        <v>61.600999999999999</v>
      </c>
      <c r="W115" s="52">
        <v>13.939</v>
      </c>
      <c r="X115" s="3">
        <v>8.245000000000001</v>
      </c>
      <c r="Y115" s="3">
        <v>7.7379999999999995</v>
      </c>
      <c r="Z115" s="3">
        <v>7.6020000000000003</v>
      </c>
      <c r="AA115" s="3">
        <v>7.6769999999999996</v>
      </c>
      <c r="AB115" s="3">
        <v>7.5249999999999986</v>
      </c>
      <c r="AC115" s="3">
        <v>7.5510000000000019</v>
      </c>
      <c r="AD115" s="3">
        <v>7.6009999999999991</v>
      </c>
      <c r="AE115" s="3">
        <v>7.4660000000000082</v>
      </c>
      <c r="AF115" s="3">
        <v>7.4779999999999944</v>
      </c>
      <c r="AG115" s="3">
        <v>7.5360000000000014</v>
      </c>
      <c r="AH115" s="3">
        <v>7.5229999999999961</v>
      </c>
      <c r="AI115" s="3">
        <v>7.6790000000000163</v>
      </c>
      <c r="AJ115" s="3">
        <v>7.5339999999999776</v>
      </c>
      <c r="AK115" s="3">
        <v>7.5820000000000221</v>
      </c>
      <c r="AL115" s="3">
        <v>7.6099999999999852</v>
      </c>
      <c r="AM115" s="3">
        <v>7.6700000000000159</v>
      </c>
      <c r="AN115" s="3">
        <v>7.7169999999999845</v>
      </c>
      <c r="AO115" s="3">
        <v>7.7920000000000016</v>
      </c>
      <c r="AP115" s="3">
        <v>7.613000000000028</v>
      </c>
      <c r="AQ115" s="3">
        <v>7.5639999999999645</v>
      </c>
      <c r="AR115" s="3">
        <v>7.6450000000000102</v>
      </c>
      <c r="AS115" s="3">
        <v>7.561999999999955</v>
      </c>
      <c r="AT115" s="3">
        <v>7.5000000000000284</v>
      </c>
      <c r="AU115" s="3">
        <v>7.6200000000000045</v>
      </c>
      <c r="AV115" s="3">
        <v>7.570999999999998</v>
      </c>
      <c r="AW115" s="3">
        <v>7.6189999999999998</v>
      </c>
      <c r="AX115" s="3">
        <v>7.6080000000000325</v>
      </c>
      <c r="AY115" s="3">
        <v>7.643999999999977</v>
      </c>
      <c r="AZ115" s="3">
        <v>7.7729999999999961</v>
      </c>
      <c r="BA115" s="3">
        <v>7.4870000000000232</v>
      </c>
      <c r="BB115" s="3">
        <v>8.2789999999999679</v>
      </c>
      <c r="BC115" s="128">
        <f t="shared" si="13"/>
        <v>57.381948595337718</v>
      </c>
    </row>
    <row r="116" spans="1:55" ht="15" thickBot="1" x14ac:dyDescent="0.35">
      <c r="A116" s="62" t="s">
        <v>415</v>
      </c>
      <c r="B116" s="62">
        <v>2023</v>
      </c>
      <c r="C116" s="9">
        <v>44980</v>
      </c>
      <c r="D116" s="62" t="s">
        <v>72</v>
      </c>
      <c r="E116" s="67" t="s">
        <v>379</v>
      </c>
      <c r="F116" t="s">
        <v>379</v>
      </c>
      <c r="G116" t="s">
        <v>25</v>
      </c>
      <c r="H116" t="s">
        <v>239</v>
      </c>
      <c r="I116" t="s">
        <v>418</v>
      </c>
      <c r="J116" t="s">
        <v>419</v>
      </c>
      <c r="K116" t="s">
        <v>420</v>
      </c>
      <c r="L116" s="65">
        <f>(C116-VLOOKUP(H116,Riders!$A$2:$C$3501,2,FALSE))/365</f>
        <v>20.701369863013699</v>
      </c>
      <c r="M116" s="65">
        <f>(C116-VLOOKUP(I116,Riders!$A$2:$C$3501,2,FALSE))/365</f>
        <v>25.923287671232877</v>
      </c>
      <c r="N116" s="65">
        <f>(C116-VLOOKUP(J116,Riders!$A$2:$C$3501,2,FALSE))/365</f>
        <v>27.717808219178082</v>
      </c>
      <c r="O116" s="65">
        <f>(C116-VLOOKUP(K116,Riders!$A$2:$C$3501,2,FALSE))/365</f>
        <v>23.887671232876713</v>
      </c>
      <c r="P116" s="67">
        <v>2</v>
      </c>
      <c r="Q116" s="127">
        <f t="shared" si="7"/>
        <v>254.72900000000001</v>
      </c>
      <c r="R116" s="127">
        <f t="shared" si="8"/>
        <v>22.254000000000001</v>
      </c>
      <c r="S116" s="127">
        <f t="shared" si="9"/>
        <v>68.881</v>
      </c>
      <c r="T116" s="127">
        <f t="shared" si="10"/>
        <v>61.282999999999987</v>
      </c>
      <c r="U116" s="127">
        <f t="shared" si="11"/>
        <v>62.702000000000027</v>
      </c>
      <c r="V116" s="127">
        <f t="shared" si="12"/>
        <v>61.863</v>
      </c>
      <c r="W116" s="52">
        <v>13.907999999999999</v>
      </c>
      <c r="X116" s="3">
        <v>8.3460000000000019</v>
      </c>
      <c r="Y116" s="3">
        <v>7.7489999999999988</v>
      </c>
      <c r="Z116" s="3">
        <v>7.6640000000000015</v>
      </c>
      <c r="AA116" s="3">
        <v>7.830999999999996</v>
      </c>
      <c r="AB116" s="3">
        <v>7.7540000000000049</v>
      </c>
      <c r="AC116" s="3">
        <v>7.786999999999999</v>
      </c>
      <c r="AD116" s="3">
        <v>7.8419999999999987</v>
      </c>
      <c r="AE116" s="3">
        <v>7.6929999999999978</v>
      </c>
      <c r="AF116" s="3">
        <v>7.6330000000000098</v>
      </c>
      <c r="AG116" s="3">
        <v>7.6549999999999869</v>
      </c>
      <c r="AH116" s="3">
        <v>7.7490000000000236</v>
      </c>
      <c r="AI116" s="3">
        <v>7.6439999999999912</v>
      </c>
      <c r="AJ116" s="3">
        <v>7.6380000000000052</v>
      </c>
      <c r="AK116" s="3">
        <v>7.6429999999999723</v>
      </c>
      <c r="AL116" s="3">
        <v>7.6280000000000001</v>
      </c>
      <c r="AM116" s="3">
        <v>7.7549999999999955</v>
      </c>
      <c r="AN116" s="3">
        <v>7.7090000000000032</v>
      </c>
      <c r="AO116" s="3">
        <v>7.9110000000000014</v>
      </c>
      <c r="AP116" s="3">
        <v>7.9190000000000396</v>
      </c>
      <c r="AQ116" s="3">
        <v>8.0629999999999598</v>
      </c>
      <c r="AR116" s="3">
        <v>7.8580000000000041</v>
      </c>
      <c r="AS116" s="3">
        <v>7.7779999999999916</v>
      </c>
      <c r="AT116" s="3">
        <v>7.7090000000000316</v>
      </c>
      <c r="AU116" s="3">
        <v>7.8359999999999559</v>
      </c>
      <c r="AV116" s="3">
        <v>7.6880000000000166</v>
      </c>
      <c r="AW116" s="3">
        <v>7.6980000000000075</v>
      </c>
      <c r="AX116" s="3">
        <v>7.6659999999999968</v>
      </c>
      <c r="AY116" s="3">
        <v>7.6739999999999782</v>
      </c>
      <c r="AZ116" s="3">
        <v>7.6530000000000484</v>
      </c>
      <c r="BA116" s="3">
        <v>7.6710000000000207</v>
      </c>
      <c r="BB116" s="3">
        <v>7.9769999999999754</v>
      </c>
      <c r="BC116" s="128">
        <f t="shared" si="13"/>
        <v>56.530665923393094</v>
      </c>
    </row>
    <row r="117" spans="1:55" ht="15" thickBot="1" x14ac:dyDescent="0.35">
      <c r="A117" s="62" t="s">
        <v>415</v>
      </c>
      <c r="B117" s="62">
        <v>2023</v>
      </c>
      <c r="C117" s="9">
        <v>44980</v>
      </c>
      <c r="D117" s="62" t="s">
        <v>72</v>
      </c>
      <c r="E117" s="67" t="s">
        <v>379</v>
      </c>
      <c r="F117" t="s">
        <v>379</v>
      </c>
      <c r="G117" t="s">
        <v>17</v>
      </c>
      <c r="H117" t="s">
        <v>421</v>
      </c>
      <c r="I117" t="s">
        <v>215</v>
      </c>
      <c r="J117" t="s">
        <v>422</v>
      </c>
      <c r="K117" t="s">
        <v>423</v>
      </c>
      <c r="L117" s="65">
        <f>(C117-VLOOKUP(H117,Riders!$A$2:$C$3501,2,FALSE))/365</f>
        <v>22.536986301369861</v>
      </c>
      <c r="M117" s="65">
        <f>(C117-VLOOKUP(I117,Riders!$A$2:$C$3501,2,FALSE))/365</f>
        <v>24.13150684931507</v>
      </c>
      <c r="N117" s="65">
        <f>(C117-VLOOKUP(J117,Riders!$A$2:$C$3501,2,FALSE))/365</f>
        <v>23.852054794520548</v>
      </c>
      <c r="O117" s="65">
        <f>(C117-VLOOKUP(K117,Riders!$A$2:$C$3501,2,FALSE))/365</f>
        <v>25.265753424657536</v>
      </c>
      <c r="P117" s="67">
        <v>3</v>
      </c>
      <c r="Q117" s="127">
        <f t="shared" si="7"/>
        <v>255.03600000000003</v>
      </c>
      <c r="R117" s="127">
        <f t="shared" si="8"/>
        <v>21.85</v>
      </c>
      <c r="S117" s="127">
        <f t="shared" si="9"/>
        <v>67.704000000000008</v>
      </c>
      <c r="T117" s="127">
        <f t="shared" si="10"/>
        <v>61.51400000000001</v>
      </c>
      <c r="U117" s="127">
        <f t="shared" si="11"/>
        <v>60.993999999999971</v>
      </c>
      <c r="V117" s="127">
        <f t="shared" si="12"/>
        <v>64.824000000000041</v>
      </c>
      <c r="W117" s="52">
        <v>13.605</v>
      </c>
      <c r="X117" s="3">
        <v>8.245000000000001</v>
      </c>
      <c r="Y117" s="3">
        <v>7.7709999999999972</v>
      </c>
      <c r="Z117" s="3">
        <v>7.6380000000000017</v>
      </c>
      <c r="AA117" s="3">
        <v>7.6009999999999991</v>
      </c>
      <c r="AB117" s="3">
        <v>7.6950000000000003</v>
      </c>
      <c r="AC117" s="3">
        <v>7.5700000000000074</v>
      </c>
      <c r="AD117" s="3">
        <v>7.5790000000000006</v>
      </c>
      <c r="AE117" s="3">
        <v>7.5919999999999845</v>
      </c>
      <c r="AF117" s="3">
        <v>7.7690000000000055</v>
      </c>
      <c r="AG117" s="3">
        <v>7.5950000000000131</v>
      </c>
      <c r="AH117" s="3">
        <v>7.5799999999999699</v>
      </c>
      <c r="AI117" s="3">
        <v>7.659000000000006</v>
      </c>
      <c r="AJ117" s="3">
        <v>7.7220000000000084</v>
      </c>
      <c r="AK117" s="3">
        <v>7.8909999999999911</v>
      </c>
      <c r="AL117" s="3">
        <v>7.7060000000000315</v>
      </c>
      <c r="AM117" s="3">
        <v>7.636999999999972</v>
      </c>
      <c r="AN117" s="3">
        <v>7.5480000000000018</v>
      </c>
      <c r="AO117" s="3">
        <v>7.5810000000000173</v>
      </c>
      <c r="AP117" s="3">
        <v>7.5649999999999977</v>
      </c>
      <c r="AQ117" s="3">
        <v>7.5889999999999702</v>
      </c>
      <c r="AR117" s="3">
        <v>7.7430000000000518</v>
      </c>
      <c r="AS117" s="3">
        <v>7.5699999999999648</v>
      </c>
      <c r="AT117" s="3">
        <v>7.7609999999999957</v>
      </c>
      <c r="AU117" s="3">
        <v>7.7730000000000246</v>
      </c>
      <c r="AV117" s="3">
        <v>7.9689999999999657</v>
      </c>
      <c r="AW117" s="3">
        <v>8.2370000000000232</v>
      </c>
      <c r="AX117" s="3">
        <v>8.3559999999999945</v>
      </c>
      <c r="AY117" s="3">
        <v>8.2019999999999982</v>
      </c>
      <c r="AZ117" s="3">
        <v>8.0560000000000116</v>
      </c>
      <c r="BA117" s="3">
        <v>7.9519999999999698</v>
      </c>
      <c r="BB117" s="3">
        <v>8.2790000000000532</v>
      </c>
      <c r="BC117" s="128">
        <f t="shared" si="13"/>
        <v>56.462617042299904</v>
      </c>
    </row>
    <row r="118" spans="1:55" ht="15" thickBot="1" x14ac:dyDescent="0.35">
      <c r="A118" s="62" t="s">
        <v>415</v>
      </c>
      <c r="B118" s="62">
        <v>2023</v>
      </c>
      <c r="C118" s="9">
        <v>44980</v>
      </c>
      <c r="D118" s="62" t="s">
        <v>72</v>
      </c>
      <c r="E118" s="67" t="s">
        <v>379</v>
      </c>
      <c r="F118" t="s">
        <v>379</v>
      </c>
      <c r="G118" t="s">
        <v>36</v>
      </c>
      <c r="H118" t="s">
        <v>270</v>
      </c>
      <c r="I118" t="s">
        <v>256</v>
      </c>
      <c r="J118" t="s">
        <v>424</v>
      </c>
      <c r="K118" t="s">
        <v>425</v>
      </c>
      <c r="L118" s="65">
        <f>(C118-VLOOKUP(H118,Riders!$A$2:$C$3501,2,FALSE))/365</f>
        <v>28.443835616438356</v>
      </c>
      <c r="M118" s="65">
        <f>(C118-VLOOKUP(I118,Riders!$A$2:$C$3501,2,FALSE))/365</f>
        <v>27.005479452054793</v>
      </c>
      <c r="N118" s="65">
        <f>(C118-VLOOKUP(J118,Riders!$A$2:$C$3501,2,FALSE))/365</f>
        <v>27.863013698630137</v>
      </c>
      <c r="O118" s="65">
        <f>(C118-VLOOKUP(K118,Riders!$A$2:$C$3501,2,FALSE))/365</f>
        <v>23.646575342465752</v>
      </c>
      <c r="P118" s="67">
        <v>4</v>
      </c>
      <c r="Q118" s="127">
        <f t="shared" si="7"/>
        <v>255.44000000000003</v>
      </c>
      <c r="R118" s="127">
        <f t="shared" si="8"/>
        <v>22.452999999999999</v>
      </c>
      <c r="S118" s="127">
        <f t="shared" si="9"/>
        <v>69.083999999999989</v>
      </c>
      <c r="T118" s="127">
        <f t="shared" si="10"/>
        <v>61.953000000000017</v>
      </c>
      <c r="U118" s="127">
        <f t="shared" si="11"/>
        <v>61.841000000000008</v>
      </c>
      <c r="V118" s="127">
        <f t="shared" si="12"/>
        <v>62.562000000000012</v>
      </c>
      <c r="W118" s="52">
        <v>14.07</v>
      </c>
      <c r="X118" s="3">
        <v>8.3829999999999991</v>
      </c>
      <c r="Y118" s="3">
        <v>7.8509999999999991</v>
      </c>
      <c r="Z118" s="3">
        <v>7.7440000000000033</v>
      </c>
      <c r="AA118" s="3">
        <v>7.8539999999999992</v>
      </c>
      <c r="AB118" s="3">
        <v>7.7520000000000024</v>
      </c>
      <c r="AC118" s="3">
        <v>7.6999999999999957</v>
      </c>
      <c r="AD118" s="3">
        <v>7.7299999999999898</v>
      </c>
      <c r="AE118" s="3">
        <v>7.6150000000000233</v>
      </c>
      <c r="AF118" s="3">
        <v>7.5949999999999847</v>
      </c>
      <c r="AG118" s="3">
        <v>7.7409999999999997</v>
      </c>
      <c r="AH118" s="3">
        <v>7.6490000000000009</v>
      </c>
      <c r="AI118" s="3">
        <v>7.6410000000000053</v>
      </c>
      <c r="AJ118" s="3">
        <v>7.6530000000000058</v>
      </c>
      <c r="AK118" s="3">
        <v>7.9070000000000107</v>
      </c>
      <c r="AL118" s="3">
        <v>8.1519999999999868</v>
      </c>
      <c r="AM118" s="3">
        <v>7.914999999999992</v>
      </c>
      <c r="AN118" s="3">
        <v>7.7789999999999964</v>
      </c>
      <c r="AO118" s="3">
        <v>7.8590000000000089</v>
      </c>
      <c r="AP118" s="3">
        <v>7.6599999999999966</v>
      </c>
      <c r="AQ118" s="3">
        <v>7.6359999999999957</v>
      </c>
      <c r="AR118" s="3">
        <v>7.7300000000000182</v>
      </c>
      <c r="AS118" s="3">
        <v>7.6119999999999948</v>
      </c>
      <c r="AT118" s="3">
        <v>7.6500000000000057</v>
      </c>
      <c r="AU118" s="3">
        <v>7.6479999999999677</v>
      </c>
      <c r="AV118" s="3">
        <v>7.8370000000000459</v>
      </c>
      <c r="AW118" s="3">
        <v>7.7899999999999636</v>
      </c>
      <c r="AX118" s="3">
        <v>7.9240000000000066</v>
      </c>
      <c r="AY118" s="3">
        <v>7.7419999999999902</v>
      </c>
      <c r="AZ118" s="3">
        <v>7.7410000000000139</v>
      </c>
      <c r="BA118" s="3">
        <v>7.7880000000000393</v>
      </c>
      <c r="BB118" s="3">
        <v>8.0919999999999845</v>
      </c>
      <c r="BC118" s="128">
        <f t="shared" si="13"/>
        <v>56.3733166301284</v>
      </c>
    </row>
    <row r="119" spans="1:55" ht="15" thickBot="1" x14ac:dyDescent="0.35">
      <c r="A119" s="62" t="s">
        <v>415</v>
      </c>
      <c r="B119" s="62">
        <v>2023</v>
      </c>
      <c r="C119" s="9">
        <v>44980</v>
      </c>
      <c r="D119" s="62" t="s">
        <v>72</v>
      </c>
      <c r="E119" s="67" t="s">
        <v>379</v>
      </c>
      <c r="F119" t="s">
        <v>379</v>
      </c>
      <c r="G119" t="s">
        <v>56</v>
      </c>
      <c r="H119" t="s">
        <v>426</v>
      </c>
      <c r="I119" t="s">
        <v>267</v>
      </c>
      <c r="J119" t="s">
        <v>427</v>
      </c>
      <c r="K119" t="s">
        <v>428</v>
      </c>
      <c r="L119" s="65">
        <f>(C119-VLOOKUP(H119,Riders!$A$2:$C$3501,2,FALSE))/365</f>
        <v>21.857534246575341</v>
      </c>
      <c r="M119" s="65">
        <f>(C119-VLOOKUP(I119,Riders!$A$2:$C$3501,2,FALSE))/365</f>
        <v>24.167123287671235</v>
      </c>
      <c r="N119" s="65">
        <f>(C119-VLOOKUP(J119,Riders!$A$2:$C$3501,2,FALSE))/365</f>
        <v>28.830136986301369</v>
      </c>
      <c r="O119" s="65">
        <f>(C119-VLOOKUP(K119,Riders!$A$2:$C$3501,2,FALSE))/365</f>
        <v>33.328767123287669</v>
      </c>
      <c r="P119" s="67">
        <v>5</v>
      </c>
      <c r="Q119" s="127">
        <f t="shared" si="7"/>
        <v>257.52500000000003</v>
      </c>
      <c r="R119" s="127">
        <f t="shared" si="8"/>
        <v>22.427</v>
      </c>
      <c r="S119" s="127">
        <f t="shared" si="9"/>
        <v>69.182999999999993</v>
      </c>
      <c r="T119" s="127">
        <f t="shared" si="10"/>
        <v>61.792000000000002</v>
      </c>
      <c r="U119" s="127">
        <f t="shared" si="11"/>
        <v>62.048000000000002</v>
      </c>
      <c r="V119" s="127">
        <f t="shared" si="12"/>
        <v>64.502000000000038</v>
      </c>
      <c r="W119" s="52">
        <v>14.028</v>
      </c>
      <c r="X119" s="3">
        <v>8.3989999999999991</v>
      </c>
      <c r="Y119" s="3">
        <v>7.9600000000000009</v>
      </c>
      <c r="Z119" s="3">
        <v>7.8269999999999982</v>
      </c>
      <c r="AA119" s="3">
        <v>7.8890000000000029</v>
      </c>
      <c r="AB119" s="3">
        <v>7.7190000000000012</v>
      </c>
      <c r="AC119" s="3">
        <v>7.6510000000000034</v>
      </c>
      <c r="AD119" s="3">
        <v>7.7099999999999866</v>
      </c>
      <c r="AE119" s="3">
        <v>7.6350000000000051</v>
      </c>
      <c r="AF119" s="3">
        <v>7.6920000000000073</v>
      </c>
      <c r="AG119" s="3">
        <v>7.7450000000000045</v>
      </c>
      <c r="AH119" s="3">
        <v>7.866999999999976</v>
      </c>
      <c r="AI119" s="3">
        <v>7.6690000000000111</v>
      </c>
      <c r="AJ119" s="3">
        <v>7.6380000000000052</v>
      </c>
      <c r="AK119" s="3">
        <v>7.6989999999999981</v>
      </c>
      <c r="AL119" s="3">
        <v>7.8469999999999942</v>
      </c>
      <c r="AM119" s="3">
        <v>7.6620000000000346</v>
      </c>
      <c r="AN119" s="3">
        <v>7.6699999999999875</v>
      </c>
      <c r="AO119" s="3">
        <v>7.8170000000000073</v>
      </c>
      <c r="AP119" s="3">
        <v>7.6719999999999686</v>
      </c>
      <c r="AQ119" s="3">
        <v>7.703000000000003</v>
      </c>
      <c r="AR119" s="3">
        <v>7.8470000000000084</v>
      </c>
      <c r="AS119" s="3">
        <v>7.8259999999999934</v>
      </c>
      <c r="AT119" s="3">
        <v>7.8509999999999991</v>
      </c>
      <c r="AU119" s="3">
        <v>7.9970000000000141</v>
      </c>
      <c r="AV119" s="3">
        <v>7.9049999999999443</v>
      </c>
      <c r="AW119" s="3">
        <v>7.8870000000000573</v>
      </c>
      <c r="AX119" s="3">
        <v>7.9179999999999779</v>
      </c>
      <c r="AY119" s="3">
        <v>8.1380000000000621</v>
      </c>
      <c r="AZ119" s="3">
        <v>7.997999999999962</v>
      </c>
      <c r="BA119" s="3">
        <v>8.1550000000000296</v>
      </c>
      <c r="BB119" s="3">
        <v>8.5039999999999907</v>
      </c>
      <c r="BC119" s="128">
        <f t="shared" si="13"/>
        <v>55.916901271721187</v>
      </c>
    </row>
    <row r="120" spans="1:55" ht="15" thickBot="1" x14ac:dyDescent="0.35">
      <c r="A120" s="62" t="s">
        <v>415</v>
      </c>
      <c r="B120" s="62">
        <v>2023</v>
      </c>
      <c r="C120" s="9">
        <v>44980</v>
      </c>
      <c r="D120" s="62" t="s">
        <v>72</v>
      </c>
      <c r="E120" s="67" t="s">
        <v>379</v>
      </c>
      <c r="F120" t="s">
        <v>379</v>
      </c>
      <c r="G120" t="s">
        <v>40</v>
      </c>
      <c r="H120" t="s">
        <v>429</v>
      </c>
      <c r="I120" t="s">
        <v>221</v>
      </c>
      <c r="J120" t="s">
        <v>430</v>
      </c>
      <c r="K120" t="s">
        <v>431</v>
      </c>
      <c r="L120" s="65">
        <f>(C120-VLOOKUP(H120,Riders!$A$2:$C$3501,2,FALSE))/365</f>
        <v>18.561643835616437</v>
      </c>
      <c r="M120" s="65">
        <f>(C120-VLOOKUP(I120,Riders!$A$2:$C$3501,2,FALSE))/365</f>
        <v>25.890410958904109</v>
      </c>
      <c r="N120" s="65">
        <f>(C120-VLOOKUP(J120,Riders!$A$2:$C$3501,2,FALSE))/365</f>
        <v>21.126027397260273</v>
      </c>
      <c r="O120" s="65">
        <f>(C120-VLOOKUP(K120,Riders!$A$2:$C$3501,2,FALSE))/365</f>
        <v>18.205479452054796</v>
      </c>
      <c r="P120" s="67">
        <v>6</v>
      </c>
      <c r="Q120" s="127">
        <f t="shared" si="7"/>
        <v>260.053</v>
      </c>
      <c r="R120" s="127">
        <f t="shared" si="8"/>
        <v>22.992999999999999</v>
      </c>
      <c r="S120" s="127">
        <f t="shared" si="9"/>
        <v>69.876999999999995</v>
      </c>
      <c r="T120" s="127">
        <f t="shared" si="10"/>
        <v>62.660000000000039</v>
      </c>
      <c r="U120" s="127">
        <f t="shared" si="11"/>
        <v>64.044999999999959</v>
      </c>
      <c r="V120" s="127">
        <f t="shared" si="12"/>
        <v>63.471000000000004</v>
      </c>
      <c r="W120" s="52">
        <v>14.122</v>
      </c>
      <c r="X120" s="3">
        <v>8.8709999999999987</v>
      </c>
      <c r="Y120" s="3">
        <v>7.8410000000000011</v>
      </c>
      <c r="Z120" s="3">
        <v>7.9599999999999973</v>
      </c>
      <c r="AA120" s="3">
        <v>7.7630000000000052</v>
      </c>
      <c r="AB120" s="3">
        <v>7.7199999999999989</v>
      </c>
      <c r="AC120" s="3">
        <v>7.8369999999999962</v>
      </c>
      <c r="AD120" s="3">
        <v>7.7629999999999981</v>
      </c>
      <c r="AE120" s="3">
        <v>7.7930000000000064</v>
      </c>
      <c r="AF120" s="3">
        <v>7.9960000000000093</v>
      </c>
      <c r="AG120" s="3">
        <v>7.7859999999999729</v>
      </c>
      <c r="AH120" s="3">
        <v>7.7560000000000002</v>
      </c>
      <c r="AI120" s="3">
        <v>7.7480000000000189</v>
      </c>
      <c r="AJ120" s="3">
        <v>7.9059999999999917</v>
      </c>
      <c r="AK120" s="3">
        <v>7.7509999999999906</v>
      </c>
      <c r="AL120" s="3">
        <v>7.9240000000000492</v>
      </c>
      <c r="AM120" s="3">
        <v>7.9019999999999584</v>
      </c>
      <c r="AN120" s="3">
        <v>7.9579999999999984</v>
      </c>
      <c r="AO120" s="3">
        <v>8.0649999999999977</v>
      </c>
      <c r="AP120" s="3">
        <v>7.9949999999999761</v>
      </c>
      <c r="AQ120" s="3">
        <v>8.1000000000000512</v>
      </c>
      <c r="AR120" s="3">
        <v>7.8959999999999866</v>
      </c>
      <c r="AS120" s="3">
        <v>7.9129999999999825</v>
      </c>
      <c r="AT120" s="3">
        <v>8.2160000000000082</v>
      </c>
      <c r="AU120" s="3">
        <v>7.5160000000000196</v>
      </c>
      <c r="AV120" s="3">
        <v>7.9389999999999645</v>
      </c>
      <c r="AW120" s="3">
        <v>7.8950000000000102</v>
      </c>
      <c r="AX120" s="3">
        <v>8.0389999999999873</v>
      </c>
      <c r="AY120" s="3">
        <v>7.9910000000000423</v>
      </c>
      <c r="AZ120" s="3">
        <v>8.11099999999999</v>
      </c>
      <c r="BA120" s="3">
        <v>7.9299999999999784</v>
      </c>
      <c r="BB120" s="3">
        <v>8.0500000000000114</v>
      </c>
      <c r="BC120" s="128">
        <f t="shared" si="13"/>
        <v>55.373327744728961</v>
      </c>
    </row>
    <row r="121" spans="1:55" ht="15" thickBot="1" x14ac:dyDescent="0.35">
      <c r="A121" s="62" t="s">
        <v>415</v>
      </c>
      <c r="B121" s="62">
        <v>2023</v>
      </c>
      <c r="C121" s="9">
        <v>44980</v>
      </c>
      <c r="D121" s="62" t="s">
        <v>72</v>
      </c>
      <c r="E121" s="67" t="s">
        <v>379</v>
      </c>
      <c r="F121" t="s">
        <v>379</v>
      </c>
      <c r="G121" t="s">
        <v>27</v>
      </c>
      <c r="H121" t="s">
        <v>312</v>
      </c>
      <c r="I121" t="s">
        <v>396</v>
      </c>
      <c r="J121" t="s">
        <v>432</v>
      </c>
      <c r="K121" t="s">
        <v>433</v>
      </c>
      <c r="L121" s="65">
        <f>(C121-VLOOKUP(H121,Riders!$A$2:$C$3501,2,FALSE))/365</f>
        <v>24.613698630136987</v>
      </c>
      <c r="M121" s="65">
        <f>(C121-VLOOKUP(I121,Riders!$A$2:$C$3501,2,FALSE))/365</f>
        <v>23.969863013698632</v>
      </c>
      <c r="N121" s="65">
        <f>(C121-VLOOKUP(J121,Riders!$A$2:$C$3501,2,FALSE))/365</f>
        <v>27.915068493150685</v>
      </c>
      <c r="O121" s="65">
        <f>(C121-VLOOKUP(K121,Riders!$A$2:$C$3501,2,FALSE))/365</f>
        <v>23.649315068493152</v>
      </c>
      <c r="P121" s="67">
        <v>7</v>
      </c>
      <c r="Q121" s="127">
        <f t="shared" si="7"/>
        <v>262.45700000000005</v>
      </c>
      <c r="R121" s="127">
        <f t="shared" si="8"/>
        <v>22.483000000000001</v>
      </c>
      <c r="S121" s="127">
        <f t="shared" si="9"/>
        <v>69.515000000000001</v>
      </c>
      <c r="T121" s="127">
        <f t="shared" si="10"/>
        <v>63.252000000000024</v>
      </c>
      <c r="U121" s="127">
        <f t="shared" si="11"/>
        <v>64.383999999999958</v>
      </c>
      <c r="V121" s="127">
        <f t="shared" si="12"/>
        <v>65.306000000000068</v>
      </c>
      <c r="W121" s="52">
        <v>14.019</v>
      </c>
      <c r="X121" s="3">
        <v>8.4640000000000004</v>
      </c>
      <c r="Y121" s="3">
        <v>7.9329999999999998</v>
      </c>
      <c r="Z121" s="3">
        <v>7.7660000000000018</v>
      </c>
      <c r="AA121" s="3">
        <v>7.7089999999999961</v>
      </c>
      <c r="AB121" s="3">
        <v>7.9080000000000013</v>
      </c>
      <c r="AC121" s="3">
        <v>7.8140000000000001</v>
      </c>
      <c r="AD121" s="3">
        <v>7.902000000000001</v>
      </c>
      <c r="AE121" s="3">
        <v>7.987000000000009</v>
      </c>
      <c r="AF121" s="3">
        <v>8.0730000000000075</v>
      </c>
      <c r="AG121" s="3">
        <v>7.8449999999999847</v>
      </c>
      <c r="AH121" s="3">
        <v>7.855000000000004</v>
      </c>
      <c r="AI121" s="3">
        <v>7.8319999999999794</v>
      </c>
      <c r="AJ121" s="3">
        <v>7.8550000000000182</v>
      </c>
      <c r="AK121" s="3">
        <v>7.9959999999999951</v>
      </c>
      <c r="AL121" s="3">
        <v>7.8090000000000259</v>
      </c>
      <c r="AM121" s="3">
        <v>7.8449999999999704</v>
      </c>
      <c r="AN121" s="3">
        <v>7.8619999999999948</v>
      </c>
      <c r="AO121" s="3">
        <v>8.01400000000001</v>
      </c>
      <c r="AP121" s="3">
        <v>7.9979999999999905</v>
      </c>
      <c r="AQ121" s="3">
        <v>8.0620000000000118</v>
      </c>
      <c r="AR121" s="3">
        <v>8.2609999999999673</v>
      </c>
      <c r="AS121" s="3">
        <v>8.1690000000000111</v>
      </c>
      <c r="AT121" s="3">
        <v>8.1730000000000018</v>
      </c>
      <c r="AU121" s="3">
        <v>8.2750000000000057</v>
      </c>
      <c r="AV121" s="3">
        <v>7.9460000000000264</v>
      </c>
      <c r="AW121" s="3">
        <v>7.8519999999999754</v>
      </c>
      <c r="AX121" s="3">
        <v>7.8669999999999618</v>
      </c>
      <c r="AY121" s="3">
        <v>8.0060000000000855</v>
      </c>
      <c r="AZ121" s="3">
        <v>8.1679999999999211</v>
      </c>
      <c r="BA121" s="3">
        <v>8.3520000000000891</v>
      </c>
      <c r="BB121" s="3">
        <v>8.8400000000000034</v>
      </c>
      <c r="BC121" s="128">
        <f t="shared" si="13"/>
        <v>54.866130451845436</v>
      </c>
    </row>
    <row r="122" spans="1:55" ht="15" thickBot="1" x14ac:dyDescent="0.35">
      <c r="A122" s="62" t="s">
        <v>415</v>
      </c>
      <c r="B122" s="62">
        <v>2023</v>
      </c>
      <c r="C122" s="9">
        <v>44980</v>
      </c>
      <c r="D122" s="62" t="s">
        <v>72</v>
      </c>
      <c r="E122" s="67" t="s">
        <v>379</v>
      </c>
      <c r="F122" t="s">
        <v>379</v>
      </c>
      <c r="G122" t="s">
        <v>53</v>
      </c>
      <c r="H122" t="s">
        <v>389</v>
      </c>
      <c r="I122" t="s">
        <v>434</v>
      </c>
      <c r="J122" t="s">
        <v>435</v>
      </c>
      <c r="K122" t="s">
        <v>436</v>
      </c>
      <c r="L122" s="65">
        <f>(C122-VLOOKUP(H122,Riders!$A$2:$C$3501,2,FALSE))/365</f>
        <v>23.317808219178083</v>
      </c>
      <c r="M122" s="65">
        <f>(C122-VLOOKUP(I122,Riders!$A$2:$C$3501,2,FALSE))/365</f>
        <v>22.991780821917807</v>
      </c>
      <c r="N122" s="65">
        <f>(C122-VLOOKUP(J122,Riders!$A$2:$C$3501,2,FALSE))/365</f>
        <v>19.86849315068493</v>
      </c>
      <c r="O122" s="65">
        <f>(C122-VLOOKUP(K122,Riders!$A$2:$C$3501,2,FALSE))/365</f>
        <v>20.942465753424656</v>
      </c>
      <c r="P122" s="67">
        <v>8</v>
      </c>
      <c r="Q122" s="127">
        <f t="shared" si="7"/>
        <v>264.16300000000001</v>
      </c>
      <c r="R122" s="127">
        <f t="shared" si="8"/>
        <v>22.300999999999998</v>
      </c>
      <c r="S122" s="127">
        <f t="shared" si="9"/>
        <v>70.356000000000009</v>
      </c>
      <c r="T122" s="127">
        <f t="shared" si="10"/>
        <v>64.113000000000014</v>
      </c>
      <c r="U122" s="127">
        <f t="shared" si="11"/>
        <v>65.192999999999955</v>
      </c>
      <c r="V122" s="127">
        <f t="shared" si="12"/>
        <v>64.501000000000033</v>
      </c>
      <c r="W122" s="52">
        <v>13.903</v>
      </c>
      <c r="X122" s="3">
        <v>8.3979999999999979</v>
      </c>
      <c r="Y122" s="3">
        <v>8.0440000000000005</v>
      </c>
      <c r="Z122" s="3">
        <v>7.8960000000000008</v>
      </c>
      <c r="AA122" s="3">
        <v>8.0549999999999997</v>
      </c>
      <c r="AB122" s="3">
        <v>7.9590000000000032</v>
      </c>
      <c r="AC122" s="3">
        <v>8.0450000000000017</v>
      </c>
      <c r="AD122" s="3">
        <v>8.0560000000000045</v>
      </c>
      <c r="AE122" s="3">
        <v>8.1349999999999909</v>
      </c>
      <c r="AF122" s="3">
        <v>7.8460000000000036</v>
      </c>
      <c r="AG122" s="3">
        <v>7.9189999999999969</v>
      </c>
      <c r="AH122" s="3">
        <v>8.1079999999999899</v>
      </c>
      <c r="AI122" s="3">
        <v>8.0190000000000055</v>
      </c>
      <c r="AJ122" s="3">
        <v>8.119000000000014</v>
      </c>
      <c r="AK122" s="3">
        <v>7.9789999999999992</v>
      </c>
      <c r="AL122" s="3">
        <v>7.9880000000000138</v>
      </c>
      <c r="AM122" s="3">
        <v>8.1569999999999823</v>
      </c>
      <c r="AN122" s="3">
        <v>8.0439999999999827</v>
      </c>
      <c r="AO122" s="3">
        <v>8.0510000000000161</v>
      </c>
      <c r="AP122" s="3">
        <v>8.039999999999992</v>
      </c>
      <c r="AQ122" s="3">
        <v>8.2039999999999793</v>
      </c>
      <c r="AR122" s="3">
        <v>8.063000000000045</v>
      </c>
      <c r="AS122" s="3">
        <v>8.3439999999999941</v>
      </c>
      <c r="AT122" s="3">
        <v>8.2899999999999636</v>
      </c>
      <c r="AU122" s="3">
        <v>8.0190000000000055</v>
      </c>
      <c r="AV122" s="3">
        <v>7.9890000000000327</v>
      </c>
      <c r="AW122" s="3">
        <v>8.0019999999999527</v>
      </c>
      <c r="AX122" s="3">
        <v>7.9920000000000186</v>
      </c>
      <c r="AY122" s="3">
        <v>8.0519999999999925</v>
      </c>
      <c r="AZ122" s="3">
        <v>8.2370000000000232</v>
      </c>
      <c r="BA122" s="3">
        <v>8.0209999999999582</v>
      </c>
      <c r="BB122" s="3">
        <v>8.1890000000000498</v>
      </c>
      <c r="BC122" s="128">
        <f t="shared" si="13"/>
        <v>54.511797640093427</v>
      </c>
    </row>
    <row r="123" spans="1:55" ht="15" thickBot="1" x14ac:dyDescent="0.35">
      <c r="A123" s="62" t="s">
        <v>415</v>
      </c>
      <c r="B123" s="62">
        <v>2023</v>
      </c>
      <c r="C123" s="9">
        <v>44980</v>
      </c>
      <c r="D123" s="62" t="s">
        <v>72</v>
      </c>
      <c r="E123" s="67" t="s">
        <v>379</v>
      </c>
      <c r="F123" t="s">
        <v>379</v>
      </c>
      <c r="G123" t="s">
        <v>67</v>
      </c>
      <c r="H123" t="s">
        <v>437</v>
      </c>
      <c r="I123" t="s">
        <v>271</v>
      </c>
      <c r="J123" t="s">
        <v>438</v>
      </c>
      <c r="K123" t="s">
        <v>439</v>
      </c>
      <c r="L123" s="65">
        <f>(C123-VLOOKUP(H123,Riders!$A$2:$C$3501,2,FALSE))/365</f>
        <v>31.849315068493151</v>
      </c>
      <c r="M123" s="65">
        <f>(C123-VLOOKUP(I123,Riders!$A$2:$C$3501,2,FALSE))/365</f>
        <v>28.687671232876713</v>
      </c>
      <c r="N123" s="65">
        <f>(C123-VLOOKUP(J123,Riders!$A$2:$C$3501,2,FALSE))/365</f>
        <v>24.624657534246577</v>
      </c>
      <c r="O123" s="65">
        <f>(C123-VLOOKUP(K123,Riders!$A$2:$C$3501,2,FALSE))/365</f>
        <v>29.145205479452056</v>
      </c>
      <c r="P123" s="67">
        <v>9</v>
      </c>
      <c r="Q123" s="127">
        <f t="shared" si="7"/>
        <v>264.88200000000001</v>
      </c>
      <c r="R123" s="127">
        <f t="shared" si="8"/>
        <v>23.218</v>
      </c>
      <c r="S123" s="127">
        <f t="shared" si="9"/>
        <v>69.872</v>
      </c>
      <c r="T123" s="127">
        <f t="shared" si="10"/>
        <v>63.828999999999994</v>
      </c>
      <c r="U123" s="127">
        <f t="shared" si="11"/>
        <v>64.979000000000013</v>
      </c>
      <c r="V123" s="127">
        <f t="shared" si="12"/>
        <v>66.201999999999998</v>
      </c>
      <c r="W123" s="52">
        <v>13.125</v>
      </c>
      <c r="X123" s="3">
        <v>10.093</v>
      </c>
      <c r="Y123" s="3">
        <v>7.8610000000000007</v>
      </c>
      <c r="Z123" s="3">
        <v>7.7430000000000021</v>
      </c>
      <c r="AA123" s="3">
        <v>7.8599999999999994</v>
      </c>
      <c r="AB123" s="3">
        <v>7.6649999999999991</v>
      </c>
      <c r="AC123" s="3">
        <v>7.6760000000000019</v>
      </c>
      <c r="AD123" s="3">
        <v>7.8489999999999966</v>
      </c>
      <c r="AE123" s="3">
        <v>7.7710000000000008</v>
      </c>
      <c r="AF123" s="3">
        <v>7.8070000000000022</v>
      </c>
      <c r="AG123" s="3">
        <v>7.820999999999998</v>
      </c>
      <c r="AH123" s="3">
        <v>8.0390000000000015</v>
      </c>
      <c r="AI123" s="3">
        <v>7.9449999999999932</v>
      </c>
      <c r="AJ123" s="3">
        <v>8.0760000000000076</v>
      </c>
      <c r="AK123" s="3">
        <v>8.2860000000000014</v>
      </c>
      <c r="AL123" s="3">
        <v>8.083999999999989</v>
      </c>
      <c r="AM123" s="3">
        <v>8.0800000000000125</v>
      </c>
      <c r="AN123" s="3">
        <v>8.0649999999999977</v>
      </c>
      <c r="AO123" s="3">
        <v>8.2319999999999993</v>
      </c>
      <c r="AP123" s="3">
        <v>8.1079999999999757</v>
      </c>
      <c r="AQ123" s="3">
        <v>8.0610000000000355</v>
      </c>
      <c r="AR123" s="3">
        <v>8.0619999999999834</v>
      </c>
      <c r="AS123" s="3">
        <v>8.2180000000000177</v>
      </c>
      <c r="AT123" s="3">
        <v>8.1529999999999916</v>
      </c>
      <c r="AU123" s="3">
        <v>8.1899999999999977</v>
      </c>
      <c r="AV123" s="3">
        <v>8.414999999999992</v>
      </c>
      <c r="AW123" s="3">
        <v>8.47199999999998</v>
      </c>
      <c r="AX123" s="3">
        <v>8.1860000000000355</v>
      </c>
      <c r="AY123" s="3">
        <v>8.1079999999999472</v>
      </c>
      <c r="AZ123" s="3">
        <v>8.1230000000000189</v>
      </c>
      <c r="BA123" s="3">
        <v>8.1590000000000487</v>
      </c>
      <c r="BB123" s="3">
        <v>8.5489999999999782</v>
      </c>
      <c r="BC123" s="128">
        <f t="shared" si="13"/>
        <v>54.363829931818692</v>
      </c>
    </row>
    <row r="124" spans="1:55" ht="15" thickBot="1" x14ac:dyDescent="0.35">
      <c r="A124" s="62" t="s">
        <v>415</v>
      </c>
      <c r="B124" s="62">
        <v>2023</v>
      </c>
      <c r="C124" s="9">
        <v>44980</v>
      </c>
      <c r="D124" s="62" t="s">
        <v>72</v>
      </c>
      <c r="E124" s="67" t="s">
        <v>379</v>
      </c>
      <c r="F124" t="s">
        <v>379</v>
      </c>
      <c r="G124" t="s">
        <v>15</v>
      </c>
      <c r="H124" t="s">
        <v>440</v>
      </c>
      <c r="I124" t="s">
        <v>441</v>
      </c>
      <c r="J124" t="s">
        <v>442</v>
      </c>
      <c r="K124" t="s">
        <v>443</v>
      </c>
      <c r="L124" s="65">
        <f>(C124-VLOOKUP(H124,Riders!$A$2:$C$3501,2,FALSE))/365</f>
        <v>22.290410958904111</v>
      </c>
      <c r="M124" s="65" t="e">
        <f>(C124-VLOOKUP(I124,Riders!$A$2:$C$3501,2,FALSE))/365</f>
        <v>#N/A</v>
      </c>
      <c r="N124" s="65">
        <f>(C124-VLOOKUP(J124,Riders!$A$2:$C$3501,2,FALSE))/365</f>
        <v>20.61917808219178</v>
      </c>
      <c r="O124" s="65">
        <f>(C124-VLOOKUP(K124,Riders!$A$2:$C$3501,2,FALSE))/365</f>
        <v>19.252054794520546</v>
      </c>
      <c r="P124" s="67">
        <v>10</v>
      </c>
      <c r="Q124" s="127">
        <f t="shared" si="7"/>
        <v>269.34800000000001</v>
      </c>
      <c r="R124" s="127">
        <f t="shared" si="8"/>
        <v>22.518000000000001</v>
      </c>
      <c r="S124" s="127">
        <f t="shared" si="9"/>
        <v>70.114999999999995</v>
      </c>
      <c r="T124" s="127">
        <f t="shared" si="10"/>
        <v>65.311999999999998</v>
      </c>
      <c r="U124" s="127">
        <f t="shared" si="11"/>
        <v>66.509000000000015</v>
      </c>
      <c r="V124" s="127">
        <f t="shared" si="12"/>
        <v>67.412000000000006</v>
      </c>
      <c r="W124" s="52">
        <v>13.919</v>
      </c>
      <c r="X124" s="3">
        <v>8.5990000000000002</v>
      </c>
      <c r="Y124" s="3">
        <v>7.9450000000000003</v>
      </c>
      <c r="Z124" s="3">
        <v>7.7119999999999962</v>
      </c>
      <c r="AA124" s="3">
        <v>7.9320000000000022</v>
      </c>
      <c r="AB124" s="3">
        <v>7.8610000000000042</v>
      </c>
      <c r="AC124" s="3">
        <v>7.9540000000000006</v>
      </c>
      <c r="AD124" s="3">
        <v>8.1929999999999907</v>
      </c>
      <c r="AE124" s="3">
        <v>8.1800000000000068</v>
      </c>
      <c r="AF124" s="3">
        <v>8.1989999999999981</v>
      </c>
      <c r="AG124" s="3">
        <v>8.2149999999999892</v>
      </c>
      <c r="AH124" s="3">
        <v>8.3460000000000036</v>
      </c>
      <c r="AI124" s="3">
        <v>8.1960000000000122</v>
      </c>
      <c r="AJ124" s="3">
        <v>8.0579999999999927</v>
      </c>
      <c r="AK124" s="3">
        <v>8.092000000000013</v>
      </c>
      <c r="AL124" s="3">
        <v>8.025999999999982</v>
      </c>
      <c r="AM124" s="3">
        <v>8.2439999999999998</v>
      </c>
      <c r="AN124" s="3">
        <v>8.0349999999999966</v>
      </c>
      <c r="AO124" s="3">
        <v>8.1430000000000007</v>
      </c>
      <c r="AP124" s="3">
        <v>8.2220000000000084</v>
      </c>
      <c r="AQ124" s="3">
        <v>8.5370000000000061</v>
      </c>
      <c r="AR124" s="3">
        <v>8.4199999999999875</v>
      </c>
      <c r="AS124" s="3">
        <v>8.4569999999999936</v>
      </c>
      <c r="AT124" s="3">
        <v>8.4510000000000218</v>
      </c>
      <c r="AU124" s="3">
        <v>8.5389999999999873</v>
      </c>
      <c r="AV124" s="3">
        <v>8.4200000000000159</v>
      </c>
      <c r="AW124" s="3">
        <v>8.7189999999999657</v>
      </c>
      <c r="AX124" s="3">
        <v>8.3600000000000421</v>
      </c>
      <c r="AY124" s="3">
        <v>8.2089999999999748</v>
      </c>
      <c r="AZ124" s="3">
        <v>8.2019999999999982</v>
      </c>
      <c r="BA124" s="3">
        <v>8.3140000000000214</v>
      </c>
      <c r="BB124" s="3">
        <v>8.6490000000000009</v>
      </c>
      <c r="BC124" s="128">
        <f t="shared" si="13"/>
        <v>53.462435213923989</v>
      </c>
    </row>
    <row r="125" spans="1:55" ht="15" thickBot="1" x14ac:dyDescent="0.35">
      <c r="A125" s="62" t="s">
        <v>415</v>
      </c>
      <c r="B125" s="62">
        <v>2023</v>
      </c>
      <c r="C125" s="9">
        <v>44980</v>
      </c>
      <c r="D125" s="62" t="s">
        <v>72</v>
      </c>
      <c r="E125" s="67" t="s">
        <v>379</v>
      </c>
      <c r="F125" t="s">
        <v>379</v>
      </c>
      <c r="G125" t="s">
        <v>61</v>
      </c>
      <c r="H125" t="s">
        <v>229</v>
      </c>
      <c r="I125" t="s">
        <v>444</v>
      </c>
      <c r="J125" t="s">
        <v>139</v>
      </c>
      <c r="K125" t="s">
        <v>445</v>
      </c>
      <c r="L125" s="65">
        <f>(C125-VLOOKUP(H125,Riders!$A$2:$C$3501,2,FALSE))/365</f>
        <v>24.463013698630139</v>
      </c>
      <c r="M125" s="65">
        <f>(C125-VLOOKUP(I125,Riders!$A$2:$C$3501,2,FALSE))/365</f>
        <v>23.616438356164384</v>
      </c>
      <c r="N125" s="65">
        <f>(C125-VLOOKUP(J125,Riders!$A$2:$C$3501,2,FALSE))/365</f>
        <v>30.709589041095889</v>
      </c>
      <c r="O125" s="65">
        <f>(C125-VLOOKUP(K125,Riders!$A$2:$C$3501,2,FALSE))/365</f>
        <v>24.394520547945206</v>
      </c>
      <c r="P125" s="67">
        <v>11</v>
      </c>
      <c r="Q125" s="127">
        <f t="shared" si="7"/>
        <v>270.00200000000001</v>
      </c>
      <c r="R125" s="127">
        <f t="shared" si="8"/>
        <v>24.015999999999998</v>
      </c>
      <c r="S125" s="127">
        <f t="shared" si="9"/>
        <v>72.988</v>
      </c>
      <c r="T125" s="127">
        <f t="shared" si="10"/>
        <v>64.197999999999979</v>
      </c>
      <c r="U125" s="127">
        <f t="shared" si="11"/>
        <v>67.427999999999997</v>
      </c>
      <c r="V125" s="127">
        <f t="shared" si="12"/>
        <v>65.388000000000034</v>
      </c>
      <c r="W125" s="52">
        <v>14.938000000000001</v>
      </c>
      <c r="X125" s="3">
        <v>9.0779999999999976</v>
      </c>
      <c r="Y125" s="3">
        <v>8.463000000000001</v>
      </c>
      <c r="Z125" s="3">
        <v>8.2629999999999981</v>
      </c>
      <c r="AA125" s="3">
        <v>7.8890000000000029</v>
      </c>
      <c r="AB125" s="3">
        <v>8.3179999999999978</v>
      </c>
      <c r="AC125" s="3">
        <v>8.0420000000000016</v>
      </c>
      <c r="AD125" s="3">
        <v>7.9969999999999999</v>
      </c>
      <c r="AE125" s="3">
        <v>7.9500000000000028</v>
      </c>
      <c r="AF125" s="3">
        <v>8.1170000000000044</v>
      </c>
      <c r="AG125" s="3">
        <v>7.9429999999999694</v>
      </c>
      <c r="AH125" s="3">
        <v>7.9480000000000217</v>
      </c>
      <c r="AI125" s="3">
        <v>7.9820000000000135</v>
      </c>
      <c r="AJ125" s="3">
        <v>8.0979999999999848</v>
      </c>
      <c r="AK125" s="3">
        <v>8.0609999999999928</v>
      </c>
      <c r="AL125" s="3">
        <v>8.0989999999999895</v>
      </c>
      <c r="AM125" s="3">
        <v>8.1800000000000068</v>
      </c>
      <c r="AN125" s="3">
        <v>8.4669999999999845</v>
      </c>
      <c r="AO125" s="3">
        <v>8.3410000000000366</v>
      </c>
      <c r="AP125" s="3">
        <v>8.4270000000000209</v>
      </c>
      <c r="AQ125" s="3">
        <v>8.657999999999987</v>
      </c>
      <c r="AR125" s="3">
        <v>8.7069999999999652</v>
      </c>
      <c r="AS125" s="3">
        <v>8.436000000000007</v>
      </c>
      <c r="AT125" s="3">
        <v>8.2119999999999891</v>
      </c>
      <c r="AU125" s="3">
        <v>8.0850000000000364</v>
      </c>
      <c r="AV125" s="3">
        <v>8.2210000000000036</v>
      </c>
      <c r="AW125" s="3">
        <v>8.0579999999999643</v>
      </c>
      <c r="AX125" s="3">
        <v>8.0690000000000168</v>
      </c>
      <c r="AY125" s="3">
        <v>8.1359999999999957</v>
      </c>
      <c r="AZ125" s="3">
        <v>8.3620000000000232</v>
      </c>
      <c r="BA125" s="3">
        <v>8.0219999999999914</v>
      </c>
      <c r="BB125" s="3">
        <v>8.4350000000000023</v>
      </c>
      <c r="BC125" s="128">
        <f t="shared" si="13"/>
        <v>53.332938274531301</v>
      </c>
    </row>
    <row r="126" spans="1:55" ht="15" thickBot="1" x14ac:dyDescent="0.35">
      <c r="A126" s="62" t="s">
        <v>415</v>
      </c>
      <c r="B126" s="62">
        <v>2023</v>
      </c>
      <c r="C126" s="9">
        <v>44980</v>
      </c>
      <c r="D126" s="62" t="s">
        <v>72</v>
      </c>
      <c r="E126" s="67" t="s">
        <v>379</v>
      </c>
      <c r="F126" t="s">
        <v>379</v>
      </c>
      <c r="G126" t="s">
        <v>44</v>
      </c>
      <c r="H126" t="s">
        <v>241</v>
      </c>
      <c r="I126" t="s">
        <v>446</v>
      </c>
      <c r="J126" t="s">
        <v>447</v>
      </c>
      <c r="K126" t="s">
        <v>448</v>
      </c>
      <c r="L126" s="65">
        <f>(C126-VLOOKUP(H126,Riders!$A$2:$C$3501,2,FALSE))/365</f>
        <v>20.567123287671233</v>
      </c>
      <c r="M126" s="65">
        <f>(C126-VLOOKUP(I126,Riders!$A$2:$C$3501,2,FALSE))/365</f>
        <v>21.586301369863012</v>
      </c>
      <c r="N126" s="65">
        <f>(C126-VLOOKUP(J126,Riders!$A$2:$C$3501,2,FALSE))/365</f>
        <v>26.882191780821916</v>
      </c>
      <c r="O126" s="65">
        <f>(C126-VLOOKUP(K126,Riders!$A$2:$C$3501,2,FALSE))/365</f>
        <v>25.780821917808218</v>
      </c>
      <c r="P126" s="67">
        <v>12</v>
      </c>
      <c r="Q126" s="127">
        <f t="shared" si="7"/>
        <v>271.62599999999998</v>
      </c>
      <c r="R126" s="127">
        <f t="shared" si="8"/>
        <v>22.635000000000002</v>
      </c>
      <c r="S126" s="127">
        <f t="shared" si="9"/>
        <v>72.076999999999998</v>
      </c>
      <c r="T126" s="127">
        <f t="shared" si="10"/>
        <v>66.183999999999997</v>
      </c>
      <c r="U126" s="127">
        <f t="shared" si="11"/>
        <v>67.222000000000008</v>
      </c>
      <c r="V126" s="127">
        <f t="shared" si="12"/>
        <v>66.142999999999972</v>
      </c>
      <c r="W126" s="52">
        <v>14.114000000000001</v>
      </c>
      <c r="X126" s="3">
        <v>8.5210000000000008</v>
      </c>
      <c r="Y126" s="3">
        <v>8.1890000000000001</v>
      </c>
      <c r="Z126" s="3">
        <v>8.1750000000000007</v>
      </c>
      <c r="AA126" s="3">
        <v>8.3419999999999987</v>
      </c>
      <c r="AB126" s="3">
        <v>8.2209999999999965</v>
      </c>
      <c r="AC126" s="3">
        <v>8.2580000000000098</v>
      </c>
      <c r="AD126" s="3">
        <v>8.2569999999999908</v>
      </c>
      <c r="AE126" s="3">
        <v>8.5040000000000049</v>
      </c>
      <c r="AF126" s="3">
        <v>8.3079999999999927</v>
      </c>
      <c r="AG126" s="3">
        <v>8.1760000000000161</v>
      </c>
      <c r="AH126" s="3">
        <v>8.0889999999999844</v>
      </c>
      <c r="AI126" s="3">
        <v>8.3570000000000135</v>
      </c>
      <c r="AJ126" s="3">
        <v>8.3139999999999787</v>
      </c>
      <c r="AK126" s="3">
        <v>8.2160000000000082</v>
      </c>
      <c r="AL126" s="3">
        <v>8.2199999999999989</v>
      </c>
      <c r="AM126" s="3">
        <v>8.5190000000000055</v>
      </c>
      <c r="AN126" s="3">
        <v>8.3369999999999891</v>
      </c>
      <c r="AO126" s="3">
        <v>8.3130000000000166</v>
      </c>
      <c r="AP126" s="3">
        <v>8.3109999999999786</v>
      </c>
      <c r="AQ126" s="3">
        <v>8.4370000000000118</v>
      </c>
      <c r="AR126" s="3">
        <v>8.3989999999999725</v>
      </c>
      <c r="AS126" s="3">
        <v>8.4230000000000302</v>
      </c>
      <c r="AT126" s="3">
        <v>8.4830000000000041</v>
      </c>
      <c r="AU126" s="3">
        <v>8.7309999999999945</v>
      </c>
      <c r="AV126" s="3">
        <v>8.4260000000000161</v>
      </c>
      <c r="AW126" s="3">
        <v>8.1650000000000205</v>
      </c>
      <c r="AX126" s="3">
        <v>8.0269999999999584</v>
      </c>
      <c r="AY126" s="3">
        <v>8.2330000000000325</v>
      </c>
      <c r="AZ126" s="3">
        <v>8.1780000000000257</v>
      </c>
      <c r="BA126" s="3">
        <v>8.2169999999999277</v>
      </c>
      <c r="BB126" s="3">
        <v>8.1659999999999968</v>
      </c>
      <c r="BC126" s="128">
        <f t="shared" si="13"/>
        <v>53.014070817962939</v>
      </c>
    </row>
    <row r="127" spans="1:55" ht="15" thickBot="1" x14ac:dyDescent="0.35">
      <c r="A127" s="62" t="s">
        <v>415</v>
      </c>
      <c r="B127" s="62">
        <v>2023</v>
      </c>
      <c r="C127" s="9">
        <v>44980</v>
      </c>
      <c r="D127" s="62" t="s">
        <v>72</v>
      </c>
      <c r="E127" s="67" t="s">
        <v>379</v>
      </c>
      <c r="F127" t="s">
        <v>379</v>
      </c>
      <c r="G127" t="s">
        <v>264</v>
      </c>
      <c r="H127" t="s">
        <v>263</v>
      </c>
      <c r="I127" t="s">
        <v>449</v>
      </c>
      <c r="J127" t="s">
        <v>450</v>
      </c>
      <c r="K127" t="s">
        <v>288</v>
      </c>
      <c r="L127" s="65">
        <f>(C127-VLOOKUP(H127,Riders!$A$2:$C$3501,2,FALSE))/365</f>
        <v>19.87123287671233</v>
      </c>
      <c r="M127" s="65">
        <f>(C127-VLOOKUP(I127,Riders!$A$2:$C$3501,2,FALSE))/365</f>
        <v>26.213698630136985</v>
      </c>
      <c r="N127" s="65">
        <f>(C127-VLOOKUP(J127,Riders!$A$2:$C$3501,2,FALSE))/365</f>
        <v>24.583561643835615</v>
      </c>
      <c r="O127" s="65">
        <f>(C127-VLOOKUP(K127,Riders!$A$2:$C$3501,2,FALSE))/365</f>
        <v>21.232876712328768</v>
      </c>
      <c r="P127" s="67">
        <v>13</v>
      </c>
      <c r="Q127" s="127">
        <f t="shared" si="7"/>
        <v>279.33600000000001</v>
      </c>
      <c r="R127" s="127">
        <f t="shared" si="8"/>
        <v>22.411999999999999</v>
      </c>
      <c r="S127" s="127">
        <f t="shared" si="9"/>
        <v>71.835999999999999</v>
      </c>
      <c r="T127" s="127">
        <f t="shared" si="10"/>
        <v>68.452000000000012</v>
      </c>
      <c r="U127" s="127">
        <f t="shared" si="11"/>
        <v>68.998999999999995</v>
      </c>
      <c r="V127" s="127">
        <f t="shared" si="12"/>
        <v>70.049000000000007</v>
      </c>
      <c r="W127" s="52">
        <v>13.843</v>
      </c>
      <c r="X127" s="3">
        <v>8.5689999999999991</v>
      </c>
      <c r="Y127" s="3">
        <v>8.3390000000000022</v>
      </c>
      <c r="Z127" s="3">
        <v>8.102999999999998</v>
      </c>
      <c r="AA127" s="3">
        <v>8.0690000000000026</v>
      </c>
      <c r="AB127" s="3">
        <v>8.2639999999999958</v>
      </c>
      <c r="AC127" s="3">
        <v>8.2850000000000037</v>
      </c>
      <c r="AD127" s="3">
        <v>8.3639999999999972</v>
      </c>
      <c r="AE127" s="3">
        <v>8.429000000000002</v>
      </c>
      <c r="AF127" s="3">
        <v>8.5849999999999937</v>
      </c>
      <c r="AG127" s="3">
        <v>8.4299999999999926</v>
      </c>
      <c r="AH127" s="3">
        <v>8.6299999999999955</v>
      </c>
      <c r="AI127" s="3">
        <v>8.6170000000000329</v>
      </c>
      <c r="AJ127" s="3">
        <v>8.4969999999999573</v>
      </c>
      <c r="AK127" s="3">
        <v>8.5440000000000111</v>
      </c>
      <c r="AL127" s="3">
        <v>8.7200000000000273</v>
      </c>
      <c r="AM127" s="3">
        <v>8.5489999999999782</v>
      </c>
      <c r="AN127" s="3">
        <v>8.4730000000000132</v>
      </c>
      <c r="AO127" s="3">
        <v>8.5079999999999814</v>
      </c>
      <c r="AP127" s="3">
        <v>8.5080000000000098</v>
      </c>
      <c r="AQ127" s="3">
        <v>8.7250000000000227</v>
      </c>
      <c r="AR127" s="3">
        <v>8.6079999999999472</v>
      </c>
      <c r="AS127" s="3">
        <v>8.7280000000000086</v>
      </c>
      <c r="AT127" s="3">
        <v>8.9000000000000341</v>
      </c>
      <c r="AU127" s="3">
        <v>8.7969999999999686</v>
      </c>
      <c r="AV127" s="3">
        <v>8.9640000000000271</v>
      </c>
      <c r="AW127" s="3">
        <v>8.7189999999999941</v>
      </c>
      <c r="AX127" s="3">
        <v>8.5490000000000066</v>
      </c>
      <c r="AY127" s="3">
        <v>8.5360000000000014</v>
      </c>
      <c r="AZ127" s="3">
        <v>8.5279999999999916</v>
      </c>
      <c r="BA127" s="3">
        <v>8.8260000000000787</v>
      </c>
      <c r="BB127" s="3">
        <v>9.1299999999999386</v>
      </c>
      <c r="BC127" s="128">
        <f t="shared" si="13"/>
        <v>51.550820517226562</v>
      </c>
    </row>
    <row r="128" spans="1:55" ht="15" thickBot="1" x14ac:dyDescent="0.35">
      <c r="A128" s="62" t="s">
        <v>415</v>
      </c>
      <c r="B128" s="62">
        <v>2023</v>
      </c>
      <c r="C128" s="9">
        <v>44980</v>
      </c>
      <c r="D128" s="62" t="s">
        <v>72</v>
      </c>
      <c r="E128" s="67" t="s">
        <v>379</v>
      </c>
      <c r="F128" t="s">
        <v>379</v>
      </c>
      <c r="G128" t="s">
        <v>145</v>
      </c>
      <c r="H128" t="s">
        <v>252</v>
      </c>
      <c r="I128" t="s">
        <v>451</v>
      </c>
      <c r="J128" t="s">
        <v>452</v>
      </c>
      <c r="K128" t="s">
        <v>453</v>
      </c>
      <c r="L128" s="65" t="e">
        <f>(C128-VLOOKUP(H128,Riders!$A$2:$C$3501,2,FALSE))/365</f>
        <v>#N/A</v>
      </c>
      <c r="M128" s="65">
        <f>(C128-VLOOKUP(I128,Riders!$A$2:$C$3501,2,FALSE))/365</f>
        <v>19.18904109589041</v>
      </c>
      <c r="N128" s="65">
        <f>(C128-VLOOKUP(J128,Riders!$A$2:$C$3501,2,FALSE))/365</f>
        <v>23.632876712328766</v>
      </c>
      <c r="O128" s="65" t="e">
        <f>(C128-VLOOKUP(K128,Riders!$A$2:$C$3501,2,FALSE))/365</f>
        <v>#N/A</v>
      </c>
      <c r="P128" s="67">
        <v>14</v>
      </c>
      <c r="Q128" s="127">
        <f t="shared" si="7"/>
        <v>286.83500000000004</v>
      </c>
      <c r="R128" s="127">
        <f t="shared" si="8"/>
        <v>23.37</v>
      </c>
      <c r="S128" s="127">
        <f t="shared" si="9"/>
        <v>74.296999999999997</v>
      </c>
      <c r="T128" s="127">
        <f t="shared" si="10"/>
        <v>69.923000000000002</v>
      </c>
      <c r="U128" s="127">
        <f t="shared" si="11"/>
        <v>71.192999999999984</v>
      </c>
      <c r="V128" s="127">
        <f t="shared" si="12"/>
        <v>71.422000000000054</v>
      </c>
      <c r="W128" s="52">
        <v>14.545999999999999</v>
      </c>
      <c r="X128" s="3">
        <v>8.8240000000000016</v>
      </c>
      <c r="Y128" s="3">
        <v>8.6870000000000012</v>
      </c>
      <c r="Z128" s="3">
        <v>8.402000000000001</v>
      </c>
      <c r="AA128" s="3">
        <v>8.269999999999996</v>
      </c>
      <c r="AB128" s="3">
        <v>8.5140000000000029</v>
      </c>
      <c r="AC128" s="3">
        <v>8.5479999999999947</v>
      </c>
      <c r="AD128" s="3">
        <v>8.5060000000000002</v>
      </c>
      <c r="AE128" s="3">
        <v>8.7109999999999985</v>
      </c>
      <c r="AF128" s="3">
        <v>8.5890000000000128</v>
      </c>
      <c r="AG128" s="3">
        <v>8.7710000000000008</v>
      </c>
      <c r="AH128" s="3">
        <v>8.6189999999999998</v>
      </c>
      <c r="AI128" s="3">
        <v>8.8460000000000036</v>
      </c>
      <c r="AJ128" s="3">
        <v>8.7199999999999989</v>
      </c>
      <c r="AK128" s="3">
        <v>8.6819999999999737</v>
      </c>
      <c r="AL128" s="3">
        <v>8.9850000000000136</v>
      </c>
      <c r="AM128" s="3">
        <v>8.95799999999997</v>
      </c>
      <c r="AN128" s="3">
        <v>8.8020000000000209</v>
      </c>
      <c r="AO128" s="3">
        <v>9.0039999999999907</v>
      </c>
      <c r="AP128" s="3">
        <v>8.8280000000000314</v>
      </c>
      <c r="AQ128" s="3">
        <v>8.9369999999999834</v>
      </c>
      <c r="AR128" s="3">
        <v>8.9960000000000093</v>
      </c>
      <c r="AS128" s="3">
        <v>8.6800000000000068</v>
      </c>
      <c r="AT128" s="3">
        <v>8.9879999999999711</v>
      </c>
      <c r="AU128" s="3">
        <v>8.960000000000008</v>
      </c>
      <c r="AV128" s="3">
        <v>8.8510000000000275</v>
      </c>
      <c r="AW128" s="3">
        <v>9.1269999999999527</v>
      </c>
      <c r="AX128" s="3">
        <v>9.0580000000000211</v>
      </c>
      <c r="AY128" s="3">
        <v>9.2370000000000232</v>
      </c>
      <c r="AZ128" s="3">
        <v>8.8149999999999977</v>
      </c>
      <c r="BA128" s="3">
        <v>8.7019999999999982</v>
      </c>
      <c r="BB128" s="3">
        <v>8.6720000000000255</v>
      </c>
      <c r="BC128" s="128">
        <f t="shared" si="13"/>
        <v>50.203078424878406</v>
      </c>
    </row>
    <row r="129" spans="1:55" ht="15" thickBot="1" x14ac:dyDescent="0.35">
      <c r="A129" s="160" t="s">
        <v>12</v>
      </c>
      <c r="B129" s="160">
        <v>2022</v>
      </c>
      <c r="C129" s="161">
        <v>44847</v>
      </c>
      <c r="D129" s="63" t="s">
        <v>13</v>
      </c>
      <c r="E129" s="63" t="s">
        <v>454</v>
      </c>
      <c r="F129" s="63">
        <v>1</v>
      </c>
      <c r="G129" s="63" t="s">
        <v>25</v>
      </c>
      <c r="H129" s="63" t="s">
        <v>328</v>
      </c>
      <c r="I129" s="63" t="s">
        <v>269</v>
      </c>
      <c r="J129" s="63" t="s">
        <v>418</v>
      </c>
      <c r="K129" s="63" t="s">
        <v>419</v>
      </c>
      <c r="L129" s="65">
        <f>(C129-VLOOKUP(H129,Riders!$A$2:$C$3501,2,FALSE))/365</f>
        <v>32.221917808219175</v>
      </c>
      <c r="M129" s="65">
        <f>(C129-VLOOKUP(I129,Riders!$A$2:$C$3501,2,FALSE))/365</f>
        <v>28.608219178082191</v>
      </c>
      <c r="N129" s="65">
        <f>(C129-VLOOKUP(J129,Riders!$A$2:$C$3501,2,FALSE))/365</f>
        <v>25.55890410958904</v>
      </c>
      <c r="O129" s="65">
        <f>(C129-VLOOKUP(K129,Riders!$A$2:$C$3501,2,FALSE))/365</f>
        <v>27.353424657534248</v>
      </c>
      <c r="P129" s="162">
        <v>1</v>
      </c>
      <c r="Q129" s="127">
        <f t="shared" si="7"/>
        <v>250.10900000000004</v>
      </c>
      <c r="R129" s="127">
        <f t="shared" si="8"/>
        <v>22.492999999999999</v>
      </c>
      <c r="S129" s="127">
        <f t="shared" si="9"/>
        <v>67.460000000000008</v>
      </c>
      <c r="T129" s="127">
        <f t="shared" si="10"/>
        <v>60.371999999999986</v>
      </c>
      <c r="U129" s="127">
        <f t="shared" si="11"/>
        <v>61.38900000000001</v>
      </c>
      <c r="V129" s="127">
        <f t="shared" si="12"/>
        <v>60.888000000000034</v>
      </c>
      <c r="W129" s="84">
        <v>14.205</v>
      </c>
      <c r="X129" s="46">
        <v>8.2879999999999985</v>
      </c>
      <c r="Y129" s="46">
        <v>7.5570000000000022</v>
      </c>
      <c r="Z129" s="46">
        <v>7.3279999999999994</v>
      </c>
      <c r="AA129" s="46">
        <v>7.4029999999999987</v>
      </c>
      <c r="AB129" s="46">
        <v>7.4280000000000044</v>
      </c>
      <c r="AC129" s="46">
        <v>7.5429999999999922</v>
      </c>
      <c r="AD129" s="46">
        <v>7.7080000000000126</v>
      </c>
      <c r="AE129" s="46">
        <v>7.5289999999999964</v>
      </c>
      <c r="AF129" s="46">
        <v>7.5099999999999909</v>
      </c>
      <c r="AG129" s="46">
        <v>7.4850000000000136</v>
      </c>
      <c r="AH129" s="46">
        <v>7.5349999999999824</v>
      </c>
      <c r="AI129" s="46">
        <v>7.6380000000000052</v>
      </c>
      <c r="AJ129" s="46">
        <v>7.5619999999999834</v>
      </c>
      <c r="AK129" s="46">
        <v>7.5440000000000254</v>
      </c>
      <c r="AL129" s="46">
        <v>7.5689999999999884</v>
      </c>
      <c r="AM129" s="46">
        <v>7.5640000000000214</v>
      </c>
      <c r="AN129" s="46">
        <v>7.6029999999999802</v>
      </c>
      <c r="AO129" s="46">
        <v>7.7090000000000032</v>
      </c>
      <c r="AP129" s="46">
        <v>7.6260000000000048</v>
      </c>
      <c r="AQ129" s="46">
        <v>7.617999999999995</v>
      </c>
      <c r="AR129" s="46">
        <v>7.6499999999999773</v>
      </c>
      <c r="AS129" s="46">
        <v>7.757000000000005</v>
      </c>
      <c r="AT129" s="46">
        <v>7.8620000000000232</v>
      </c>
      <c r="AU129" s="46">
        <v>7.6069999999999993</v>
      </c>
      <c r="AV129" s="46">
        <v>7.5819999999999936</v>
      </c>
      <c r="AW129" s="46">
        <v>7.5650000000000261</v>
      </c>
      <c r="AX129" s="46">
        <v>7.6139999999999759</v>
      </c>
      <c r="AY129" s="46">
        <v>7.5980000000000132</v>
      </c>
      <c r="AZ129" s="46">
        <v>7.6349999999999909</v>
      </c>
      <c r="BA129" s="46">
        <v>7.6040000000000134</v>
      </c>
      <c r="BB129" s="46">
        <v>7.6830000000000211</v>
      </c>
      <c r="BC129" s="128">
        <f t="shared" si="13"/>
        <v>57.57489734475768</v>
      </c>
    </row>
    <row r="130" spans="1:55" ht="15" thickBot="1" x14ac:dyDescent="0.35">
      <c r="A130" s="160" t="s">
        <v>12</v>
      </c>
      <c r="B130" s="160">
        <v>2022</v>
      </c>
      <c r="C130" s="161">
        <v>44847</v>
      </c>
      <c r="D130" s="63" t="s">
        <v>13</v>
      </c>
      <c r="E130" s="63" t="s">
        <v>454</v>
      </c>
      <c r="F130" s="63">
        <v>1</v>
      </c>
      <c r="G130" s="63" t="s">
        <v>17</v>
      </c>
      <c r="H130" s="63" t="s">
        <v>423</v>
      </c>
      <c r="I130" s="63" t="s">
        <v>215</v>
      </c>
      <c r="J130" s="63" t="s">
        <v>422</v>
      </c>
      <c r="K130" s="63" t="s">
        <v>421</v>
      </c>
      <c r="L130" s="65">
        <f>(C130-VLOOKUP(H130,Riders!$A$2:$C$3501,2,FALSE))/365</f>
        <v>24.901369863013699</v>
      </c>
      <c r="M130" s="65">
        <f>(C130-VLOOKUP(I130,Riders!$A$2:$C$3501,2,FALSE))/365</f>
        <v>23.767123287671232</v>
      </c>
      <c r="N130" s="65">
        <f>(C130-VLOOKUP(J130,Riders!$A$2:$C$3501,2,FALSE))/365</f>
        <v>23.487671232876714</v>
      </c>
      <c r="O130" s="65">
        <f>(C130-VLOOKUP(K130,Riders!$A$2:$C$3501,2,FALSE))/365</f>
        <v>22.172602739726027</v>
      </c>
      <c r="P130" s="162">
        <v>2</v>
      </c>
      <c r="Q130" s="127">
        <f t="shared" ref="Q130:Q193" si="14">IF(COUNT(W130:BB130)=32,SUM(W130:BB130),"")</f>
        <v>251.32900000000004</v>
      </c>
      <c r="R130" s="127">
        <f t="shared" ref="R130:R193" si="15">IF(COUNT(W130:X130)=2,SUM(W130:X130),"")</f>
        <v>22.047000000000001</v>
      </c>
      <c r="S130" s="127">
        <f t="shared" ref="S130:S193" si="16">IF(COUNT(W130:AD130)=8,SUM(W130:AD130),"")</f>
        <v>67.533000000000001</v>
      </c>
      <c r="T130" s="127">
        <f t="shared" ref="T130:T193" si="17">IF(COUNT(AE130:AL130)=8,SUM(AE130:AL130),"")</f>
        <v>61.097999999999999</v>
      </c>
      <c r="U130" s="127">
        <f t="shared" ref="U130:U193" si="18">IF(COUNT(AM130:AT130)=8,SUM(AM130:AT130),"")</f>
        <v>60.870000000000005</v>
      </c>
      <c r="V130" s="127">
        <f t="shared" ref="V130:V193" si="19">IF(COUNT(AU130:BB130)=8,SUM(AU130:BB130),"")</f>
        <v>61.828000000000031</v>
      </c>
      <c r="W130" s="84">
        <v>14.054</v>
      </c>
      <c r="X130" s="46">
        <v>7.9930000000000003</v>
      </c>
      <c r="Y130" s="46">
        <v>7.5679999999999978</v>
      </c>
      <c r="Z130" s="46">
        <v>7.6380000000000017</v>
      </c>
      <c r="AA130" s="46">
        <v>7.5499999999999972</v>
      </c>
      <c r="AB130" s="46">
        <v>7.5560000000000045</v>
      </c>
      <c r="AC130" s="46">
        <v>7.6679999999999993</v>
      </c>
      <c r="AD130" s="46">
        <v>7.5060000000000002</v>
      </c>
      <c r="AE130" s="46">
        <v>7.5289999999999964</v>
      </c>
      <c r="AF130" s="46">
        <v>7.5659999999999883</v>
      </c>
      <c r="AG130" s="46">
        <v>7.6070000000000135</v>
      </c>
      <c r="AH130" s="46">
        <v>7.7679999999999865</v>
      </c>
      <c r="AI130" s="46">
        <v>7.5960000000000036</v>
      </c>
      <c r="AJ130" s="46">
        <v>7.5960000000000178</v>
      </c>
      <c r="AK130" s="46">
        <v>7.7009999999999792</v>
      </c>
      <c r="AL130" s="46">
        <v>7.7350000000000136</v>
      </c>
      <c r="AM130" s="46">
        <v>7.9190000000000111</v>
      </c>
      <c r="AN130" s="46">
        <v>7.6990000000000123</v>
      </c>
      <c r="AO130" s="46">
        <v>7.6339999999999577</v>
      </c>
      <c r="AP130" s="46">
        <v>7.5480000000000302</v>
      </c>
      <c r="AQ130" s="46">
        <v>7.5429999999999779</v>
      </c>
      <c r="AR130" s="46">
        <v>7.492999999999995</v>
      </c>
      <c r="AS130" s="46">
        <v>7.5290000000000248</v>
      </c>
      <c r="AT130" s="46">
        <v>7.5049999999999955</v>
      </c>
      <c r="AU130" s="46">
        <v>7.6730000000000302</v>
      </c>
      <c r="AV130" s="46">
        <v>7.6009999999999991</v>
      </c>
      <c r="AW130" s="46">
        <v>7.7569999999999482</v>
      </c>
      <c r="AX130" s="46">
        <v>7.5910000000000082</v>
      </c>
      <c r="AY130" s="46">
        <v>7.6030000000000086</v>
      </c>
      <c r="AZ130" s="46">
        <v>7.811000000000007</v>
      </c>
      <c r="BA130" s="46">
        <v>7.8269999999999413</v>
      </c>
      <c r="BB130" s="46">
        <v>7.9650000000000887</v>
      </c>
      <c r="BC130" s="128">
        <f t="shared" ref="BC130:BC193" si="20">IF(COUNT(W130:BB130)=32,3.6*4000/Q130,"")</f>
        <v>57.295417560249703</v>
      </c>
    </row>
    <row r="131" spans="1:55" ht="15" thickBot="1" x14ac:dyDescent="0.35">
      <c r="A131" s="160" t="s">
        <v>12</v>
      </c>
      <c r="B131" s="160">
        <v>2022</v>
      </c>
      <c r="C131" s="161">
        <v>44847</v>
      </c>
      <c r="D131" s="63" t="s">
        <v>13</v>
      </c>
      <c r="E131" s="63" t="s">
        <v>454</v>
      </c>
      <c r="F131" s="63">
        <v>2</v>
      </c>
      <c r="G131" s="63" t="s">
        <v>53</v>
      </c>
      <c r="H131" s="63" t="s">
        <v>227</v>
      </c>
      <c r="I131" s="63" t="s">
        <v>478</v>
      </c>
      <c r="J131" s="63" t="s">
        <v>456</v>
      </c>
      <c r="K131" s="63" t="s">
        <v>316</v>
      </c>
      <c r="L131" s="65">
        <f>(C131-VLOOKUP(H131,Riders!$A$2:$C$3501,2,FALSE))/365</f>
        <v>24.641095890410959</v>
      </c>
      <c r="M131" s="65">
        <f>(C131-VLOOKUP(I131,Riders!$A$2:$C$3501,2,FALSE))/365</f>
        <v>25.687671232876713</v>
      </c>
      <c r="N131" s="65">
        <f>(C131-VLOOKUP(J131,Riders!$A$2:$C$3501,2,FALSE))/365</f>
        <v>23.32054794520548</v>
      </c>
      <c r="O131" s="65">
        <f>(C131-VLOOKUP(K131,Riders!$A$2:$C$3501,2,FALSE))/365</f>
        <v>21.81095890410959</v>
      </c>
      <c r="P131" s="162">
        <v>3</v>
      </c>
      <c r="Q131" s="127">
        <f t="shared" si="14"/>
        <v>251.56199999999998</v>
      </c>
      <c r="R131" s="127">
        <f t="shared" si="15"/>
        <v>22.164000000000001</v>
      </c>
      <c r="S131" s="127">
        <f t="shared" si="16"/>
        <v>68.294000000000011</v>
      </c>
      <c r="T131" s="127">
        <f t="shared" si="17"/>
        <v>60.349999999999994</v>
      </c>
      <c r="U131" s="127">
        <f t="shared" si="18"/>
        <v>61.610000000000014</v>
      </c>
      <c r="V131" s="127">
        <f t="shared" si="19"/>
        <v>61.307999999999964</v>
      </c>
      <c r="W131" s="84">
        <v>13.939</v>
      </c>
      <c r="X131" s="46">
        <v>8.2250000000000014</v>
      </c>
      <c r="Y131" s="46">
        <v>7.796999999999997</v>
      </c>
      <c r="Z131" s="46">
        <v>7.6810000000000045</v>
      </c>
      <c r="AA131" s="46">
        <v>7.8459999999999965</v>
      </c>
      <c r="AB131" s="46">
        <v>7.6400000000000006</v>
      </c>
      <c r="AC131" s="46">
        <v>7.6210000000000093</v>
      </c>
      <c r="AD131" s="46">
        <v>7.5450000000000017</v>
      </c>
      <c r="AE131" s="46">
        <v>7.6639999999999873</v>
      </c>
      <c r="AF131" s="46">
        <v>7.4969999999999999</v>
      </c>
      <c r="AG131" s="46">
        <v>7.5049999999999955</v>
      </c>
      <c r="AH131" s="46">
        <v>7.5379999999999967</v>
      </c>
      <c r="AI131" s="46">
        <v>7.6390000000000242</v>
      </c>
      <c r="AJ131" s="46">
        <v>7.4569999999999936</v>
      </c>
      <c r="AK131" s="46">
        <v>7.5009999999999906</v>
      </c>
      <c r="AL131" s="46">
        <v>7.5490000000000066</v>
      </c>
      <c r="AM131" s="46">
        <v>7.6299999999999955</v>
      </c>
      <c r="AN131" s="46">
        <v>7.7489999999999668</v>
      </c>
      <c r="AO131" s="46">
        <v>7.6200000000000045</v>
      </c>
      <c r="AP131" s="46">
        <v>7.6100000000000421</v>
      </c>
      <c r="AQ131" s="46">
        <v>7.8409999999999798</v>
      </c>
      <c r="AR131" s="46">
        <v>7.6490000000000293</v>
      </c>
      <c r="AS131" s="46">
        <v>7.6829999999999927</v>
      </c>
      <c r="AT131" s="46">
        <v>7.828000000000003</v>
      </c>
      <c r="AU131" s="46">
        <v>7.6760000000000161</v>
      </c>
      <c r="AV131" s="46">
        <v>7.6869999999999834</v>
      </c>
      <c r="AW131" s="46">
        <v>7.6730000000000018</v>
      </c>
      <c r="AX131" s="46">
        <v>7.7209999999999752</v>
      </c>
      <c r="AY131" s="46">
        <v>7.5919999999999845</v>
      </c>
      <c r="AZ131" s="46">
        <v>7.5690000000000168</v>
      </c>
      <c r="BA131" s="46">
        <v>7.6269999999999527</v>
      </c>
      <c r="BB131" s="46">
        <v>7.7630000000000337</v>
      </c>
      <c r="BC131" s="128">
        <f t="shared" si="20"/>
        <v>57.24234979845923</v>
      </c>
    </row>
    <row r="132" spans="1:55" ht="15" thickBot="1" x14ac:dyDescent="0.35">
      <c r="A132" s="160" t="s">
        <v>12</v>
      </c>
      <c r="B132" s="160">
        <v>2022</v>
      </c>
      <c r="C132" s="161">
        <v>44847</v>
      </c>
      <c r="D132" s="63" t="s">
        <v>13</v>
      </c>
      <c r="E132" s="63" t="s">
        <v>454</v>
      </c>
      <c r="F132" s="63">
        <v>2</v>
      </c>
      <c r="G132" s="63" t="s">
        <v>36</v>
      </c>
      <c r="H132" s="63" t="s">
        <v>458</v>
      </c>
      <c r="I132" s="63" t="s">
        <v>270</v>
      </c>
      <c r="J132" s="63" t="s">
        <v>256</v>
      </c>
      <c r="K132" s="63" t="s">
        <v>425</v>
      </c>
      <c r="L132" s="65">
        <f>(C132-VLOOKUP(H132,Riders!$A$2:$C$3501,2,FALSE))/365</f>
        <v>23.923287671232877</v>
      </c>
      <c r="M132" s="65">
        <f>(C132-VLOOKUP(I132,Riders!$A$2:$C$3501,2,FALSE))/365</f>
        <v>28.079452054794519</v>
      </c>
      <c r="N132" s="65">
        <f>(C132-VLOOKUP(J132,Riders!$A$2:$C$3501,2,FALSE))/365</f>
        <v>26.641095890410959</v>
      </c>
      <c r="O132" s="65">
        <f>(C132-VLOOKUP(K132,Riders!$A$2:$C$3501,2,FALSE))/365</f>
        <v>23.282191780821918</v>
      </c>
      <c r="P132" s="162">
        <v>4</v>
      </c>
      <c r="Q132" s="127">
        <f t="shared" si="14"/>
        <v>253.92899999999997</v>
      </c>
      <c r="R132" s="127">
        <f t="shared" si="15"/>
        <v>22.404</v>
      </c>
      <c r="S132" s="127">
        <f t="shared" si="16"/>
        <v>67.899999999999991</v>
      </c>
      <c r="T132" s="127">
        <f t="shared" si="17"/>
        <v>61.252000000000024</v>
      </c>
      <c r="U132" s="127">
        <f t="shared" si="18"/>
        <v>61.732999999999976</v>
      </c>
      <c r="V132" s="127">
        <f t="shared" si="19"/>
        <v>63.043999999999983</v>
      </c>
      <c r="W132" s="84">
        <v>14.215999999999999</v>
      </c>
      <c r="X132" s="46">
        <v>8.1880000000000006</v>
      </c>
      <c r="Y132" s="46">
        <v>7.7639999999999993</v>
      </c>
      <c r="Z132" s="46">
        <v>7.570999999999998</v>
      </c>
      <c r="AA132" s="46">
        <v>7.588000000000001</v>
      </c>
      <c r="AB132" s="46">
        <v>7.4570000000000007</v>
      </c>
      <c r="AC132" s="46">
        <v>7.4809999999999945</v>
      </c>
      <c r="AD132" s="46">
        <v>7.634999999999998</v>
      </c>
      <c r="AE132" s="46">
        <v>7.625</v>
      </c>
      <c r="AF132" s="46">
        <v>7.6690000000000254</v>
      </c>
      <c r="AG132" s="46">
        <v>7.7269999999999897</v>
      </c>
      <c r="AH132" s="46">
        <v>7.8379999999999939</v>
      </c>
      <c r="AI132" s="46">
        <v>7.6159999999999997</v>
      </c>
      <c r="AJ132" s="46">
        <v>7.6039999999999992</v>
      </c>
      <c r="AK132" s="46">
        <v>7.5430000000000064</v>
      </c>
      <c r="AL132" s="46">
        <v>7.6300000000000097</v>
      </c>
      <c r="AM132" s="46">
        <v>7.7259999999999707</v>
      </c>
      <c r="AN132" s="46">
        <v>7.5970000000000368</v>
      </c>
      <c r="AO132" s="46">
        <v>7.5549999999999784</v>
      </c>
      <c r="AP132" s="46">
        <v>7.7410000000000139</v>
      </c>
      <c r="AQ132" s="46">
        <v>7.664999999999992</v>
      </c>
      <c r="AR132" s="46">
        <v>7.835000000000008</v>
      </c>
      <c r="AS132" s="46">
        <v>7.7299999999999613</v>
      </c>
      <c r="AT132" s="46">
        <v>7.8840000000000146</v>
      </c>
      <c r="AU132" s="46">
        <v>8.0619999999999834</v>
      </c>
      <c r="AV132" s="46">
        <v>7.8070000000000164</v>
      </c>
      <c r="AW132" s="46">
        <v>7.8109999999999786</v>
      </c>
      <c r="AX132" s="46">
        <v>7.7390000000000327</v>
      </c>
      <c r="AY132" s="46">
        <v>7.7629999999999768</v>
      </c>
      <c r="AZ132" s="46">
        <v>7.8500000000000227</v>
      </c>
      <c r="BA132" s="46">
        <v>7.9350000000000023</v>
      </c>
      <c r="BB132" s="46">
        <v>8.0769999999999698</v>
      </c>
      <c r="BC132" s="128">
        <f t="shared" si="20"/>
        <v>56.708765048497817</v>
      </c>
    </row>
    <row r="133" spans="1:55" ht="15" thickBot="1" x14ac:dyDescent="0.35">
      <c r="A133" s="160" t="s">
        <v>12</v>
      </c>
      <c r="B133" s="160">
        <v>2022</v>
      </c>
      <c r="C133" s="161">
        <v>44847</v>
      </c>
      <c r="D133" s="63" t="s">
        <v>13</v>
      </c>
      <c r="E133" s="63" t="s">
        <v>454</v>
      </c>
      <c r="F133" s="63">
        <v>3</v>
      </c>
      <c r="G133" s="63" t="s">
        <v>19</v>
      </c>
      <c r="H133" s="63" t="s">
        <v>461</v>
      </c>
      <c r="I133" s="63" t="s">
        <v>218</v>
      </c>
      <c r="J133" s="63" t="s">
        <v>245</v>
      </c>
      <c r="K133" s="63" t="s">
        <v>462</v>
      </c>
      <c r="L133" s="65">
        <f>(C133-VLOOKUP(H133,Riders!$A$2:$C$3501,2,FALSE))/365</f>
        <v>19.917808219178081</v>
      </c>
      <c r="M133" s="65">
        <f>(C133-VLOOKUP(I133,Riders!$A$2:$C$3501,2,FALSE))/365</f>
        <v>21.098630136986301</v>
      </c>
      <c r="N133" s="65">
        <f>(C133-VLOOKUP(J133,Riders!$A$2:$C$3501,2,FALSE))/365</f>
        <v>23.791780821917808</v>
      </c>
      <c r="O133" s="65">
        <f>(C133-VLOOKUP(K133,Riders!$A$2:$C$3501,2,FALSE))/365</f>
        <v>23.38082191780822</v>
      </c>
      <c r="P133" s="162">
        <v>5</v>
      </c>
      <c r="Q133" s="127">
        <f t="shared" si="14"/>
        <v>254.86900000000003</v>
      </c>
      <c r="R133" s="127">
        <f t="shared" si="15"/>
        <v>22.776</v>
      </c>
      <c r="S133" s="127">
        <f t="shared" si="16"/>
        <v>69.587000000000003</v>
      </c>
      <c r="T133" s="127">
        <f t="shared" si="17"/>
        <v>61.084999999999994</v>
      </c>
      <c r="U133" s="127">
        <f t="shared" si="18"/>
        <v>62.063000000000017</v>
      </c>
      <c r="V133" s="127">
        <f t="shared" si="19"/>
        <v>62.134000000000015</v>
      </c>
      <c r="W133" s="84">
        <v>14.211</v>
      </c>
      <c r="X133" s="46">
        <v>8.5649999999999995</v>
      </c>
      <c r="Y133" s="46">
        <v>7.9830000000000005</v>
      </c>
      <c r="Z133" s="46">
        <v>7.8179999999999978</v>
      </c>
      <c r="AA133" s="46">
        <v>7.8710000000000022</v>
      </c>
      <c r="AB133" s="46">
        <v>7.713000000000001</v>
      </c>
      <c r="AC133" s="46">
        <v>7.6769999999999925</v>
      </c>
      <c r="AD133" s="46">
        <v>7.7490000000000094</v>
      </c>
      <c r="AE133" s="46">
        <v>7.8229999999999933</v>
      </c>
      <c r="AF133" s="46">
        <v>7.6550000000000153</v>
      </c>
      <c r="AG133" s="46">
        <v>7.6329999999999956</v>
      </c>
      <c r="AH133" s="46">
        <v>7.7310000000000088</v>
      </c>
      <c r="AI133" s="46">
        <v>7.5779999999999745</v>
      </c>
      <c r="AJ133" s="46">
        <v>7.5130000000000052</v>
      </c>
      <c r="AK133" s="46">
        <v>7.5480000000000302</v>
      </c>
      <c r="AL133" s="46">
        <v>7.6039999999999708</v>
      </c>
      <c r="AM133" s="46">
        <v>7.77800000000002</v>
      </c>
      <c r="AN133" s="46">
        <v>7.8779999999999859</v>
      </c>
      <c r="AO133" s="46">
        <v>7.7059999999999889</v>
      </c>
      <c r="AP133" s="46">
        <v>7.724000000000018</v>
      </c>
      <c r="AQ133" s="46">
        <v>7.7249999999999943</v>
      </c>
      <c r="AR133" s="46">
        <v>7.7160000000000082</v>
      </c>
      <c r="AS133" s="46">
        <v>7.8370000000000175</v>
      </c>
      <c r="AT133" s="46">
        <v>7.6989999999999839</v>
      </c>
      <c r="AU133" s="46">
        <v>7.7979999999999734</v>
      </c>
      <c r="AV133" s="46">
        <v>7.6500000000000341</v>
      </c>
      <c r="AW133" s="46">
        <v>7.6749999999999829</v>
      </c>
      <c r="AX133" s="46">
        <v>7.6930000000000121</v>
      </c>
      <c r="AY133" s="46">
        <v>7.7230000000000132</v>
      </c>
      <c r="AZ133" s="46">
        <v>7.8099999999999739</v>
      </c>
      <c r="BA133" s="46">
        <v>7.8839999999999861</v>
      </c>
      <c r="BB133" s="46">
        <v>7.9010000000000389</v>
      </c>
      <c r="BC133" s="128">
        <f t="shared" si="20"/>
        <v>56.499613526949133</v>
      </c>
    </row>
    <row r="134" spans="1:55" ht="15" thickBot="1" x14ac:dyDescent="0.35">
      <c r="A134" s="160" t="s">
        <v>12</v>
      </c>
      <c r="B134" s="160">
        <v>2022</v>
      </c>
      <c r="C134" s="161">
        <v>44847</v>
      </c>
      <c r="D134" s="63" t="s">
        <v>13</v>
      </c>
      <c r="E134" s="63" t="s">
        <v>454</v>
      </c>
      <c r="F134" s="63">
        <v>3</v>
      </c>
      <c r="G134" s="63" t="s">
        <v>15</v>
      </c>
      <c r="H134" s="63" t="s">
        <v>440</v>
      </c>
      <c r="I134" s="63" t="s">
        <v>459</v>
      </c>
      <c r="J134" s="63" t="s">
        <v>443</v>
      </c>
      <c r="K134" s="63" t="s">
        <v>460</v>
      </c>
      <c r="L134" s="65">
        <f>(C134-VLOOKUP(H134,Riders!$A$2:$C$3501,2,FALSE))/365</f>
        <v>21.926027397260274</v>
      </c>
      <c r="M134" s="65">
        <f>(C134-VLOOKUP(I134,Riders!$A$2:$C$3501,2,FALSE))/365</f>
        <v>23.912328767123288</v>
      </c>
      <c r="N134" s="65">
        <f>(C134-VLOOKUP(J134,Riders!$A$2:$C$3501,2,FALSE))/365</f>
        <v>18.887671232876713</v>
      </c>
      <c r="O134" s="65">
        <f>(C134-VLOOKUP(K134,Riders!$A$2:$C$3501,2,FALSE))/365</f>
        <v>29.257534246575343</v>
      </c>
      <c r="P134" s="162">
        <v>6</v>
      </c>
      <c r="Q134" s="127">
        <f t="shared" si="14"/>
        <v>255.01699999999997</v>
      </c>
      <c r="R134" s="127">
        <f t="shared" si="15"/>
        <v>22.681999999999999</v>
      </c>
      <c r="S134" s="127">
        <f t="shared" si="16"/>
        <v>69.25500000000001</v>
      </c>
      <c r="T134" s="127">
        <f t="shared" si="17"/>
        <v>62.265999999999977</v>
      </c>
      <c r="U134" s="127">
        <f t="shared" si="18"/>
        <v>61.410000000000053</v>
      </c>
      <c r="V134" s="127">
        <f t="shared" si="19"/>
        <v>62.085999999999927</v>
      </c>
      <c r="W134" s="84">
        <v>14.281000000000001</v>
      </c>
      <c r="X134" s="46">
        <v>8.400999999999998</v>
      </c>
      <c r="Y134" s="46">
        <v>7.9450000000000003</v>
      </c>
      <c r="Z134" s="46">
        <v>7.8249999999999993</v>
      </c>
      <c r="AA134" s="46">
        <v>7.7049999999999983</v>
      </c>
      <c r="AB134" s="46">
        <v>7.6760000000000019</v>
      </c>
      <c r="AC134" s="46">
        <v>7.757000000000005</v>
      </c>
      <c r="AD134" s="46">
        <v>7.6650000000000063</v>
      </c>
      <c r="AE134" s="46">
        <v>7.7449999999999903</v>
      </c>
      <c r="AF134" s="46">
        <v>7.7450000000000045</v>
      </c>
      <c r="AG134" s="46">
        <v>7.9199999999999875</v>
      </c>
      <c r="AH134" s="46">
        <v>7.7960000000000065</v>
      </c>
      <c r="AI134" s="46">
        <v>7.7820000000000249</v>
      </c>
      <c r="AJ134" s="46">
        <v>7.720999999999961</v>
      </c>
      <c r="AK134" s="46">
        <v>7.8320000000000221</v>
      </c>
      <c r="AL134" s="46">
        <v>7.7249999999999801</v>
      </c>
      <c r="AM134" s="46">
        <v>7.6879999999999882</v>
      </c>
      <c r="AN134" s="46">
        <v>7.6250000000000284</v>
      </c>
      <c r="AO134" s="46">
        <v>7.6349999999999909</v>
      </c>
      <c r="AP134" s="46">
        <v>7.6280000000000143</v>
      </c>
      <c r="AQ134" s="46">
        <v>7.6399999999999864</v>
      </c>
      <c r="AR134" s="46">
        <v>7.6690000000000111</v>
      </c>
      <c r="AS134" s="46">
        <v>7.688999999999993</v>
      </c>
      <c r="AT134" s="46">
        <v>7.8360000000000412</v>
      </c>
      <c r="AU134" s="46">
        <v>7.6619999999999777</v>
      </c>
      <c r="AV134" s="46">
        <v>7.6679999999999495</v>
      </c>
      <c r="AW134" s="46">
        <v>7.6410000000000196</v>
      </c>
      <c r="AX134" s="46">
        <v>7.6180000000000234</v>
      </c>
      <c r="AY134" s="46">
        <v>7.6230000000000189</v>
      </c>
      <c r="AZ134" s="46">
        <v>7.8369999999999607</v>
      </c>
      <c r="BA134" s="46">
        <v>7.9460000000000264</v>
      </c>
      <c r="BB134" s="46">
        <v>8.0909999999999513</v>
      </c>
      <c r="BC134" s="128">
        <f t="shared" si="20"/>
        <v>56.466823780375435</v>
      </c>
    </row>
    <row r="135" spans="1:55" ht="15" thickBot="1" x14ac:dyDescent="0.35">
      <c r="A135" s="160" t="s">
        <v>12</v>
      </c>
      <c r="B135" s="160">
        <v>2022</v>
      </c>
      <c r="C135" s="161">
        <v>44847</v>
      </c>
      <c r="D135" s="63" t="s">
        <v>13</v>
      </c>
      <c r="E135" s="63" t="s">
        <v>454</v>
      </c>
      <c r="F135" s="63">
        <v>4</v>
      </c>
      <c r="G135" s="63" t="s">
        <v>27</v>
      </c>
      <c r="H135" s="63" t="s">
        <v>216</v>
      </c>
      <c r="I135" s="63" t="s">
        <v>463</v>
      </c>
      <c r="J135" s="63" t="s">
        <v>396</v>
      </c>
      <c r="K135" s="63" t="s">
        <v>433</v>
      </c>
      <c r="L135" s="65">
        <f>(C135-VLOOKUP(H135,Riders!$A$2:$C$3501,2,FALSE))/365</f>
        <v>23.682191780821917</v>
      </c>
      <c r="M135" s="65">
        <f>(C135-VLOOKUP(I135,Riders!$A$2:$C$3501,2,FALSE))/365</f>
        <v>20.87123287671233</v>
      </c>
      <c r="N135" s="65">
        <f>(C135-VLOOKUP(J135,Riders!$A$2:$C$3501,2,FALSE))/365</f>
        <v>23.605479452054794</v>
      </c>
      <c r="O135" s="65">
        <f>(C135-VLOOKUP(K135,Riders!$A$2:$C$3501,2,FALSE))/365</f>
        <v>23.284931506849315</v>
      </c>
      <c r="P135" s="162">
        <v>7</v>
      </c>
      <c r="Q135" s="127">
        <f t="shared" si="14"/>
        <v>255.83500000000004</v>
      </c>
      <c r="R135" s="127">
        <f t="shared" si="15"/>
        <v>22.596</v>
      </c>
      <c r="S135" s="127">
        <f t="shared" si="16"/>
        <v>69.11399999999999</v>
      </c>
      <c r="T135" s="127">
        <f t="shared" si="17"/>
        <v>62.042999999999992</v>
      </c>
      <c r="U135" s="127">
        <f t="shared" si="18"/>
        <v>63.463000000000022</v>
      </c>
      <c r="V135" s="127">
        <f t="shared" si="19"/>
        <v>61.215000000000032</v>
      </c>
      <c r="W135" s="84">
        <v>14.38</v>
      </c>
      <c r="X135" s="46">
        <v>8.2159999999999993</v>
      </c>
      <c r="Y135" s="46">
        <v>7.7910000000000004</v>
      </c>
      <c r="Z135" s="46">
        <v>7.6920000000000002</v>
      </c>
      <c r="AA135" s="46">
        <v>7.6749999999999972</v>
      </c>
      <c r="AB135" s="46">
        <v>7.7959999999999994</v>
      </c>
      <c r="AC135" s="46">
        <v>7.7720000000000127</v>
      </c>
      <c r="AD135" s="46">
        <v>7.7919999999999803</v>
      </c>
      <c r="AE135" s="46">
        <v>7.8020000000000209</v>
      </c>
      <c r="AF135" s="46">
        <v>7.9109999999999872</v>
      </c>
      <c r="AG135" s="46">
        <v>7.7560000000000002</v>
      </c>
      <c r="AH135" s="46">
        <v>7.7999999999999972</v>
      </c>
      <c r="AI135" s="46">
        <v>7.6740000000000066</v>
      </c>
      <c r="AJ135" s="46">
        <v>7.7010000000000218</v>
      </c>
      <c r="AK135" s="46">
        <v>7.6819999999999737</v>
      </c>
      <c r="AL135" s="46">
        <v>7.7169999999999845</v>
      </c>
      <c r="AM135" s="46">
        <v>7.8900000000000148</v>
      </c>
      <c r="AN135" s="46">
        <v>8.0159999999999911</v>
      </c>
      <c r="AO135" s="46">
        <v>7.8920000000000243</v>
      </c>
      <c r="AP135" s="46">
        <v>7.9269999999999925</v>
      </c>
      <c r="AQ135" s="46">
        <v>7.8950000000000102</v>
      </c>
      <c r="AR135" s="46">
        <v>8.0579999999999927</v>
      </c>
      <c r="AS135" s="46">
        <v>7.8889999999999816</v>
      </c>
      <c r="AT135" s="46">
        <v>7.896000000000015</v>
      </c>
      <c r="AU135" s="46">
        <v>7.9950000000000045</v>
      </c>
      <c r="AV135" s="46">
        <v>7.7779999999999916</v>
      </c>
      <c r="AW135" s="46">
        <v>7.5860000000000127</v>
      </c>
      <c r="AX135" s="46">
        <v>7.4999999999999716</v>
      </c>
      <c r="AY135" s="46">
        <v>7.507000000000005</v>
      </c>
      <c r="AZ135" s="46">
        <v>7.5030000000000143</v>
      </c>
      <c r="BA135" s="46">
        <v>7.5729999999999791</v>
      </c>
      <c r="BB135" s="46">
        <v>7.773000000000053</v>
      </c>
      <c r="BC135" s="128">
        <f t="shared" si="20"/>
        <v>56.286278265288168</v>
      </c>
    </row>
    <row r="136" spans="1:55" ht="15" thickBot="1" x14ac:dyDescent="0.35">
      <c r="A136" s="160" t="s">
        <v>12</v>
      </c>
      <c r="B136" s="160">
        <v>2022</v>
      </c>
      <c r="C136" s="161">
        <v>44847</v>
      </c>
      <c r="D136" s="63" t="s">
        <v>13</v>
      </c>
      <c r="E136" s="63" t="s">
        <v>454</v>
      </c>
      <c r="F136" s="63">
        <v>4</v>
      </c>
      <c r="G136" s="63" t="s">
        <v>67</v>
      </c>
      <c r="H136" s="63" t="s">
        <v>271</v>
      </c>
      <c r="I136" s="63" t="s">
        <v>437</v>
      </c>
      <c r="J136" s="63" t="s">
        <v>464</v>
      </c>
      <c r="K136" s="63" t="s">
        <v>439</v>
      </c>
      <c r="L136" s="65">
        <f>(C136-VLOOKUP(H136,Riders!$A$2:$C$3501,2,FALSE))/365</f>
        <v>28.323287671232876</v>
      </c>
      <c r="M136" s="65">
        <f>(C136-VLOOKUP(I136,Riders!$A$2:$C$3501,2,FALSE))/365</f>
        <v>31.484931506849314</v>
      </c>
      <c r="N136" s="65">
        <f>(C136-VLOOKUP(J136,Riders!$A$2:$C$3501,2,FALSE))/365</f>
        <v>20.717808219178082</v>
      </c>
      <c r="O136" s="65">
        <f>(C136-VLOOKUP(K136,Riders!$A$2:$C$3501,2,FALSE))/365</f>
        <v>28.780821917808218</v>
      </c>
      <c r="P136" s="162">
        <v>8</v>
      </c>
      <c r="Q136" s="127">
        <f t="shared" si="14"/>
        <v>261.46000000000004</v>
      </c>
      <c r="R136" s="127">
        <f t="shared" si="15"/>
        <v>23.334</v>
      </c>
      <c r="S136" s="127">
        <f t="shared" si="16"/>
        <v>69.964999999999989</v>
      </c>
      <c r="T136" s="127">
        <f t="shared" si="17"/>
        <v>62.475000000000009</v>
      </c>
      <c r="U136" s="127">
        <f t="shared" si="18"/>
        <v>64.426999999999992</v>
      </c>
      <c r="V136" s="127">
        <f t="shared" si="19"/>
        <v>64.593000000000046</v>
      </c>
      <c r="W136" s="84">
        <v>15.013</v>
      </c>
      <c r="X136" s="46">
        <v>8.3209999999999997</v>
      </c>
      <c r="Y136" s="46">
        <v>7.8270000000000017</v>
      </c>
      <c r="Z136" s="46">
        <v>7.6989999999999981</v>
      </c>
      <c r="AA136" s="46">
        <v>7.7860000000000014</v>
      </c>
      <c r="AB136" s="46">
        <v>7.6490000000000009</v>
      </c>
      <c r="AC136" s="46">
        <v>7.7280000000000015</v>
      </c>
      <c r="AD136" s="46">
        <v>7.941999999999986</v>
      </c>
      <c r="AE136" s="46">
        <v>7.8060000000000258</v>
      </c>
      <c r="AF136" s="46">
        <v>7.8199999999999932</v>
      </c>
      <c r="AG136" s="46">
        <v>7.9529999999999745</v>
      </c>
      <c r="AH136" s="46">
        <v>7.75</v>
      </c>
      <c r="AI136" s="46">
        <v>7.6910000000000025</v>
      </c>
      <c r="AJ136" s="46">
        <v>7.7330000000000325</v>
      </c>
      <c r="AK136" s="46">
        <v>7.9269999999999925</v>
      </c>
      <c r="AL136" s="46">
        <v>7.7949999999999875</v>
      </c>
      <c r="AM136" s="46">
        <v>7.7590000000000146</v>
      </c>
      <c r="AN136" s="46">
        <v>7.796999999999997</v>
      </c>
      <c r="AO136" s="46">
        <v>7.9829999999999757</v>
      </c>
      <c r="AP136" s="46">
        <v>8.0980000000000416</v>
      </c>
      <c r="AQ136" s="46">
        <v>8.3619999999999663</v>
      </c>
      <c r="AR136" s="46">
        <v>8.3540000000000418</v>
      </c>
      <c r="AS136" s="46">
        <v>8.0459999999999638</v>
      </c>
      <c r="AT136" s="46">
        <v>8.0279999999999916</v>
      </c>
      <c r="AU136" s="46">
        <v>8.2430000000000234</v>
      </c>
      <c r="AV136" s="46">
        <v>8.0159999999999627</v>
      </c>
      <c r="AW136" s="46">
        <v>7.988000000000028</v>
      </c>
      <c r="AX136" s="46">
        <v>7.9799999999999613</v>
      </c>
      <c r="AY136" s="46">
        <v>7.9980000000000189</v>
      </c>
      <c r="AZ136" s="46">
        <v>8.0810000000000457</v>
      </c>
      <c r="BA136" s="46">
        <v>8.1119999999999663</v>
      </c>
      <c r="BB136" s="46">
        <v>8.1750000000000398</v>
      </c>
      <c r="BC136" s="128">
        <f t="shared" si="20"/>
        <v>55.075346133251735</v>
      </c>
    </row>
    <row r="137" spans="1:55" ht="15" thickBot="1" x14ac:dyDescent="0.35">
      <c r="A137" s="67" t="s">
        <v>12</v>
      </c>
      <c r="B137" s="67">
        <v>2022</v>
      </c>
      <c r="C137" s="68">
        <v>44847</v>
      </c>
      <c r="D137" s="67" t="s">
        <v>13</v>
      </c>
      <c r="E137" s="67" t="s">
        <v>204</v>
      </c>
      <c r="F137" s="67" t="s">
        <v>205</v>
      </c>
      <c r="G137" s="67" t="s">
        <v>53</v>
      </c>
      <c r="H137" s="67" t="s">
        <v>227</v>
      </c>
      <c r="I137" s="67" t="s">
        <v>456</v>
      </c>
      <c r="J137" s="67" t="s">
        <v>389</v>
      </c>
      <c r="K137" s="67" t="s">
        <v>316</v>
      </c>
      <c r="L137" s="65">
        <f>(C137-VLOOKUP(H137,Riders!$A$2:$C$3501,2,FALSE))/365</f>
        <v>24.641095890410959</v>
      </c>
      <c r="M137" s="65">
        <f>(C137-VLOOKUP(I137,Riders!$A$2:$C$3501,2,FALSE))/365</f>
        <v>23.32054794520548</v>
      </c>
      <c r="N137" s="65">
        <f>(C137-VLOOKUP(J137,Riders!$A$2:$C$3501,2,FALSE))/365</f>
        <v>22.953424657534246</v>
      </c>
      <c r="O137" s="65">
        <f>(C137-VLOOKUP(K137,Riders!$A$2:$C$3501,2,FALSE))/365</f>
        <v>21.81095890410959</v>
      </c>
      <c r="P137" s="67">
        <v>1</v>
      </c>
      <c r="Q137" s="127">
        <f t="shared" si="14"/>
        <v>249.76</v>
      </c>
      <c r="R137" s="127">
        <f t="shared" si="15"/>
        <v>21.716000000000001</v>
      </c>
      <c r="S137" s="127">
        <f t="shared" si="16"/>
        <v>66.77</v>
      </c>
      <c r="T137" s="127">
        <f t="shared" si="17"/>
        <v>60.649000000000001</v>
      </c>
      <c r="U137" s="127">
        <f t="shared" si="18"/>
        <v>61.178000000000011</v>
      </c>
      <c r="V137" s="127">
        <f t="shared" si="19"/>
        <v>61.162999999999982</v>
      </c>
      <c r="W137" s="84">
        <v>13.749000000000001</v>
      </c>
      <c r="X137" s="46">
        <v>7.9670000000000005</v>
      </c>
      <c r="Y137" s="46">
        <v>7.5459999999999994</v>
      </c>
      <c r="Z137" s="46">
        <v>7.5039999999999978</v>
      </c>
      <c r="AA137" s="46">
        <v>7.6110000000000042</v>
      </c>
      <c r="AB137" s="46">
        <v>7.4619999999999962</v>
      </c>
      <c r="AC137" s="46">
        <v>7.4530000000000101</v>
      </c>
      <c r="AD137" s="46">
        <v>7.4779999999999873</v>
      </c>
      <c r="AE137" s="46">
        <v>7.6470000000000056</v>
      </c>
      <c r="AF137" s="46">
        <v>7.5779999999999887</v>
      </c>
      <c r="AG137" s="46">
        <v>7.5460000000000207</v>
      </c>
      <c r="AH137" s="46">
        <v>7.5879999999999797</v>
      </c>
      <c r="AI137" s="46">
        <v>7.6340000000000146</v>
      </c>
      <c r="AJ137" s="46">
        <v>7.5360000000000014</v>
      </c>
      <c r="AK137" s="46">
        <v>7.5390000000000015</v>
      </c>
      <c r="AL137" s="46">
        <v>7.5809999999999889</v>
      </c>
      <c r="AM137" s="46">
        <v>7.5820000000000078</v>
      </c>
      <c r="AN137" s="46">
        <v>7.6769999999999925</v>
      </c>
      <c r="AO137" s="46">
        <v>7.51400000000001</v>
      </c>
      <c r="AP137" s="46">
        <v>7.5229999999999961</v>
      </c>
      <c r="AQ137" s="46">
        <v>7.5079999999999814</v>
      </c>
      <c r="AR137" s="46">
        <v>7.7750000000000057</v>
      </c>
      <c r="AS137" s="46">
        <v>7.7400000000000375</v>
      </c>
      <c r="AT137" s="46">
        <v>7.8589999999999804</v>
      </c>
      <c r="AU137" s="46">
        <v>7.6759999999999877</v>
      </c>
      <c r="AV137" s="46">
        <v>7.7549999999999955</v>
      </c>
      <c r="AW137" s="46">
        <v>7.7889999999999873</v>
      </c>
      <c r="AX137" s="46">
        <v>7.6510000000000389</v>
      </c>
      <c r="AY137" s="46">
        <v>7.5410000000000252</v>
      </c>
      <c r="AZ137" s="46">
        <v>7.55499999999995</v>
      </c>
      <c r="BA137" s="46">
        <v>7.5120000000000289</v>
      </c>
      <c r="BB137" s="46">
        <v>7.6839999999999691</v>
      </c>
      <c r="BC137" s="128">
        <f t="shared" si="20"/>
        <v>57.655349135169764</v>
      </c>
    </row>
    <row r="138" spans="1:55" ht="15" thickBot="1" x14ac:dyDescent="0.35">
      <c r="A138" s="67" t="s">
        <v>12</v>
      </c>
      <c r="B138" s="67">
        <v>2022</v>
      </c>
      <c r="C138" s="68">
        <v>44847</v>
      </c>
      <c r="D138" s="67" t="s">
        <v>13</v>
      </c>
      <c r="E138" s="67" t="s">
        <v>204</v>
      </c>
      <c r="F138" s="67" t="s">
        <v>205</v>
      </c>
      <c r="G138" s="67" t="s">
        <v>17</v>
      </c>
      <c r="H138" s="67" t="s">
        <v>423</v>
      </c>
      <c r="I138" s="67" t="s">
        <v>215</v>
      </c>
      <c r="J138" s="67" t="s">
        <v>422</v>
      </c>
      <c r="K138" s="67" t="s">
        <v>421</v>
      </c>
      <c r="L138" s="65">
        <f>(C138-VLOOKUP(H138,Riders!$A$2:$C$3501,2,FALSE))/365</f>
        <v>24.901369863013699</v>
      </c>
      <c r="M138" s="65">
        <f>(C138-VLOOKUP(I138,Riders!$A$2:$C$3501,2,FALSE))/365</f>
        <v>23.767123287671232</v>
      </c>
      <c r="N138" s="65">
        <f>(C138-VLOOKUP(J138,Riders!$A$2:$C$3501,2,FALSE))/365</f>
        <v>23.487671232876714</v>
      </c>
      <c r="O138" s="65">
        <f>(C138-VLOOKUP(K138,Riders!$A$2:$C$3501,2,FALSE))/365</f>
        <v>22.172602739726027</v>
      </c>
      <c r="P138" s="67">
        <v>2</v>
      </c>
      <c r="Q138" s="127">
        <f t="shared" si="14"/>
        <v>250.77400000000003</v>
      </c>
      <c r="R138" s="127">
        <f t="shared" si="15"/>
        <v>22.352</v>
      </c>
      <c r="S138" s="127">
        <f t="shared" si="16"/>
        <v>67.603999999999999</v>
      </c>
      <c r="T138" s="127">
        <f t="shared" si="17"/>
        <v>61.297999999999988</v>
      </c>
      <c r="U138" s="127">
        <f t="shared" si="18"/>
        <v>60.63300000000001</v>
      </c>
      <c r="V138" s="127">
        <f t="shared" si="19"/>
        <v>61.239000000000033</v>
      </c>
      <c r="W138" s="84">
        <v>14.025</v>
      </c>
      <c r="X138" s="46">
        <v>8.327</v>
      </c>
      <c r="Y138" s="46">
        <v>7.73</v>
      </c>
      <c r="Z138" s="46">
        <v>7.5020000000000024</v>
      </c>
      <c r="AA138" s="46">
        <v>7.4259999999999948</v>
      </c>
      <c r="AB138" s="46">
        <v>7.4620000000000033</v>
      </c>
      <c r="AC138" s="46">
        <v>7.602000000000011</v>
      </c>
      <c r="AD138" s="46">
        <v>7.5299999999999869</v>
      </c>
      <c r="AE138" s="46">
        <v>7.5190000000000055</v>
      </c>
      <c r="AF138" s="46">
        <v>7.5870000000000033</v>
      </c>
      <c r="AG138" s="46">
        <v>7.603999999999985</v>
      </c>
      <c r="AH138" s="46">
        <v>7.8140000000000072</v>
      </c>
      <c r="AI138" s="46">
        <v>7.6349999999999909</v>
      </c>
      <c r="AJ138" s="46">
        <v>7.6749999999999972</v>
      </c>
      <c r="AK138" s="46">
        <v>7.694999999999979</v>
      </c>
      <c r="AL138" s="46">
        <v>7.7690000000000197</v>
      </c>
      <c r="AM138" s="46">
        <v>7.8680000000000234</v>
      </c>
      <c r="AN138" s="46">
        <v>7.6799999999999784</v>
      </c>
      <c r="AO138" s="46">
        <v>7.570999999999998</v>
      </c>
      <c r="AP138" s="46">
        <v>7.5180000000000291</v>
      </c>
      <c r="AQ138" s="46">
        <v>7.5029999999999859</v>
      </c>
      <c r="AR138" s="46">
        <v>7.5109999999999957</v>
      </c>
      <c r="AS138" s="46">
        <v>7.4819999999999993</v>
      </c>
      <c r="AT138" s="46">
        <v>7.5</v>
      </c>
      <c r="AU138" s="46">
        <v>7.6700000000000159</v>
      </c>
      <c r="AV138" s="46">
        <v>7.5769999999999698</v>
      </c>
      <c r="AW138" s="46">
        <v>7.6560000000000343</v>
      </c>
      <c r="AX138" s="46">
        <v>7.4929999999999666</v>
      </c>
      <c r="AY138" s="46">
        <v>7.5030000000000143</v>
      </c>
      <c r="AZ138" s="46">
        <v>7.6969999999999743</v>
      </c>
      <c r="BA138" s="46">
        <v>7.7500000000000284</v>
      </c>
      <c r="BB138" s="46">
        <v>7.8930000000000291</v>
      </c>
      <c r="BC138" s="128">
        <f t="shared" si="20"/>
        <v>57.422220804389603</v>
      </c>
    </row>
    <row r="139" spans="1:55" ht="15" thickBot="1" x14ac:dyDescent="0.35">
      <c r="A139" s="67" t="s">
        <v>12</v>
      </c>
      <c r="B139" s="67">
        <v>2022</v>
      </c>
      <c r="C139" s="68">
        <v>44847</v>
      </c>
      <c r="D139" s="67" t="s">
        <v>13</v>
      </c>
      <c r="E139" s="67" t="s">
        <v>204</v>
      </c>
      <c r="F139" s="67" t="s">
        <v>206</v>
      </c>
      <c r="G139" s="67" t="s">
        <v>25</v>
      </c>
      <c r="H139" s="67" t="s">
        <v>328</v>
      </c>
      <c r="I139" s="67" t="s">
        <v>269</v>
      </c>
      <c r="J139" s="67" t="s">
        <v>418</v>
      </c>
      <c r="K139" s="67" t="s">
        <v>419</v>
      </c>
      <c r="L139" s="65">
        <f>(C139-VLOOKUP(H139,Riders!$A$2:$C$3501,2,FALSE))/365</f>
        <v>32.221917808219175</v>
      </c>
      <c r="M139" s="65">
        <f>(C139-VLOOKUP(I139,Riders!$A$2:$C$3501,2,FALSE))/365</f>
        <v>28.608219178082191</v>
      </c>
      <c r="N139" s="65">
        <f>(C139-VLOOKUP(J139,Riders!$A$2:$C$3501,2,FALSE))/365</f>
        <v>25.55890410958904</v>
      </c>
      <c r="O139" s="65">
        <f>(C139-VLOOKUP(K139,Riders!$A$2:$C$3501,2,FALSE))/365</f>
        <v>27.353424657534248</v>
      </c>
      <c r="P139" s="67">
        <v>3</v>
      </c>
      <c r="Q139" s="127">
        <f t="shared" si="14"/>
        <v>251.369</v>
      </c>
      <c r="R139" s="127">
        <f t="shared" si="15"/>
        <v>22.777000000000001</v>
      </c>
      <c r="S139" s="127">
        <f t="shared" si="16"/>
        <v>68.078000000000003</v>
      </c>
      <c r="T139" s="127">
        <f t="shared" si="17"/>
        <v>60.662000000000006</v>
      </c>
      <c r="U139" s="127">
        <f t="shared" si="18"/>
        <v>61.557999999999993</v>
      </c>
      <c r="V139" s="127">
        <f t="shared" si="19"/>
        <v>61.070999999999998</v>
      </c>
      <c r="W139" s="84">
        <v>14.266</v>
      </c>
      <c r="X139" s="46">
        <v>8.511000000000001</v>
      </c>
      <c r="Y139" s="46">
        <v>7.73</v>
      </c>
      <c r="Z139" s="46">
        <v>7.52</v>
      </c>
      <c r="AA139" s="46">
        <v>7.5499999999999972</v>
      </c>
      <c r="AB139" s="46">
        <v>7.4310000000000045</v>
      </c>
      <c r="AC139" s="46">
        <v>7.4449999999999861</v>
      </c>
      <c r="AD139" s="46">
        <v>7.6250000000000142</v>
      </c>
      <c r="AE139" s="46">
        <v>7.492999999999995</v>
      </c>
      <c r="AF139" s="46">
        <v>7.5290000000000106</v>
      </c>
      <c r="AG139" s="46">
        <v>7.5370000000000061</v>
      </c>
      <c r="AH139" s="46">
        <v>7.5569999999999879</v>
      </c>
      <c r="AI139" s="46">
        <v>7.7180000000000035</v>
      </c>
      <c r="AJ139" s="46">
        <v>7.630999999999986</v>
      </c>
      <c r="AK139" s="46">
        <v>7.6039999999999992</v>
      </c>
      <c r="AL139" s="46">
        <v>7.5930000000000177</v>
      </c>
      <c r="AM139" s="46">
        <v>7.5689999999999884</v>
      </c>
      <c r="AN139" s="46">
        <v>7.738000000000028</v>
      </c>
      <c r="AO139" s="46">
        <v>7.5819999999999652</v>
      </c>
      <c r="AP139" s="46">
        <v>7.5970000000000084</v>
      </c>
      <c r="AQ139" s="46">
        <v>7.6560000000000059</v>
      </c>
      <c r="AR139" s="46">
        <v>7.7749999999999773</v>
      </c>
      <c r="AS139" s="46">
        <v>7.896000000000015</v>
      </c>
      <c r="AT139" s="46">
        <v>7.7450000000000045</v>
      </c>
      <c r="AU139" s="46">
        <v>7.8639999999999759</v>
      </c>
      <c r="AV139" s="46">
        <v>7.6230000000000189</v>
      </c>
      <c r="AW139" s="46">
        <v>7.6009999999999991</v>
      </c>
      <c r="AX139" s="46">
        <v>7.5900000000000034</v>
      </c>
      <c r="AY139" s="46">
        <v>7.5160000000000196</v>
      </c>
      <c r="AZ139" s="46">
        <v>7.55499999999995</v>
      </c>
      <c r="BA139" s="46">
        <v>7.5840000000000316</v>
      </c>
      <c r="BB139" s="46">
        <v>7.7379999999999995</v>
      </c>
      <c r="BC139" s="128">
        <f t="shared" si="20"/>
        <v>57.286300219995304</v>
      </c>
    </row>
    <row r="140" spans="1:55" ht="15" thickBot="1" x14ac:dyDescent="0.35">
      <c r="A140" s="67" t="s">
        <v>12</v>
      </c>
      <c r="B140" s="67">
        <v>2022</v>
      </c>
      <c r="C140" s="68">
        <v>44847</v>
      </c>
      <c r="D140" s="67" t="s">
        <v>13</v>
      </c>
      <c r="E140" s="67" t="s">
        <v>204</v>
      </c>
      <c r="F140" s="67" t="s">
        <v>206</v>
      </c>
      <c r="G140" s="67" t="s">
        <v>36</v>
      </c>
      <c r="H140" s="67" t="s">
        <v>458</v>
      </c>
      <c r="I140" s="67" t="s">
        <v>270</v>
      </c>
      <c r="J140" s="67" t="s">
        <v>256</v>
      </c>
      <c r="K140" s="67" t="s">
        <v>425</v>
      </c>
      <c r="L140" s="65">
        <f>(C140-VLOOKUP(H140,Riders!$A$2:$C$3501,2,FALSE))/365</f>
        <v>23.923287671232877</v>
      </c>
      <c r="M140" s="65">
        <f>(C140-VLOOKUP(I140,Riders!$A$2:$C$3501,2,FALSE))/365</f>
        <v>28.079452054794519</v>
      </c>
      <c r="N140" s="65">
        <f>(C140-VLOOKUP(J140,Riders!$A$2:$C$3501,2,FALSE))/365</f>
        <v>26.641095890410959</v>
      </c>
      <c r="O140" s="65">
        <f>(C140-VLOOKUP(K140,Riders!$A$2:$C$3501,2,FALSE))/365</f>
        <v>23.282191780821918</v>
      </c>
      <c r="P140" s="67">
        <v>4</v>
      </c>
      <c r="Q140" s="127">
        <f t="shared" si="14"/>
        <v>253.86599999999996</v>
      </c>
      <c r="R140" s="127">
        <f t="shared" si="15"/>
        <v>22.521999999999998</v>
      </c>
      <c r="S140" s="127">
        <f t="shared" si="16"/>
        <v>68.145999999999987</v>
      </c>
      <c r="T140" s="127">
        <f t="shared" si="17"/>
        <v>61.286000000000001</v>
      </c>
      <c r="U140" s="127">
        <f t="shared" si="18"/>
        <v>62.043999999999983</v>
      </c>
      <c r="V140" s="127">
        <f t="shared" si="19"/>
        <v>62.389999999999986</v>
      </c>
      <c r="W140" s="84">
        <v>14.302</v>
      </c>
      <c r="X140" s="46">
        <v>8.2199999999999989</v>
      </c>
      <c r="Y140" s="46">
        <v>7.7830000000000013</v>
      </c>
      <c r="Z140" s="46">
        <v>7.578000000000003</v>
      </c>
      <c r="AA140" s="46">
        <v>7.6139999999999972</v>
      </c>
      <c r="AB140" s="46">
        <v>7.5129999999999981</v>
      </c>
      <c r="AC140" s="46">
        <v>7.546999999999997</v>
      </c>
      <c r="AD140" s="46">
        <v>7.5889999999999915</v>
      </c>
      <c r="AE140" s="46">
        <v>7.7490000000000236</v>
      </c>
      <c r="AF140" s="46">
        <v>7.6589999999999918</v>
      </c>
      <c r="AG140" s="46">
        <v>7.715999999999994</v>
      </c>
      <c r="AH140" s="46">
        <v>7.8379999999999939</v>
      </c>
      <c r="AI140" s="46">
        <v>7.5950000000000273</v>
      </c>
      <c r="AJ140" s="46">
        <v>7.5689999999999742</v>
      </c>
      <c r="AK140" s="46">
        <v>7.554000000000002</v>
      </c>
      <c r="AL140" s="46">
        <v>7.6059999999999945</v>
      </c>
      <c r="AM140" s="46">
        <v>7.7410000000000423</v>
      </c>
      <c r="AN140" s="46">
        <v>7.6069999999999993</v>
      </c>
      <c r="AO140" s="46">
        <v>7.5509999999999593</v>
      </c>
      <c r="AP140" s="46">
        <v>7.7669999999999959</v>
      </c>
      <c r="AQ140" s="46">
        <v>7.7330000000000041</v>
      </c>
      <c r="AR140" s="46">
        <v>7.9640000000000271</v>
      </c>
      <c r="AS140" s="46">
        <v>7.9189999999999827</v>
      </c>
      <c r="AT140" s="46">
        <v>7.761999999999972</v>
      </c>
      <c r="AU140" s="46">
        <v>7.799000000000035</v>
      </c>
      <c r="AV140" s="46">
        <v>7.7599999999999909</v>
      </c>
      <c r="AW140" s="46">
        <v>7.7789999999999964</v>
      </c>
      <c r="AX140" s="46">
        <v>7.7819999999999823</v>
      </c>
      <c r="AY140" s="46">
        <v>7.7610000000000241</v>
      </c>
      <c r="AZ140" s="46">
        <v>7.8220000000000027</v>
      </c>
      <c r="BA140" s="46">
        <v>7.8170000000000073</v>
      </c>
      <c r="BB140" s="46">
        <v>7.8699999999999477</v>
      </c>
      <c r="BC140" s="128">
        <f t="shared" si="20"/>
        <v>56.722838032662914</v>
      </c>
    </row>
    <row r="141" spans="1:55" ht="15" thickBot="1" x14ac:dyDescent="0.35">
      <c r="A141" s="62" t="s">
        <v>12</v>
      </c>
      <c r="B141" s="62">
        <v>2022</v>
      </c>
      <c r="C141" s="64">
        <v>44846</v>
      </c>
      <c r="D141" s="62" t="s">
        <v>13</v>
      </c>
      <c r="E141" s="62" t="s">
        <v>379</v>
      </c>
      <c r="F141" s="62" t="s">
        <v>379</v>
      </c>
      <c r="G141" s="62" t="s">
        <v>53</v>
      </c>
      <c r="H141" s="62" t="s">
        <v>227</v>
      </c>
      <c r="I141" s="62" t="s">
        <v>456</v>
      </c>
      <c r="J141" s="62" t="s">
        <v>389</v>
      </c>
      <c r="K141" s="62" t="s">
        <v>316</v>
      </c>
      <c r="L141" s="65">
        <f>(C141-VLOOKUP(H141,Riders!$A$2:$C$3501,2,FALSE))/365</f>
        <v>24.638356164383563</v>
      </c>
      <c r="M141" s="65">
        <f>(C141-VLOOKUP(I141,Riders!$A$2:$C$3501,2,FALSE))/365</f>
        <v>23.317808219178083</v>
      </c>
      <c r="N141" s="65">
        <f>(C141-VLOOKUP(J141,Riders!$A$2:$C$3501,2,FALSE))/365</f>
        <v>22.950684931506849</v>
      </c>
      <c r="O141" s="65">
        <f>(C141-VLOOKUP(K141,Riders!$A$2:$C$3501,2,FALSE))/365</f>
        <v>21.80821917808219</v>
      </c>
      <c r="P141" s="62">
        <v>1</v>
      </c>
      <c r="Q141" s="127">
        <f t="shared" si="14"/>
        <v>251.01099999999997</v>
      </c>
      <c r="R141" s="127">
        <f t="shared" si="15"/>
        <v>21.71</v>
      </c>
      <c r="S141" s="127">
        <f t="shared" si="16"/>
        <v>67.292000000000002</v>
      </c>
      <c r="T141" s="127">
        <f t="shared" si="17"/>
        <v>60.599000000000004</v>
      </c>
      <c r="U141" s="127">
        <f t="shared" si="18"/>
        <v>61.555999999999969</v>
      </c>
      <c r="V141" s="127">
        <f t="shared" si="19"/>
        <v>61.563999999999993</v>
      </c>
      <c r="W141" s="84">
        <v>13.701000000000001</v>
      </c>
      <c r="X141" s="46">
        <v>8.0090000000000003</v>
      </c>
      <c r="Y141" s="46">
        <v>7.6460000000000008</v>
      </c>
      <c r="Z141" s="46">
        <v>7.634999999999998</v>
      </c>
      <c r="AA141" s="46">
        <v>7.7890000000000015</v>
      </c>
      <c r="AB141" s="46">
        <v>7.536999999999999</v>
      </c>
      <c r="AC141" s="46">
        <v>7.5210000000000008</v>
      </c>
      <c r="AD141" s="46">
        <v>7.4540000000000006</v>
      </c>
      <c r="AE141" s="46">
        <v>7.5910000000000082</v>
      </c>
      <c r="AF141" s="46">
        <v>7.4159999999999968</v>
      </c>
      <c r="AG141" s="46">
        <v>7.5330000000000013</v>
      </c>
      <c r="AH141" s="46">
        <v>7.5819999999999936</v>
      </c>
      <c r="AI141" s="46">
        <v>7.703000000000003</v>
      </c>
      <c r="AJ141" s="46">
        <v>7.5499999999999972</v>
      </c>
      <c r="AK141" s="46">
        <v>7.6219999999999857</v>
      </c>
      <c r="AL141" s="46">
        <v>7.6020000000000181</v>
      </c>
      <c r="AM141" s="46">
        <v>7.7940000000000254</v>
      </c>
      <c r="AN141" s="46">
        <v>7.6059999999999377</v>
      </c>
      <c r="AO141" s="46">
        <v>7.6500000000000341</v>
      </c>
      <c r="AP141" s="46">
        <v>7.6260000000000048</v>
      </c>
      <c r="AQ141" s="46">
        <v>7.8349999999999795</v>
      </c>
      <c r="AR141" s="46">
        <v>7.6449999999999818</v>
      </c>
      <c r="AS141" s="46">
        <v>7.6220000000000141</v>
      </c>
      <c r="AT141" s="46">
        <v>7.7779999999999916</v>
      </c>
      <c r="AU141" s="46">
        <v>7.6970000000000312</v>
      </c>
      <c r="AV141" s="46">
        <v>7.7569999999999766</v>
      </c>
      <c r="AW141" s="46">
        <v>7.9000000000000057</v>
      </c>
      <c r="AX141" s="46">
        <v>7.6669999999999732</v>
      </c>
      <c r="AY141" s="46">
        <v>7.6700000000000159</v>
      </c>
      <c r="AZ141" s="46">
        <v>7.5710000000000264</v>
      </c>
      <c r="BA141" s="46">
        <v>7.6080000000000041</v>
      </c>
      <c r="BB141" s="46">
        <v>7.69399999999996</v>
      </c>
      <c r="BC141" s="128">
        <f t="shared" si="20"/>
        <v>57.368003792662478</v>
      </c>
    </row>
    <row r="142" spans="1:55" ht="15" thickBot="1" x14ac:dyDescent="0.35">
      <c r="A142" s="62" t="s">
        <v>12</v>
      </c>
      <c r="B142" s="62">
        <v>2022</v>
      </c>
      <c r="C142" s="64">
        <v>44846</v>
      </c>
      <c r="D142" s="62" t="s">
        <v>13</v>
      </c>
      <c r="E142" s="62" t="s">
        <v>379</v>
      </c>
      <c r="F142" s="62" t="s">
        <v>379</v>
      </c>
      <c r="G142" s="62" t="s">
        <v>25</v>
      </c>
      <c r="H142" s="62" t="s">
        <v>328</v>
      </c>
      <c r="I142" s="62" t="s">
        <v>269</v>
      </c>
      <c r="J142" s="62" t="s">
        <v>457</v>
      </c>
      <c r="K142" s="62" t="s">
        <v>418</v>
      </c>
      <c r="L142" s="65">
        <f>(C142-VLOOKUP(H142,Riders!$A$2:$C$3501,2,FALSE))/365</f>
        <v>32.219178082191782</v>
      </c>
      <c r="M142" s="65">
        <f>(C142-VLOOKUP(I142,Riders!$A$2:$C$3501,2,FALSE))/365</f>
        <v>28.605479452054794</v>
      </c>
      <c r="N142" s="65">
        <f>(C142-VLOOKUP(J142,Riders!$A$2:$C$3501,2,FALSE))/365</f>
        <v>25.175342465753424</v>
      </c>
      <c r="O142" s="65">
        <f>(C142-VLOOKUP(K142,Riders!$A$2:$C$3501,2,FALSE))/365</f>
        <v>25.556164383561644</v>
      </c>
      <c r="P142" s="62">
        <v>2</v>
      </c>
      <c r="Q142" s="127">
        <f t="shared" si="14"/>
        <v>253.11699999999999</v>
      </c>
      <c r="R142" s="127">
        <f t="shared" si="15"/>
        <v>22.263999999999999</v>
      </c>
      <c r="S142" s="127">
        <f t="shared" si="16"/>
        <v>67.556999999999988</v>
      </c>
      <c r="T142" s="127">
        <f t="shared" si="17"/>
        <v>61.40100000000001</v>
      </c>
      <c r="U142" s="127">
        <f t="shared" si="18"/>
        <v>62.334000000000003</v>
      </c>
      <c r="V142" s="127">
        <f t="shared" si="19"/>
        <v>61.824999999999989</v>
      </c>
      <c r="W142" s="84">
        <v>14.156000000000001</v>
      </c>
      <c r="X142" s="46">
        <v>8.1079999999999988</v>
      </c>
      <c r="Y142" s="46">
        <v>7.5630000000000024</v>
      </c>
      <c r="Z142" s="46">
        <v>7.3779999999999966</v>
      </c>
      <c r="AA142" s="46">
        <v>7.463000000000001</v>
      </c>
      <c r="AB142" s="46">
        <v>7.4949999999999974</v>
      </c>
      <c r="AC142" s="46">
        <v>7.588000000000001</v>
      </c>
      <c r="AD142" s="46">
        <v>7.8059999999999903</v>
      </c>
      <c r="AE142" s="46">
        <v>7.6900000000000119</v>
      </c>
      <c r="AF142" s="46">
        <v>7.6410000000000053</v>
      </c>
      <c r="AG142" s="46">
        <v>7.6419999999999959</v>
      </c>
      <c r="AH142" s="46">
        <v>7.6859999999999928</v>
      </c>
      <c r="AI142" s="46">
        <v>7.7750000000000057</v>
      </c>
      <c r="AJ142" s="46">
        <v>7.6630000000000251</v>
      </c>
      <c r="AK142" s="46">
        <v>7.6559999999999775</v>
      </c>
      <c r="AL142" s="46">
        <v>7.6479999999999961</v>
      </c>
      <c r="AM142" s="46">
        <v>7.6650000000000205</v>
      </c>
      <c r="AN142" s="46">
        <v>7.8049999999999784</v>
      </c>
      <c r="AO142" s="46">
        <v>7.6930000000000121</v>
      </c>
      <c r="AP142" s="46">
        <v>7.6999999999999602</v>
      </c>
      <c r="AQ142" s="46">
        <v>7.7050000000000409</v>
      </c>
      <c r="AR142" s="46">
        <v>7.872999999999962</v>
      </c>
      <c r="AS142" s="46">
        <v>8.0520000000000493</v>
      </c>
      <c r="AT142" s="46">
        <v>7.8409999999999798</v>
      </c>
      <c r="AU142" s="46">
        <v>7.8700000000000045</v>
      </c>
      <c r="AV142" s="46">
        <v>7.8610000000000184</v>
      </c>
      <c r="AW142" s="46">
        <v>7.7319999999999993</v>
      </c>
      <c r="AX142" s="46">
        <v>7.6649999999999636</v>
      </c>
      <c r="AY142" s="46">
        <v>7.6300000000000239</v>
      </c>
      <c r="AZ142" s="46">
        <v>7.6929999999999836</v>
      </c>
      <c r="BA142" s="46">
        <v>7.6639999999999873</v>
      </c>
      <c r="BB142" s="46">
        <v>7.710000000000008</v>
      </c>
      <c r="BC142" s="128">
        <f t="shared" si="20"/>
        <v>56.890686915537088</v>
      </c>
    </row>
    <row r="143" spans="1:55" ht="15" thickBot="1" x14ac:dyDescent="0.35">
      <c r="A143" s="62" t="s">
        <v>12</v>
      </c>
      <c r="B143" s="62">
        <v>2022</v>
      </c>
      <c r="C143" s="64">
        <v>44846</v>
      </c>
      <c r="D143" s="62" t="s">
        <v>13</v>
      </c>
      <c r="E143" s="62" t="s">
        <v>379</v>
      </c>
      <c r="F143" s="62" t="s">
        <v>379</v>
      </c>
      <c r="G143" s="62" t="s">
        <v>17</v>
      </c>
      <c r="H143" s="62" t="s">
        <v>423</v>
      </c>
      <c r="I143" s="62" t="s">
        <v>215</v>
      </c>
      <c r="J143" s="62" t="s">
        <v>422</v>
      </c>
      <c r="K143" s="62" t="s">
        <v>421</v>
      </c>
      <c r="L143" s="65">
        <f>(C143-VLOOKUP(H143,Riders!$A$2:$C$3501,2,FALSE))/365</f>
        <v>24.898630136986302</v>
      </c>
      <c r="M143" s="65">
        <f>(C143-VLOOKUP(I143,Riders!$A$2:$C$3501,2,FALSE))/365</f>
        <v>23.764383561643836</v>
      </c>
      <c r="N143" s="65">
        <f>(C143-VLOOKUP(J143,Riders!$A$2:$C$3501,2,FALSE))/365</f>
        <v>23.484931506849314</v>
      </c>
      <c r="O143" s="65">
        <f>(C143-VLOOKUP(K143,Riders!$A$2:$C$3501,2,FALSE))/365</f>
        <v>22.169863013698631</v>
      </c>
      <c r="P143" s="62">
        <v>3</v>
      </c>
      <c r="Q143" s="127">
        <f t="shared" si="14"/>
        <v>253.42500000000001</v>
      </c>
      <c r="R143" s="127">
        <f t="shared" si="15"/>
        <v>22.361999999999998</v>
      </c>
      <c r="S143" s="127">
        <f t="shared" si="16"/>
        <v>68.271999999999991</v>
      </c>
      <c r="T143" s="127">
        <f t="shared" si="17"/>
        <v>61.608000000000004</v>
      </c>
      <c r="U143" s="127">
        <f t="shared" si="18"/>
        <v>61.818000000000012</v>
      </c>
      <c r="V143" s="127">
        <f t="shared" si="19"/>
        <v>61.727000000000004</v>
      </c>
      <c r="W143" s="84">
        <v>14.058999999999999</v>
      </c>
      <c r="X143" s="46">
        <v>8.302999999999999</v>
      </c>
      <c r="Y143" s="46">
        <v>7.804000000000002</v>
      </c>
      <c r="Z143" s="46">
        <v>7.6630000000000003</v>
      </c>
      <c r="AA143" s="46">
        <v>7.6069999999999993</v>
      </c>
      <c r="AB143" s="46">
        <v>7.5829999999999984</v>
      </c>
      <c r="AC143" s="46">
        <v>7.6749999999999972</v>
      </c>
      <c r="AD143" s="46">
        <v>7.5779999999999959</v>
      </c>
      <c r="AE143" s="46">
        <v>7.5570000000000022</v>
      </c>
      <c r="AF143" s="46">
        <v>7.6070000000000135</v>
      </c>
      <c r="AG143" s="46">
        <v>7.6909999999999883</v>
      </c>
      <c r="AH143" s="46">
        <v>7.8640000000000043</v>
      </c>
      <c r="AI143" s="46">
        <v>7.6610000000000156</v>
      </c>
      <c r="AJ143" s="46">
        <v>7.6929999999999836</v>
      </c>
      <c r="AK143" s="46">
        <v>7.7450000000000045</v>
      </c>
      <c r="AL143" s="46">
        <v>7.789999999999992</v>
      </c>
      <c r="AM143" s="46">
        <v>7.945999999999998</v>
      </c>
      <c r="AN143" s="46">
        <v>7.7879999999999825</v>
      </c>
      <c r="AO143" s="46">
        <v>7.6900000000000261</v>
      </c>
      <c r="AP143" s="46">
        <v>7.664999999999992</v>
      </c>
      <c r="AQ143" s="46">
        <v>7.6949999999999932</v>
      </c>
      <c r="AR143" s="46">
        <v>7.7020000000000266</v>
      </c>
      <c r="AS143" s="46">
        <v>7.6589999999999634</v>
      </c>
      <c r="AT143" s="46">
        <v>7.6730000000000302</v>
      </c>
      <c r="AU143" s="46">
        <v>7.7150000000000034</v>
      </c>
      <c r="AV143" s="46">
        <v>7.8419999999999845</v>
      </c>
      <c r="AW143" s="46">
        <v>7.686000000000007</v>
      </c>
      <c r="AX143" s="46">
        <v>7.7229999999999563</v>
      </c>
      <c r="AY143" s="46">
        <v>7.7840000000000202</v>
      </c>
      <c r="AZ143" s="46">
        <v>7.8639999999999759</v>
      </c>
      <c r="BA143" s="46">
        <v>7.5000000000000568</v>
      </c>
      <c r="BB143" s="46">
        <v>7.6129999999999995</v>
      </c>
      <c r="BC143" s="128">
        <f t="shared" si="20"/>
        <v>56.821544835750217</v>
      </c>
    </row>
    <row r="144" spans="1:55" ht="15" thickBot="1" x14ac:dyDescent="0.35">
      <c r="A144" s="62" t="s">
        <v>12</v>
      </c>
      <c r="B144" s="62">
        <v>2022</v>
      </c>
      <c r="C144" s="64">
        <v>44846</v>
      </c>
      <c r="D144" s="62" t="s">
        <v>13</v>
      </c>
      <c r="E144" s="62" t="s">
        <v>379</v>
      </c>
      <c r="F144" s="62" t="s">
        <v>379</v>
      </c>
      <c r="G144" s="62" t="s">
        <v>36</v>
      </c>
      <c r="H144" s="62" t="s">
        <v>458</v>
      </c>
      <c r="I144" s="62" t="s">
        <v>270</v>
      </c>
      <c r="J144" s="62" t="s">
        <v>256</v>
      </c>
      <c r="K144" s="62" t="s">
        <v>425</v>
      </c>
      <c r="L144" s="65">
        <f>(C144-VLOOKUP(H144,Riders!$A$2:$C$3501,2,FALSE))/365</f>
        <v>23.920547945205481</v>
      </c>
      <c r="M144" s="65">
        <f>(C144-VLOOKUP(I144,Riders!$A$2:$C$3501,2,FALSE))/365</f>
        <v>28.076712328767123</v>
      </c>
      <c r="N144" s="65">
        <f>(C144-VLOOKUP(J144,Riders!$A$2:$C$3501,2,FALSE))/365</f>
        <v>26.638356164383563</v>
      </c>
      <c r="O144" s="65">
        <f>(C144-VLOOKUP(K144,Riders!$A$2:$C$3501,2,FALSE))/365</f>
        <v>23.279452054794522</v>
      </c>
      <c r="P144" s="62">
        <v>4</v>
      </c>
      <c r="Q144" s="127">
        <f t="shared" si="14"/>
        <v>255.17299999999997</v>
      </c>
      <c r="R144" s="127">
        <f t="shared" si="15"/>
        <v>22.678999999999998</v>
      </c>
      <c r="S144" s="127">
        <f t="shared" si="16"/>
        <v>68.864999999999995</v>
      </c>
      <c r="T144" s="127">
        <f t="shared" si="17"/>
        <v>61.28300000000003</v>
      </c>
      <c r="U144" s="127">
        <f t="shared" si="18"/>
        <v>62.625999999999948</v>
      </c>
      <c r="V144" s="127">
        <f t="shared" si="19"/>
        <v>62.399000000000001</v>
      </c>
      <c r="W144" s="84">
        <v>14.247999999999999</v>
      </c>
      <c r="X144" s="46">
        <v>8.4309999999999992</v>
      </c>
      <c r="Y144" s="46">
        <v>7.9760000000000026</v>
      </c>
      <c r="Z144" s="46">
        <v>7.7389999999999972</v>
      </c>
      <c r="AA144" s="46">
        <v>7.7349999999999994</v>
      </c>
      <c r="AB144" s="46">
        <v>7.5770000000000053</v>
      </c>
      <c r="AC144" s="46">
        <v>7.5929999999999822</v>
      </c>
      <c r="AD144" s="46">
        <v>7.5660000000000096</v>
      </c>
      <c r="AE144" s="46">
        <v>7.7980000000000018</v>
      </c>
      <c r="AF144" s="46">
        <v>7.6419999999999959</v>
      </c>
      <c r="AG144" s="46">
        <v>7.6280000000000001</v>
      </c>
      <c r="AH144" s="46">
        <v>7.6020000000000039</v>
      </c>
      <c r="AI144" s="46">
        <v>7.605000000000004</v>
      </c>
      <c r="AJ144" s="46">
        <v>7.6950000000000074</v>
      </c>
      <c r="AK144" s="46">
        <v>7.6459999999999866</v>
      </c>
      <c r="AL144" s="46">
        <v>7.66700000000003</v>
      </c>
      <c r="AM144" s="46">
        <v>7.6200000000000045</v>
      </c>
      <c r="AN144" s="46">
        <v>7.8379999999999654</v>
      </c>
      <c r="AO144" s="46">
        <v>7.79200000000003</v>
      </c>
      <c r="AP144" s="46">
        <v>7.9829999999999757</v>
      </c>
      <c r="AQ144" s="46">
        <v>7.8149999999999977</v>
      </c>
      <c r="AR144" s="46">
        <v>7.7909999999999968</v>
      </c>
      <c r="AS144" s="46">
        <v>7.7479999999999905</v>
      </c>
      <c r="AT144" s="46">
        <v>8.0389999999999873</v>
      </c>
      <c r="AU144" s="46">
        <v>7.8119999999999834</v>
      </c>
      <c r="AV144" s="46">
        <v>7.8160000000000309</v>
      </c>
      <c r="AW144" s="46">
        <v>7.6920000000000357</v>
      </c>
      <c r="AX144" s="46">
        <v>7.7439999999999998</v>
      </c>
      <c r="AY144" s="46">
        <v>7.6979999999999791</v>
      </c>
      <c r="AZ144" s="46">
        <v>7.8989999999999725</v>
      </c>
      <c r="BA144" s="46">
        <v>7.8040000000000305</v>
      </c>
      <c r="BB144" s="46">
        <v>7.9339999999999691</v>
      </c>
      <c r="BC144" s="128">
        <f t="shared" si="20"/>
        <v>56.432302790655754</v>
      </c>
    </row>
    <row r="145" spans="1:55" ht="15" thickBot="1" x14ac:dyDescent="0.35">
      <c r="A145" s="62" t="s">
        <v>12</v>
      </c>
      <c r="B145" s="62">
        <v>2022</v>
      </c>
      <c r="C145" s="64">
        <v>44846</v>
      </c>
      <c r="D145" s="62" t="s">
        <v>13</v>
      </c>
      <c r="E145" s="62" t="s">
        <v>379</v>
      </c>
      <c r="F145" s="62" t="s">
        <v>379</v>
      </c>
      <c r="G145" s="62" t="s">
        <v>15</v>
      </c>
      <c r="H145" s="62" t="s">
        <v>440</v>
      </c>
      <c r="I145" s="62" t="s">
        <v>228</v>
      </c>
      <c r="J145" s="62" t="s">
        <v>459</v>
      </c>
      <c r="K145" s="62" t="s">
        <v>460</v>
      </c>
      <c r="L145" s="65">
        <f>(C145-VLOOKUP(H145,Riders!$A$2:$C$3501,2,FALSE))/365</f>
        <v>21.923287671232877</v>
      </c>
      <c r="M145" s="65">
        <f>(C145-VLOOKUP(I145,Riders!$A$2:$C$3501,2,FALSE))/365</f>
        <v>23.295890410958904</v>
      </c>
      <c r="N145" s="65">
        <f>(C145-VLOOKUP(J145,Riders!$A$2:$C$3501,2,FALSE))/365</f>
        <v>23.909589041095892</v>
      </c>
      <c r="O145" s="65">
        <f>(C145-VLOOKUP(K145,Riders!$A$2:$C$3501,2,FALSE))/365</f>
        <v>29.254794520547946</v>
      </c>
      <c r="P145" s="62">
        <v>5</v>
      </c>
      <c r="Q145" s="127">
        <f t="shared" si="14"/>
        <v>256.89800000000002</v>
      </c>
      <c r="R145" s="127">
        <f t="shared" si="15"/>
        <v>22.504000000000001</v>
      </c>
      <c r="S145" s="127">
        <f t="shared" si="16"/>
        <v>68.975000000000009</v>
      </c>
      <c r="T145" s="127">
        <f t="shared" si="17"/>
        <v>62.091999999999999</v>
      </c>
      <c r="U145" s="127">
        <f t="shared" si="18"/>
        <v>63.294999999999987</v>
      </c>
      <c r="V145" s="127">
        <f t="shared" si="19"/>
        <v>62.53600000000003</v>
      </c>
      <c r="W145" s="84">
        <v>14.186</v>
      </c>
      <c r="X145" s="46">
        <v>8.3180000000000014</v>
      </c>
      <c r="Y145" s="46">
        <v>7.879999999999999</v>
      </c>
      <c r="Z145" s="46">
        <v>7.8190000000000026</v>
      </c>
      <c r="AA145" s="46">
        <v>7.6869999999999976</v>
      </c>
      <c r="AB145" s="46">
        <v>7.6610000000000014</v>
      </c>
      <c r="AC145" s="46">
        <v>7.7579999999999956</v>
      </c>
      <c r="AD145" s="46">
        <v>7.666000000000011</v>
      </c>
      <c r="AE145" s="46">
        <v>7.7509999999999906</v>
      </c>
      <c r="AF145" s="46">
        <v>7.855000000000004</v>
      </c>
      <c r="AG145" s="46">
        <v>7.9979999999999905</v>
      </c>
      <c r="AH145" s="46">
        <v>7.7439999999999998</v>
      </c>
      <c r="AI145" s="46">
        <v>7.7040000000000219</v>
      </c>
      <c r="AJ145" s="46">
        <v>7.6219999999999857</v>
      </c>
      <c r="AK145" s="46">
        <v>7.7459999999999809</v>
      </c>
      <c r="AL145" s="46">
        <v>7.6720000000000255</v>
      </c>
      <c r="AM145" s="46">
        <v>7.7749999999999773</v>
      </c>
      <c r="AN145" s="46">
        <v>7.8019999999999925</v>
      </c>
      <c r="AO145" s="46">
        <v>7.8860000000000241</v>
      </c>
      <c r="AP145" s="46">
        <v>7.9209999999999923</v>
      </c>
      <c r="AQ145" s="46">
        <v>8.0120000000000289</v>
      </c>
      <c r="AR145" s="46">
        <v>7.8289999999999793</v>
      </c>
      <c r="AS145" s="46">
        <v>8.1539999999999964</v>
      </c>
      <c r="AT145" s="46">
        <v>7.9159999999999968</v>
      </c>
      <c r="AU145" s="46">
        <v>7.9169999999999732</v>
      </c>
      <c r="AV145" s="46">
        <v>7.8340000000000316</v>
      </c>
      <c r="AW145" s="46">
        <v>7.7920000000000016</v>
      </c>
      <c r="AX145" s="46">
        <v>7.8190000000000168</v>
      </c>
      <c r="AY145" s="46">
        <v>7.7980000000000018</v>
      </c>
      <c r="AZ145" s="46">
        <v>7.7239999999999895</v>
      </c>
      <c r="BA145" s="46">
        <v>7.8169999999999504</v>
      </c>
      <c r="BB145" s="46">
        <v>7.8350000000000648</v>
      </c>
      <c r="BC145" s="128">
        <f t="shared" si="20"/>
        <v>56.053375269562231</v>
      </c>
    </row>
    <row r="146" spans="1:55" ht="15" thickBot="1" x14ac:dyDescent="0.35">
      <c r="A146" s="62" t="s">
        <v>12</v>
      </c>
      <c r="B146" s="62">
        <v>2022</v>
      </c>
      <c r="C146" s="64">
        <v>44846</v>
      </c>
      <c r="D146" s="62" t="s">
        <v>13</v>
      </c>
      <c r="E146" s="62" t="s">
        <v>379</v>
      </c>
      <c r="F146" s="62" t="s">
        <v>379</v>
      </c>
      <c r="G146" s="62" t="s">
        <v>19</v>
      </c>
      <c r="H146" s="62" t="s">
        <v>461</v>
      </c>
      <c r="I146" s="62" t="s">
        <v>218</v>
      </c>
      <c r="J146" s="62" t="s">
        <v>245</v>
      </c>
      <c r="K146" s="62" t="s">
        <v>462</v>
      </c>
      <c r="L146" s="65">
        <f>(C146-VLOOKUP(H146,Riders!$A$2:$C$3501,2,FALSE))/365</f>
        <v>19.915068493150685</v>
      </c>
      <c r="M146" s="65">
        <f>(C146-VLOOKUP(I146,Riders!$A$2:$C$3501,2,FALSE))/365</f>
        <v>21.095890410958905</v>
      </c>
      <c r="N146" s="65">
        <f>(C146-VLOOKUP(J146,Riders!$A$2:$C$3501,2,FALSE))/365</f>
        <v>23.789041095890411</v>
      </c>
      <c r="O146" s="65">
        <f>(C146-VLOOKUP(K146,Riders!$A$2:$C$3501,2,FALSE))/365</f>
        <v>23.378082191780823</v>
      </c>
      <c r="P146" s="62">
        <v>6</v>
      </c>
      <c r="Q146" s="127">
        <f t="shared" si="14"/>
        <v>257.77</v>
      </c>
      <c r="R146" s="127">
        <f t="shared" si="15"/>
        <v>22.65</v>
      </c>
      <c r="S146" s="127">
        <f t="shared" si="16"/>
        <v>70.323999999999998</v>
      </c>
      <c r="T146" s="127">
        <f t="shared" si="17"/>
        <v>62.666999999999987</v>
      </c>
      <c r="U146" s="127">
        <f t="shared" si="18"/>
        <v>62.380000000000024</v>
      </c>
      <c r="V146" s="127">
        <f t="shared" si="19"/>
        <v>62.398999999999972</v>
      </c>
      <c r="W146" s="84">
        <v>14.125999999999999</v>
      </c>
      <c r="X146" s="46">
        <v>8.5239999999999991</v>
      </c>
      <c r="Y146" s="46">
        <v>8.0190000000000019</v>
      </c>
      <c r="Z146" s="46">
        <v>7.8499999999999979</v>
      </c>
      <c r="AA146" s="46">
        <v>7.9879999999999995</v>
      </c>
      <c r="AB146" s="46">
        <v>7.9500000000000028</v>
      </c>
      <c r="AC146" s="46">
        <v>7.9259999999999948</v>
      </c>
      <c r="AD146" s="46">
        <v>7.9410000000000025</v>
      </c>
      <c r="AE146" s="46">
        <v>8.0049999999999955</v>
      </c>
      <c r="AF146" s="46">
        <v>7.8590000000000089</v>
      </c>
      <c r="AG146" s="46">
        <v>7.8020000000000067</v>
      </c>
      <c r="AH146" s="46">
        <v>7.8739999999999952</v>
      </c>
      <c r="AI146" s="46">
        <v>7.6669999999999874</v>
      </c>
      <c r="AJ146" s="46">
        <v>7.7180000000000177</v>
      </c>
      <c r="AK146" s="46">
        <v>7.8119999999999834</v>
      </c>
      <c r="AL146" s="46">
        <v>7.9299999999999926</v>
      </c>
      <c r="AM146" s="46">
        <v>7.7980000000000018</v>
      </c>
      <c r="AN146" s="46">
        <v>7.9620000000000175</v>
      </c>
      <c r="AO146" s="46">
        <v>7.7420000000000186</v>
      </c>
      <c r="AP146" s="46">
        <v>7.7499999999999716</v>
      </c>
      <c r="AQ146" s="46">
        <v>7.7609999999999957</v>
      </c>
      <c r="AR146" s="46">
        <v>7.8310000000000173</v>
      </c>
      <c r="AS146" s="46">
        <v>7.8609999999999616</v>
      </c>
      <c r="AT146" s="46">
        <v>7.6750000000000398</v>
      </c>
      <c r="AU146" s="46">
        <v>7.8650000000000091</v>
      </c>
      <c r="AV146" s="46">
        <v>7.813999999999993</v>
      </c>
      <c r="AW146" s="46">
        <v>7.7990000000000066</v>
      </c>
      <c r="AX146" s="46">
        <v>7.8049999999999784</v>
      </c>
      <c r="AY146" s="46">
        <v>7.7890000000000157</v>
      </c>
      <c r="AZ146" s="46">
        <v>7.7699999999999534</v>
      </c>
      <c r="BA146" s="46">
        <v>7.8030000000000541</v>
      </c>
      <c r="BB146" s="46">
        <v>7.7539999999999623</v>
      </c>
      <c r="BC146" s="128">
        <f t="shared" si="20"/>
        <v>55.863754509834351</v>
      </c>
    </row>
    <row r="147" spans="1:55" ht="15" thickBot="1" x14ac:dyDescent="0.35">
      <c r="A147" s="62" t="s">
        <v>12</v>
      </c>
      <c r="B147" s="62">
        <v>2022</v>
      </c>
      <c r="C147" s="64">
        <v>44846</v>
      </c>
      <c r="D147" s="62" t="s">
        <v>13</v>
      </c>
      <c r="E147" s="62" t="s">
        <v>379</v>
      </c>
      <c r="F147" s="62" t="s">
        <v>379</v>
      </c>
      <c r="G147" s="62" t="s">
        <v>27</v>
      </c>
      <c r="H147" s="62" t="s">
        <v>216</v>
      </c>
      <c r="I147" s="62" t="s">
        <v>463</v>
      </c>
      <c r="J147" s="62" t="s">
        <v>396</v>
      </c>
      <c r="K147" s="62" t="s">
        <v>433</v>
      </c>
      <c r="L147" s="65">
        <f>(C147-VLOOKUP(H147,Riders!$A$2:$C$3501,2,FALSE))/365</f>
        <v>23.67945205479452</v>
      </c>
      <c r="M147" s="65">
        <f>(C147-VLOOKUP(I147,Riders!$A$2:$C$3501,2,FALSE))/365</f>
        <v>20.86849315068493</v>
      </c>
      <c r="N147" s="65">
        <f>(C147-VLOOKUP(J147,Riders!$A$2:$C$3501,2,FALSE))/365</f>
        <v>23.602739726027398</v>
      </c>
      <c r="O147" s="65">
        <f>(C147-VLOOKUP(K147,Riders!$A$2:$C$3501,2,FALSE))/365</f>
        <v>23.282191780821918</v>
      </c>
      <c r="P147" s="62">
        <v>7</v>
      </c>
      <c r="Q147" s="127">
        <f t="shared" si="14"/>
        <v>258.87700000000001</v>
      </c>
      <c r="R147" s="127">
        <f t="shared" si="15"/>
        <v>23.012</v>
      </c>
      <c r="S147" s="127">
        <f t="shared" si="16"/>
        <v>69.796999999999997</v>
      </c>
      <c r="T147" s="127">
        <f t="shared" si="17"/>
        <v>62.92300000000003</v>
      </c>
      <c r="U147" s="127">
        <f t="shared" si="18"/>
        <v>63.827999999999975</v>
      </c>
      <c r="V147" s="127">
        <f t="shared" si="19"/>
        <v>62.329000000000008</v>
      </c>
      <c r="W147" s="84">
        <v>14.54</v>
      </c>
      <c r="X147" s="46">
        <v>8.4720000000000013</v>
      </c>
      <c r="Y147" s="46">
        <v>7.8559999999999981</v>
      </c>
      <c r="Z147" s="46">
        <v>7.7590000000000039</v>
      </c>
      <c r="AA147" s="46">
        <v>7.7149999999999963</v>
      </c>
      <c r="AB147" s="46">
        <v>7.7950000000000017</v>
      </c>
      <c r="AC147" s="46">
        <v>7.8120000000000047</v>
      </c>
      <c r="AD147" s="46">
        <v>7.8479999999999919</v>
      </c>
      <c r="AE147" s="46">
        <v>7.9069999999999965</v>
      </c>
      <c r="AF147" s="46">
        <v>8.0150000000000006</v>
      </c>
      <c r="AG147" s="46">
        <v>7.833999999999989</v>
      </c>
      <c r="AH147" s="46">
        <v>7.9420000000000215</v>
      </c>
      <c r="AI147" s="46">
        <v>7.842000000000013</v>
      </c>
      <c r="AJ147" s="46">
        <v>7.8149999999999835</v>
      </c>
      <c r="AK147" s="46">
        <v>7.8160000000000309</v>
      </c>
      <c r="AL147" s="46">
        <v>7.7519999999999953</v>
      </c>
      <c r="AM147" s="46">
        <v>7.9479999999999507</v>
      </c>
      <c r="AN147" s="46">
        <v>7.9220000000000255</v>
      </c>
      <c r="AO147" s="46">
        <v>8.0900000000000034</v>
      </c>
      <c r="AP147" s="46">
        <v>7.9480000000000359</v>
      </c>
      <c r="AQ147" s="46">
        <v>7.9479999999999507</v>
      </c>
      <c r="AR147" s="46">
        <v>7.9420000000000357</v>
      </c>
      <c r="AS147" s="46">
        <v>7.9419999999999789</v>
      </c>
      <c r="AT147" s="46">
        <v>8.0879999999999939</v>
      </c>
      <c r="AU147" s="46">
        <v>7.9680000000000177</v>
      </c>
      <c r="AV147" s="46">
        <v>7.9889999999999759</v>
      </c>
      <c r="AW147" s="46">
        <v>8.0980000000000132</v>
      </c>
      <c r="AX147" s="46">
        <v>7.886999999999972</v>
      </c>
      <c r="AY147" s="46">
        <v>7.7830000000000439</v>
      </c>
      <c r="AZ147" s="46">
        <v>7.561000000000007</v>
      </c>
      <c r="BA147" s="46">
        <v>7.4699999999999136</v>
      </c>
      <c r="BB147" s="46">
        <v>7.5730000000000643</v>
      </c>
      <c r="BC147" s="128">
        <f t="shared" si="20"/>
        <v>55.624872043480103</v>
      </c>
    </row>
    <row r="148" spans="1:55" ht="15" thickBot="1" x14ac:dyDescent="0.35">
      <c r="A148" s="62" t="s">
        <v>12</v>
      </c>
      <c r="B148" s="62">
        <v>2022</v>
      </c>
      <c r="C148" s="64">
        <v>44846</v>
      </c>
      <c r="D148" s="62" t="s">
        <v>13</v>
      </c>
      <c r="E148" s="62" t="s">
        <v>379</v>
      </c>
      <c r="F148" s="62" t="s">
        <v>379</v>
      </c>
      <c r="G148" s="62" t="s">
        <v>67</v>
      </c>
      <c r="H148" s="62" t="s">
        <v>214</v>
      </c>
      <c r="I148" s="62" t="s">
        <v>271</v>
      </c>
      <c r="J148" s="62" t="s">
        <v>437</v>
      </c>
      <c r="K148" s="62" t="s">
        <v>464</v>
      </c>
      <c r="L148" s="65">
        <f>(C148-VLOOKUP(H148,Riders!$A$2:$C$3501,2,FALSE))/365</f>
        <v>27.81917808219178</v>
      </c>
      <c r="M148" s="65">
        <f>(C148-VLOOKUP(I148,Riders!$A$2:$C$3501,2,FALSE))/365</f>
        <v>28.32054794520548</v>
      </c>
      <c r="N148" s="65">
        <f>(C148-VLOOKUP(J148,Riders!$A$2:$C$3501,2,FALSE))/365</f>
        <v>31.482191780821918</v>
      </c>
      <c r="O148" s="65">
        <f>(C148-VLOOKUP(K148,Riders!$A$2:$C$3501,2,FALSE))/365</f>
        <v>20.715068493150685</v>
      </c>
      <c r="P148" s="62">
        <v>8</v>
      </c>
      <c r="Q148" s="127">
        <f t="shared" si="14"/>
        <v>259.11899999999997</v>
      </c>
      <c r="R148" s="127">
        <f t="shared" si="15"/>
        <v>23.3</v>
      </c>
      <c r="S148" s="127">
        <f t="shared" si="16"/>
        <v>69.962999999999994</v>
      </c>
      <c r="T148" s="127">
        <f t="shared" si="17"/>
        <v>63.371999999999986</v>
      </c>
      <c r="U148" s="127">
        <f t="shared" si="18"/>
        <v>63.870000000000033</v>
      </c>
      <c r="V148" s="127">
        <f t="shared" si="19"/>
        <v>61.913999999999959</v>
      </c>
      <c r="W148" s="84">
        <v>14.878</v>
      </c>
      <c r="X148" s="46">
        <v>8.4220000000000006</v>
      </c>
      <c r="Y148" s="46">
        <v>7.8610000000000007</v>
      </c>
      <c r="Z148" s="46">
        <v>7.7749999999999986</v>
      </c>
      <c r="AA148" s="46">
        <v>7.8509999999999991</v>
      </c>
      <c r="AB148" s="46">
        <v>7.732999999999997</v>
      </c>
      <c r="AC148" s="46">
        <v>7.6939999999999884</v>
      </c>
      <c r="AD148" s="46">
        <v>7.7490000000000094</v>
      </c>
      <c r="AE148" s="46">
        <v>7.9639999999999986</v>
      </c>
      <c r="AF148" s="46">
        <v>7.8500000000000085</v>
      </c>
      <c r="AG148" s="46">
        <v>7.8909999999999911</v>
      </c>
      <c r="AH148" s="46">
        <v>7.9510000000000076</v>
      </c>
      <c r="AI148" s="46">
        <v>8.1639999999999873</v>
      </c>
      <c r="AJ148" s="46">
        <v>7.9750000000000227</v>
      </c>
      <c r="AK148" s="46">
        <v>7.8080000000000069</v>
      </c>
      <c r="AL148" s="46">
        <v>7.7689999999999628</v>
      </c>
      <c r="AM148" s="46">
        <v>7.8400000000000318</v>
      </c>
      <c r="AN148" s="46">
        <v>7.8220000000000027</v>
      </c>
      <c r="AO148" s="46">
        <v>7.8499999999999943</v>
      </c>
      <c r="AP148" s="46">
        <v>7.945999999999998</v>
      </c>
      <c r="AQ148" s="46">
        <v>8.0879999999999654</v>
      </c>
      <c r="AR148" s="46">
        <v>8.0830000000000553</v>
      </c>
      <c r="AS148" s="46">
        <v>8.2589999999999577</v>
      </c>
      <c r="AT148" s="46">
        <v>7.9820000000000277</v>
      </c>
      <c r="AU148" s="46">
        <v>7.8720000000000141</v>
      </c>
      <c r="AV148" s="46">
        <v>7.7859999999999729</v>
      </c>
      <c r="AW148" s="46">
        <v>7.6920000000000073</v>
      </c>
      <c r="AX148" s="46">
        <v>7.6809999999999832</v>
      </c>
      <c r="AY148" s="46">
        <v>7.650999999999982</v>
      </c>
      <c r="AZ148" s="46">
        <v>7.6679999999999779</v>
      </c>
      <c r="BA148" s="46">
        <v>7.6800000000000068</v>
      </c>
      <c r="BB148" s="46">
        <v>7.8840000000000146</v>
      </c>
      <c r="BC148" s="128">
        <f t="shared" si="20"/>
        <v>55.572922093709849</v>
      </c>
    </row>
    <row r="149" spans="1:55" ht="15" thickBot="1" x14ac:dyDescent="0.35">
      <c r="A149" s="62" t="s">
        <v>12</v>
      </c>
      <c r="B149" s="62">
        <v>2022</v>
      </c>
      <c r="C149" s="64">
        <v>44846</v>
      </c>
      <c r="D149" s="62" t="s">
        <v>13</v>
      </c>
      <c r="E149" s="62" t="s">
        <v>379</v>
      </c>
      <c r="F149" s="62" t="s">
        <v>379</v>
      </c>
      <c r="G149" s="62" t="s">
        <v>56</v>
      </c>
      <c r="H149" s="62" t="s">
        <v>233</v>
      </c>
      <c r="I149" s="62" t="s">
        <v>427</v>
      </c>
      <c r="J149" s="62" t="s">
        <v>426</v>
      </c>
      <c r="K149" s="62" t="s">
        <v>428</v>
      </c>
      <c r="L149" s="65">
        <f>(C149-VLOOKUP(H149,Riders!$A$2:$C$3501,2,FALSE))/365</f>
        <v>27.115068493150684</v>
      </c>
      <c r="M149" s="65">
        <f>(C149-VLOOKUP(I149,Riders!$A$2:$C$3501,2,FALSE))/365</f>
        <v>28.463013698630139</v>
      </c>
      <c r="N149" s="65">
        <f>(C149-VLOOKUP(J149,Riders!$A$2:$C$3501,2,FALSE))/365</f>
        <v>21.490410958904111</v>
      </c>
      <c r="O149" s="65">
        <f>(C149-VLOOKUP(K149,Riders!$A$2:$C$3501,2,FALSE))/365</f>
        <v>32.961643835616435</v>
      </c>
      <c r="P149" s="62">
        <v>9</v>
      </c>
      <c r="Q149" s="127">
        <f t="shared" si="14"/>
        <v>259.93399999999997</v>
      </c>
      <c r="R149" s="127">
        <f t="shared" si="15"/>
        <v>22.806999999999999</v>
      </c>
      <c r="S149" s="127">
        <f t="shared" si="16"/>
        <v>69.546000000000006</v>
      </c>
      <c r="T149" s="127">
        <f t="shared" si="17"/>
        <v>62.845999999999989</v>
      </c>
      <c r="U149" s="127">
        <f t="shared" si="18"/>
        <v>63.157000000000011</v>
      </c>
      <c r="V149" s="127">
        <f t="shared" si="19"/>
        <v>64.384999999999962</v>
      </c>
      <c r="W149" s="84">
        <v>14.339</v>
      </c>
      <c r="X149" s="46">
        <v>8.4679999999999982</v>
      </c>
      <c r="Y149" s="46">
        <v>7.8109999999999999</v>
      </c>
      <c r="Z149" s="46">
        <v>7.7059999999999995</v>
      </c>
      <c r="AA149" s="46">
        <v>7.9010000000000034</v>
      </c>
      <c r="AB149" s="46">
        <v>7.7289999999999992</v>
      </c>
      <c r="AC149" s="46">
        <v>7.7340000000000089</v>
      </c>
      <c r="AD149" s="46">
        <v>7.857999999999997</v>
      </c>
      <c r="AE149" s="46">
        <v>7.8269999999999982</v>
      </c>
      <c r="AF149" s="46">
        <v>7.8909999999999911</v>
      </c>
      <c r="AG149" s="46">
        <v>7.8619999999999806</v>
      </c>
      <c r="AH149" s="46">
        <v>7.897000000000034</v>
      </c>
      <c r="AI149" s="46">
        <v>7.8379999999999797</v>
      </c>
      <c r="AJ149" s="46">
        <v>8.0019999999999953</v>
      </c>
      <c r="AK149" s="46">
        <v>7.7790000000000248</v>
      </c>
      <c r="AL149" s="46">
        <v>7.7499999999999858</v>
      </c>
      <c r="AM149" s="46">
        <v>7.7140000000000271</v>
      </c>
      <c r="AN149" s="46">
        <v>7.879999999999967</v>
      </c>
      <c r="AO149" s="46">
        <v>7.710000000000008</v>
      </c>
      <c r="AP149" s="46">
        <v>7.9199999999999875</v>
      </c>
      <c r="AQ149" s="46">
        <v>7.9000000000000341</v>
      </c>
      <c r="AR149" s="46">
        <v>7.875</v>
      </c>
      <c r="AS149" s="46">
        <v>8.1259999999999764</v>
      </c>
      <c r="AT149" s="46">
        <v>8.0320000000000107</v>
      </c>
      <c r="AU149" s="46">
        <v>8.0599999999999739</v>
      </c>
      <c r="AV149" s="46">
        <v>8.3440000000000509</v>
      </c>
      <c r="AW149" s="46">
        <v>8.1079999999999757</v>
      </c>
      <c r="AX149" s="46">
        <v>7.9659999999999798</v>
      </c>
      <c r="AY149" s="46">
        <v>7.924000000000035</v>
      </c>
      <c r="AZ149" s="46">
        <v>7.9259999999999877</v>
      </c>
      <c r="BA149" s="46">
        <v>7.9560000000000457</v>
      </c>
      <c r="BB149" s="46">
        <v>8.1009999999999138</v>
      </c>
      <c r="BC149" s="128">
        <f t="shared" si="20"/>
        <v>55.398678125985832</v>
      </c>
    </row>
    <row r="150" spans="1:55" ht="15" thickBot="1" x14ac:dyDescent="0.35">
      <c r="A150" s="62" t="s">
        <v>12</v>
      </c>
      <c r="B150" s="62">
        <v>2022</v>
      </c>
      <c r="C150" s="64">
        <v>44846</v>
      </c>
      <c r="D150" s="62" t="s">
        <v>13</v>
      </c>
      <c r="E150" s="62" t="s">
        <v>379</v>
      </c>
      <c r="F150" s="62" t="s">
        <v>379</v>
      </c>
      <c r="G150" s="62" t="s">
        <v>38</v>
      </c>
      <c r="H150" s="62" t="s">
        <v>465</v>
      </c>
      <c r="I150" s="62" t="s">
        <v>466</v>
      </c>
      <c r="J150" s="62" t="s">
        <v>467</v>
      </c>
      <c r="K150" s="62" t="s">
        <v>468</v>
      </c>
      <c r="L150" s="65">
        <f>(C150-VLOOKUP(H150,Riders!$A$2:$C$3501,2,FALSE))/365</f>
        <v>25.764383561643836</v>
      </c>
      <c r="M150" s="65">
        <f>(C150-VLOOKUP(I150,Riders!$A$2:$C$3501,2,FALSE))/365</f>
        <v>26.301369863013697</v>
      </c>
      <c r="N150" s="65" t="e">
        <f>(C150-VLOOKUP(J150,Riders!$A$2:$C$3501,2,FALSE))/365</f>
        <v>#N/A</v>
      </c>
      <c r="O150" s="65">
        <f>(C150-VLOOKUP(K150,Riders!$A$2:$C$3501,2,FALSE))/365</f>
        <v>26.827397260273973</v>
      </c>
      <c r="P150" s="62">
        <v>10</v>
      </c>
      <c r="Q150" s="127">
        <f t="shared" si="14"/>
        <v>262.02700000000004</v>
      </c>
      <c r="R150" s="127">
        <f t="shared" si="15"/>
        <v>22.763999999999999</v>
      </c>
      <c r="S150" s="127">
        <f t="shared" si="16"/>
        <v>70.170999999999992</v>
      </c>
      <c r="T150" s="127">
        <f t="shared" si="17"/>
        <v>64.289000000000016</v>
      </c>
      <c r="U150" s="127">
        <f t="shared" si="18"/>
        <v>63.90300000000002</v>
      </c>
      <c r="V150" s="127">
        <f t="shared" si="19"/>
        <v>63.664000000000016</v>
      </c>
      <c r="W150" s="84">
        <v>14.521000000000001</v>
      </c>
      <c r="X150" s="46">
        <v>8.2429999999999986</v>
      </c>
      <c r="Y150" s="46">
        <v>7.8620000000000019</v>
      </c>
      <c r="Z150" s="46">
        <v>7.8229999999999968</v>
      </c>
      <c r="AA150" s="46">
        <v>7.9969999999999999</v>
      </c>
      <c r="AB150" s="46">
        <v>7.8580000000000112</v>
      </c>
      <c r="AC150" s="46">
        <v>7.8659999999999926</v>
      </c>
      <c r="AD150" s="46">
        <v>8.0009999999999906</v>
      </c>
      <c r="AE150" s="46">
        <v>7.9380000000000024</v>
      </c>
      <c r="AF150" s="46">
        <v>8.097999999999999</v>
      </c>
      <c r="AG150" s="46">
        <v>8.1430000000000007</v>
      </c>
      <c r="AH150" s="46">
        <v>8.2650000000000148</v>
      </c>
      <c r="AI150" s="46">
        <v>7.9369999999999976</v>
      </c>
      <c r="AJ150" s="46">
        <v>7.8810000000000002</v>
      </c>
      <c r="AK150" s="46">
        <v>7.9380000000000166</v>
      </c>
      <c r="AL150" s="46">
        <v>8.0889999999999844</v>
      </c>
      <c r="AM150" s="46">
        <v>7.9159999999999684</v>
      </c>
      <c r="AN150" s="46">
        <v>7.9020000000000437</v>
      </c>
      <c r="AO150" s="46">
        <v>7.9279999999999688</v>
      </c>
      <c r="AP150" s="46">
        <v>7.9760000000000275</v>
      </c>
      <c r="AQ150" s="46">
        <v>8.1279999999999859</v>
      </c>
      <c r="AR150" s="46">
        <v>7.9850000000000136</v>
      </c>
      <c r="AS150" s="46">
        <v>8.0419999999999447</v>
      </c>
      <c r="AT150" s="46">
        <v>8.0260000000000673</v>
      </c>
      <c r="AU150" s="46">
        <v>8.1919999999999504</v>
      </c>
      <c r="AV150" s="46">
        <v>7.8979999999999961</v>
      </c>
      <c r="AW150" s="46">
        <v>7.8640000000000612</v>
      </c>
      <c r="AX150" s="46">
        <v>7.8549999999999613</v>
      </c>
      <c r="AY150" s="46">
        <v>7.9750000000000227</v>
      </c>
      <c r="AZ150" s="46">
        <v>8.1920000000000073</v>
      </c>
      <c r="BA150" s="46">
        <v>7.8419999999999561</v>
      </c>
      <c r="BB150" s="46">
        <v>7.8460000000000605</v>
      </c>
      <c r="BC150" s="128">
        <f t="shared" si="20"/>
        <v>54.956168639109698</v>
      </c>
    </row>
    <row r="151" spans="1:55" ht="15" thickBot="1" x14ac:dyDescent="0.35">
      <c r="A151" s="62" t="s">
        <v>12</v>
      </c>
      <c r="B151" s="62">
        <v>2022</v>
      </c>
      <c r="C151" s="64">
        <v>44846</v>
      </c>
      <c r="D151" s="62" t="s">
        <v>13</v>
      </c>
      <c r="E151" s="62" t="s">
        <v>379</v>
      </c>
      <c r="F151" s="62" t="s">
        <v>379</v>
      </c>
      <c r="G151" s="62" t="s">
        <v>47</v>
      </c>
      <c r="H151" s="62" t="s">
        <v>240</v>
      </c>
      <c r="I151" s="62" t="s">
        <v>268</v>
      </c>
      <c r="J151" s="62" t="s">
        <v>469</v>
      </c>
      <c r="K151" s="62" t="s">
        <v>470</v>
      </c>
      <c r="L151" s="65">
        <f>(C151-VLOOKUP(H151,Riders!$A$2:$C$3501,2,FALSE))/365</f>
        <v>30.241095890410961</v>
      </c>
      <c r="M151" s="65">
        <f>(C151-VLOOKUP(I151,Riders!$A$2:$C$3501,2,FALSE))/365</f>
        <v>25.780821917808218</v>
      </c>
      <c r="N151" s="65">
        <f>(C151-VLOOKUP(J151,Riders!$A$2:$C$3501,2,FALSE))/365</f>
        <v>23.506849315068493</v>
      </c>
      <c r="O151" s="65">
        <f>(C151-VLOOKUP(K151,Riders!$A$2:$C$3501,2,FALSE))/365</f>
        <v>24.342465753424658</v>
      </c>
      <c r="P151" s="62">
        <v>11</v>
      </c>
      <c r="Q151" s="127">
        <f t="shared" si="14"/>
        <v>263.952</v>
      </c>
      <c r="R151" s="127">
        <f t="shared" si="15"/>
        <v>23.042999999999999</v>
      </c>
      <c r="S151" s="127">
        <f t="shared" si="16"/>
        <v>69.798000000000002</v>
      </c>
      <c r="T151" s="127">
        <f t="shared" si="17"/>
        <v>62.911000000000001</v>
      </c>
      <c r="U151" s="127">
        <f t="shared" si="18"/>
        <v>65.176999999999964</v>
      </c>
      <c r="V151" s="127">
        <f t="shared" si="19"/>
        <v>66.066000000000031</v>
      </c>
      <c r="W151" s="84">
        <v>14.518000000000001</v>
      </c>
      <c r="X151" s="46">
        <v>8.5249999999999986</v>
      </c>
      <c r="Y151" s="46">
        <v>8.1069999999999993</v>
      </c>
      <c r="Z151" s="46">
        <v>7.7469999999999999</v>
      </c>
      <c r="AA151" s="46">
        <v>7.6450000000000031</v>
      </c>
      <c r="AB151" s="46">
        <v>7.7890000000000015</v>
      </c>
      <c r="AC151" s="46">
        <v>7.6990000000000052</v>
      </c>
      <c r="AD151" s="46">
        <v>7.7679999999999936</v>
      </c>
      <c r="AE151" s="46">
        <v>7.945999999999998</v>
      </c>
      <c r="AF151" s="46">
        <v>7.784000000000006</v>
      </c>
      <c r="AG151" s="46">
        <v>7.7669999999999959</v>
      </c>
      <c r="AH151" s="46">
        <v>7.8979999999999961</v>
      </c>
      <c r="AI151" s="46">
        <v>7.8639999999999901</v>
      </c>
      <c r="AJ151" s="46">
        <v>8.0360000000000298</v>
      </c>
      <c r="AK151" s="46">
        <v>7.8180000000000121</v>
      </c>
      <c r="AL151" s="46">
        <v>7.7979999999999734</v>
      </c>
      <c r="AM151" s="46">
        <v>8.0079999999999814</v>
      </c>
      <c r="AN151" s="46">
        <v>8.2150000000000034</v>
      </c>
      <c r="AO151" s="46">
        <v>8.117999999999995</v>
      </c>
      <c r="AP151" s="46">
        <v>8.3060000000000116</v>
      </c>
      <c r="AQ151" s="46">
        <v>8.1409999999999911</v>
      </c>
      <c r="AR151" s="46">
        <v>8.296999999999997</v>
      </c>
      <c r="AS151" s="46">
        <v>8.0629999999999882</v>
      </c>
      <c r="AT151" s="46">
        <v>8.0289999999999964</v>
      </c>
      <c r="AU151" s="46">
        <v>7.9980000000000189</v>
      </c>
      <c r="AV151" s="46">
        <v>8.054000000000002</v>
      </c>
      <c r="AW151" s="46">
        <v>8.328000000000003</v>
      </c>
      <c r="AX151" s="46">
        <v>8.5279999999999916</v>
      </c>
      <c r="AY151" s="46">
        <v>8.3070000000000164</v>
      </c>
      <c r="AZ151" s="46">
        <v>8.4660000000000082</v>
      </c>
      <c r="BA151" s="46">
        <v>8.1400000000000148</v>
      </c>
      <c r="BB151" s="46">
        <v>8.2449999999999761</v>
      </c>
      <c r="BC151" s="128">
        <f t="shared" si="20"/>
        <v>54.555373704309872</v>
      </c>
    </row>
    <row r="152" spans="1:55" ht="15" thickBot="1" x14ac:dyDescent="0.35">
      <c r="A152" s="62" t="s">
        <v>12</v>
      </c>
      <c r="B152" s="62">
        <v>2022</v>
      </c>
      <c r="C152" s="64">
        <v>44846</v>
      </c>
      <c r="D152" s="62" t="s">
        <v>13</v>
      </c>
      <c r="E152" s="62" t="s">
        <v>379</v>
      </c>
      <c r="F152" s="62" t="s">
        <v>379</v>
      </c>
      <c r="G152" s="62" t="s">
        <v>61</v>
      </c>
      <c r="H152" s="62" t="s">
        <v>139</v>
      </c>
      <c r="I152" s="62" t="s">
        <v>229</v>
      </c>
      <c r="J152" s="62" t="s">
        <v>471</v>
      </c>
      <c r="K152" s="62" t="s">
        <v>472</v>
      </c>
      <c r="L152" s="65">
        <f>(C152-VLOOKUP(H152,Riders!$A$2:$C$3501,2,FALSE))/365</f>
        <v>30.342465753424658</v>
      </c>
      <c r="M152" s="65">
        <f>(C152-VLOOKUP(I152,Riders!$A$2:$C$3501,2,FALSE))/365</f>
        <v>24.095890410958905</v>
      </c>
      <c r="N152" s="65">
        <f>(C152-VLOOKUP(J152,Riders!$A$2:$C$3501,2,FALSE))/365</f>
        <v>19.295890410958904</v>
      </c>
      <c r="O152" s="65">
        <f>(C152-VLOOKUP(K152,Riders!$A$2:$C$3501,2,FALSE))/365</f>
        <v>27.205479452054796</v>
      </c>
      <c r="P152" s="62">
        <v>12</v>
      </c>
      <c r="Q152" s="127">
        <f t="shared" si="14"/>
        <v>275.66200000000003</v>
      </c>
      <c r="R152" s="127">
        <f t="shared" si="15"/>
        <v>22.698</v>
      </c>
      <c r="S152" s="127">
        <f t="shared" si="16"/>
        <v>72.03</v>
      </c>
      <c r="T152" s="127">
        <f t="shared" si="17"/>
        <v>65.35299999999998</v>
      </c>
      <c r="U152" s="127">
        <f t="shared" si="18"/>
        <v>68.384999999999991</v>
      </c>
      <c r="V152" s="127">
        <f t="shared" si="19"/>
        <v>69.894000000000062</v>
      </c>
      <c r="W152" s="84">
        <v>13.808</v>
      </c>
      <c r="X152" s="46">
        <v>8.89</v>
      </c>
      <c r="Y152" s="46">
        <v>8.3780000000000001</v>
      </c>
      <c r="Z152" s="46">
        <v>8.2179999999999964</v>
      </c>
      <c r="AA152" s="46">
        <v>8.3010000000000019</v>
      </c>
      <c r="AB152" s="46">
        <v>8.1100000000000065</v>
      </c>
      <c r="AC152" s="46">
        <v>8.0949999999999847</v>
      </c>
      <c r="AD152" s="46">
        <v>8.2300000000000111</v>
      </c>
      <c r="AE152" s="46">
        <v>8.14</v>
      </c>
      <c r="AF152" s="46">
        <v>8.125</v>
      </c>
      <c r="AG152" s="46">
        <v>8.0689999999999884</v>
      </c>
      <c r="AH152" s="46">
        <v>8.0430000000000064</v>
      </c>
      <c r="AI152" s="46">
        <v>8.2099999999999937</v>
      </c>
      <c r="AJ152" s="46">
        <v>8.0949999999999989</v>
      </c>
      <c r="AK152" s="46">
        <v>8.1730000000000018</v>
      </c>
      <c r="AL152" s="46">
        <v>8.4979999999999905</v>
      </c>
      <c r="AM152" s="46">
        <v>8.2130000000000223</v>
      </c>
      <c r="AN152" s="46">
        <v>8.6459999999999866</v>
      </c>
      <c r="AO152" s="46">
        <v>8.4780000000000086</v>
      </c>
      <c r="AP152" s="46">
        <v>8.6340000000000146</v>
      </c>
      <c r="AQ152" s="46">
        <v>8.7719999999999914</v>
      </c>
      <c r="AR152" s="46">
        <v>8.5029999999999859</v>
      </c>
      <c r="AS152" s="46">
        <v>8.4660000000000082</v>
      </c>
      <c r="AT152" s="46">
        <v>8.6729999999999734</v>
      </c>
      <c r="AU152" s="46">
        <v>8.5360000000000014</v>
      </c>
      <c r="AV152" s="46">
        <v>8.6810000000000116</v>
      </c>
      <c r="AW152" s="46">
        <v>8.8010000000000161</v>
      </c>
      <c r="AX152" s="46">
        <v>8.9179999999999779</v>
      </c>
      <c r="AY152" s="46">
        <v>9.0410000000000537</v>
      </c>
      <c r="AZ152" s="46">
        <v>8.6899999999999693</v>
      </c>
      <c r="BA152" s="46">
        <v>8.7019999999999413</v>
      </c>
      <c r="BB152" s="46">
        <v>8.5250000000000909</v>
      </c>
      <c r="BC152" s="128">
        <f t="shared" si="20"/>
        <v>52.237885526478074</v>
      </c>
    </row>
    <row r="153" spans="1:55" ht="15" thickBot="1" x14ac:dyDescent="0.35">
      <c r="A153" s="62" t="s">
        <v>12</v>
      </c>
      <c r="B153" s="62">
        <v>2022</v>
      </c>
      <c r="C153" s="64">
        <v>44846</v>
      </c>
      <c r="D153" s="62" t="s">
        <v>13</v>
      </c>
      <c r="E153" s="62" t="s">
        <v>379</v>
      </c>
      <c r="F153" s="62" t="s">
        <v>379</v>
      </c>
      <c r="G153" s="62" t="s">
        <v>44</v>
      </c>
      <c r="H153" s="62" t="s">
        <v>241</v>
      </c>
      <c r="I153" s="62" t="s">
        <v>446</v>
      </c>
      <c r="J153" s="62" t="s">
        <v>447</v>
      </c>
      <c r="K153" s="62" t="s">
        <v>448</v>
      </c>
      <c r="L153" s="65">
        <f>(C153-VLOOKUP(H153,Riders!$A$2:$C$3501,2,FALSE))/365</f>
        <v>20.2</v>
      </c>
      <c r="M153" s="65">
        <f>(C153-VLOOKUP(I153,Riders!$A$2:$C$3501,2,FALSE))/365</f>
        <v>21.219178082191782</v>
      </c>
      <c r="N153" s="65">
        <f>(C153-VLOOKUP(J153,Riders!$A$2:$C$3501,2,FALSE))/365</f>
        <v>26.515068493150686</v>
      </c>
      <c r="O153" s="65">
        <f>(C153-VLOOKUP(K153,Riders!$A$2:$C$3501,2,FALSE))/365</f>
        <v>25.413698630136988</v>
      </c>
      <c r="P153" s="62">
        <v>13</v>
      </c>
      <c r="Q153" s="127">
        <f t="shared" si="14"/>
        <v>276.93399999999997</v>
      </c>
      <c r="R153" s="127">
        <f t="shared" si="15"/>
        <v>23.459</v>
      </c>
      <c r="S153" s="127">
        <f t="shared" si="16"/>
        <v>74.227000000000004</v>
      </c>
      <c r="T153" s="127">
        <f t="shared" si="17"/>
        <v>67.258999999999986</v>
      </c>
      <c r="U153" s="127">
        <f t="shared" si="18"/>
        <v>68.012000000000029</v>
      </c>
      <c r="V153" s="127">
        <f t="shared" si="19"/>
        <v>67.43599999999995</v>
      </c>
      <c r="W153" s="84">
        <v>14.622</v>
      </c>
      <c r="X153" s="46">
        <v>8.8369999999999997</v>
      </c>
      <c r="Y153" s="46">
        <v>8.4660000000000011</v>
      </c>
      <c r="Z153" s="46">
        <v>8.3689999999999962</v>
      </c>
      <c r="AA153" s="46">
        <v>8.4760000000000062</v>
      </c>
      <c r="AB153" s="46">
        <v>8.3880000000000052</v>
      </c>
      <c r="AC153" s="46">
        <v>8.6249999999999787</v>
      </c>
      <c r="AD153" s="46">
        <v>8.4440000000000168</v>
      </c>
      <c r="AE153" s="46">
        <v>8.438999999999993</v>
      </c>
      <c r="AF153" s="46">
        <v>8.5560000000000116</v>
      </c>
      <c r="AG153" s="46">
        <v>8.3990000000000009</v>
      </c>
      <c r="AH153" s="46">
        <v>8.2939999999999827</v>
      </c>
      <c r="AI153" s="46">
        <v>8.2819999999999965</v>
      </c>
      <c r="AJ153" s="46">
        <v>8.2780000000000342</v>
      </c>
      <c r="AK153" s="46">
        <v>8.4839999999999804</v>
      </c>
      <c r="AL153" s="46">
        <v>8.5269999999999868</v>
      </c>
      <c r="AM153" s="46">
        <v>8.771000000000015</v>
      </c>
      <c r="AN153" s="46">
        <v>8.6800000000000068</v>
      </c>
      <c r="AO153" s="46">
        <v>8.7819999999999823</v>
      </c>
      <c r="AP153" s="46">
        <v>8.4699999999999989</v>
      </c>
      <c r="AQ153" s="46">
        <v>8.2929999999999779</v>
      </c>
      <c r="AR153" s="46">
        <v>8.1620000000000061</v>
      </c>
      <c r="AS153" s="46">
        <v>8.3640000000000327</v>
      </c>
      <c r="AT153" s="46">
        <v>8.4900000000000091</v>
      </c>
      <c r="AU153" s="46">
        <v>8.5869999999999607</v>
      </c>
      <c r="AV153" s="46">
        <v>8.311000000000007</v>
      </c>
      <c r="AW153" s="46">
        <v>8.6340000000000146</v>
      </c>
      <c r="AX153" s="46">
        <v>8.9300000000000352</v>
      </c>
      <c r="AY153" s="46">
        <v>8.3929999999999723</v>
      </c>
      <c r="AZ153" s="46">
        <v>8.2409999999999286</v>
      </c>
      <c r="BA153" s="46">
        <v>8.2210000000000605</v>
      </c>
      <c r="BB153" s="46">
        <v>8.1189999999999714</v>
      </c>
      <c r="BC153" s="128">
        <f t="shared" si="20"/>
        <v>51.997948969790642</v>
      </c>
    </row>
    <row r="154" spans="1:55" ht="15" thickBot="1" x14ac:dyDescent="0.35">
      <c r="A154" s="62" t="s">
        <v>12</v>
      </c>
      <c r="B154" s="62">
        <v>2022</v>
      </c>
      <c r="C154" s="64">
        <v>44846</v>
      </c>
      <c r="D154" s="62" t="s">
        <v>13</v>
      </c>
      <c r="E154" s="62" t="s">
        <v>379</v>
      </c>
      <c r="F154" s="62" t="s">
        <v>379</v>
      </c>
      <c r="G154" s="62" t="s">
        <v>65</v>
      </c>
      <c r="H154" s="62" t="s">
        <v>251</v>
      </c>
      <c r="I154" s="62" t="s">
        <v>473</v>
      </c>
      <c r="J154" s="62" t="s">
        <v>474</v>
      </c>
      <c r="K154" s="62" t="s">
        <v>340</v>
      </c>
      <c r="L154" s="65">
        <f>(C154-VLOOKUP(H154,Riders!$A$2:$C$3501,2,FALSE))/365</f>
        <v>21.452054794520549</v>
      </c>
      <c r="M154" s="65">
        <f>(C154-VLOOKUP(I154,Riders!$A$2:$C$3501,2,FALSE))/365</f>
        <v>28.909589041095892</v>
      </c>
      <c r="N154" s="65">
        <f>(C154-VLOOKUP(J154,Riders!$A$2:$C$3501,2,FALSE))/365</f>
        <v>25.969863013698632</v>
      </c>
      <c r="O154" s="65">
        <f>(C154-VLOOKUP(K154,Riders!$A$2:$C$3501,2,FALSE))/365</f>
        <v>27.397260273972602</v>
      </c>
      <c r="P154" s="62">
        <v>14</v>
      </c>
      <c r="Q154" s="127">
        <f t="shared" si="14"/>
        <v>280.91099999999994</v>
      </c>
      <c r="R154" s="127">
        <f t="shared" si="15"/>
        <v>23.541</v>
      </c>
      <c r="S154" s="127">
        <f t="shared" si="16"/>
        <v>73.52000000000001</v>
      </c>
      <c r="T154" s="127">
        <f t="shared" si="17"/>
        <v>66.993000000000023</v>
      </c>
      <c r="U154" s="127">
        <f t="shared" si="18"/>
        <v>69.986999999999995</v>
      </c>
      <c r="V154" s="127">
        <f t="shared" si="19"/>
        <v>70.410999999999916</v>
      </c>
      <c r="W154" s="84">
        <v>14.97</v>
      </c>
      <c r="X154" s="46">
        <v>8.5709999999999997</v>
      </c>
      <c r="Y154" s="46">
        <v>8.2289999999999992</v>
      </c>
      <c r="Z154" s="46">
        <v>8.2789999999999999</v>
      </c>
      <c r="AA154" s="46">
        <v>8.2100000000000009</v>
      </c>
      <c r="AB154" s="46">
        <v>8.4760000000000062</v>
      </c>
      <c r="AC154" s="46">
        <v>8.2619999999999933</v>
      </c>
      <c r="AD154" s="46">
        <v>8.5230000000000103</v>
      </c>
      <c r="AE154" s="46">
        <v>8.2459999999999951</v>
      </c>
      <c r="AF154" s="46">
        <v>8.4219999999999828</v>
      </c>
      <c r="AG154" s="46">
        <v>8.2970000000000113</v>
      </c>
      <c r="AH154" s="46">
        <v>8.2200000000000131</v>
      </c>
      <c r="AI154" s="46">
        <v>8.2860000000000014</v>
      </c>
      <c r="AJ154" s="46">
        <v>8.4799999999999898</v>
      </c>
      <c r="AK154" s="46">
        <v>8.3999999999999773</v>
      </c>
      <c r="AL154" s="46">
        <v>8.6420000000000528</v>
      </c>
      <c r="AM154" s="46">
        <v>8.8549999999999613</v>
      </c>
      <c r="AN154" s="46">
        <v>8.6100000000000136</v>
      </c>
      <c r="AO154" s="46">
        <v>8.7379999999999995</v>
      </c>
      <c r="AP154" s="46">
        <v>8.7060000000000173</v>
      </c>
      <c r="AQ154" s="46">
        <v>8.7359999999999616</v>
      </c>
      <c r="AR154" s="46">
        <v>8.8520000000000039</v>
      </c>
      <c r="AS154" s="46">
        <v>8.7440000000000282</v>
      </c>
      <c r="AT154" s="46">
        <v>8.7460000000000093</v>
      </c>
      <c r="AU154" s="46">
        <v>8.8849999999999625</v>
      </c>
      <c r="AV154" s="46">
        <v>8.5520000000000209</v>
      </c>
      <c r="AW154" s="46">
        <v>8.4280000000000257</v>
      </c>
      <c r="AX154" s="46">
        <v>8.5849999999999227</v>
      </c>
      <c r="AY154" s="46">
        <v>8.9230000000000302</v>
      </c>
      <c r="AZ154" s="46">
        <v>8.7909999999999968</v>
      </c>
      <c r="BA154" s="46">
        <v>9.0149999999999864</v>
      </c>
      <c r="BB154" s="46">
        <v>9.2319999999999709</v>
      </c>
      <c r="BC154" s="128">
        <f t="shared" si="20"/>
        <v>51.261787541249731</v>
      </c>
    </row>
    <row r="155" spans="1:55" ht="15" thickBot="1" x14ac:dyDescent="0.35">
      <c r="A155" s="62" t="s">
        <v>12</v>
      </c>
      <c r="B155" s="62">
        <v>2022</v>
      </c>
      <c r="C155" s="64">
        <v>44846</v>
      </c>
      <c r="D155" s="62" t="s">
        <v>13</v>
      </c>
      <c r="E155" s="62" t="s">
        <v>379</v>
      </c>
      <c r="F155" s="62" t="s">
        <v>379</v>
      </c>
      <c r="G155" s="62" t="s">
        <v>264</v>
      </c>
      <c r="H155" s="62" t="s">
        <v>475</v>
      </c>
      <c r="I155" s="62" t="s">
        <v>450</v>
      </c>
      <c r="J155" s="62" t="s">
        <v>288</v>
      </c>
      <c r="K155" s="62" t="s">
        <v>263</v>
      </c>
      <c r="L155" s="65">
        <f>(C155-VLOOKUP(H155,Riders!$A$2:$C$3501,2,FALSE))/365</f>
        <v>18.663013698630138</v>
      </c>
      <c r="M155" s="65">
        <f>(C155-VLOOKUP(I155,Riders!$A$2:$C$3501,2,FALSE))/365</f>
        <v>24.216438356164385</v>
      </c>
      <c r="N155" s="65">
        <f>(C155-VLOOKUP(J155,Riders!$A$2:$C$3501,2,FALSE))/365</f>
        <v>20.865753424657534</v>
      </c>
      <c r="O155" s="65">
        <f>(C155-VLOOKUP(K155,Riders!$A$2:$C$3501,2,FALSE))/365</f>
        <v>19.504109589041096</v>
      </c>
      <c r="P155" s="62">
        <v>15</v>
      </c>
      <c r="Q155" s="127">
        <f t="shared" si="14"/>
        <v>282.43200000000002</v>
      </c>
      <c r="R155" s="127">
        <f t="shared" si="15"/>
        <v>23.318000000000001</v>
      </c>
      <c r="S155" s="127">
        <f t="shared" si="16"/>
        <v>73.206000000000003</v>
      </c>
      <c r="T155" s="127">
        <f t="shared" si="17"/>
        <v>68.791000000000011</v>
      </c>
      <c r="U155" s="127">
        <f t="shared" si="18"/>
        <v>69.335999999999984</v>
      </c>
      <c r="V155" s="127">
        <f t="shared" si="19"/>
        <v>71.099000000000018</v>
      </c>
      <c r="W155" s="84">
        <v>14.747</v>
      </c>
      <c r="X155" s="46">
        <v>8.5710000000000015</v>
      </c>
      <c r="Y155" s="46">
        <v>8.325999999999997</v>
      </c>
      <c r="Z155" s="46">
        <v>8.4770000000000039</v>
      </c>
      <c r="AA155" s="46">
        <v>8.2089999999999961</v>
      </c>
      <c r="AB155" s="46">
        <v>8.4200000000000017</v>
      </c>
      <c r="AC155" s="46">
        <v>8.2190000000000083</v>
      </c>
      <c r="AD155" s="46">
        <v>8.2369999999999948</v>
      </c>
      <c r="AE155" s="46">
        <v>8.3559999999999945</v>
      </c>
      <c r="AF155" s="46">
        <v>8.2950000000000017</v>
      </c>
      <c r="AG155" s="46">
        <v>8.4189999999999969</v>
      </c>
      <c r="AH155" s="46">
        <v>8.7510000000000048</v>
      </c>
      <c r="AI155" s="46">
        <v>8.7720000000000056</v>
      </c>
      <c r="AJ155" s="46">
        <v>8.9999999999999858</v>
      </c>
      <c r="AK155" s="46">
        <v>8.7039999999999935</v>
      </c>
      <c r="AL155" s="46">
        <v>8.4940000000000282</v>
      </c>
      <c r="AM155" s="46">
        <v>8.3540000000000134</v>
      </c>
      <c r="AN155" s="46">
        <v>8.4589999999999748</v>
      </c>
      <c r="AO155" s="46">
        <v>8.6449999999999818</v>
      </c>
      <c r="AP155" s="46">
        <v>8.4860000000000184</v>
      </c>
      <c r="AQ155" s="46">
        <v>8.7400000000000091</v>
      </c>
      <c r="AR155" s="46">
        <v>9.0559999999999832</v>
      </c>
      <c r="AS155" s="46">
        <v>8.8589999999999804</v>
      </c>
      <c r="AT155" s="46">
        <v>8.7370000000000232</v>
      </c>
      <c r="AU155" s="46">
        <v>8.8690000000000282</v>
      </c>
      <c r="AV155" s="46">
        <v>8.7589999999999861</v>
      </c>
      <c r="AW155" s="46">
        <v>8.9499999999999886</v>
      </c>
      <c r="AX155" s="46">
        <v>9.2449999999999761</v>
      </c>
      <c r="AY155" s="46">
        <v>8.8680000000000234</v>
      </c>
      <c r="AZ155" s="46">
        <v>8.7099999999999227</v>
      </c>
      <c r="BA155" s="46">
        <v>8.8790000000000191</v>
      </c>
      <c r="BB155" s="46">
        <v>8.8190000000000737</v>
      </c>
      <c r="BC155" s="128">
        <f t="shared" si="20"/>
        <v>50.985723997280758</v>
      </c>
    </row>
    <row r="156" spans="1:55" ht="15" thickBot="1" x14ac:dyDescent="0.35">
      <c r="A156" s="62" t="s">
        <v>12</v>
      </c>
      <c r="B156" s="62">
        <v>2022</v>
      </c>
      <c r="C156" s="64">
        <v>44846</v>
      </c>
      <c r="D156" s="62" t="s">
        <v>13</v>
      </c>
      <c r="E156" s="62" t="s">
        <v>379</v>
      </c>
      <c r="F156" s="62" t="s">
        <v>379</v>
      </c>
      <c r="G156" s="62" t="s">
        <v>70</v>
      </c>
      <c r="H156" s="62" t="s">
        <v>476</v>
      </c>
      <c r="I156" s="62" t="s">
        <v>477</v>
      </c>
      <c r="J156" s="62" t="s">
        <v>69</v>
      </c>
      <c r="K156" s="62" t="s">
        <v>393</v>
      </c>
      <c r="L156" s="65">
        <f>(C156-VLOOKUP(H156,Riders!$A$2:$C$3501,2,FALSE))/365</f>
        <v>21.210958904109589</v>
      </c>
      <c r="M156" s="65">
        <f>(C156-VLOOKUP(I156,Riders!$A$2:$C$3501,2,FALSE))/365</f>
        <v>20.92876712328767</v>
      </c>
      <c r="N156" s="65">
        <f>(C156-VLOOKUP(J156,Riders!$A$2:$C$3501,2,FALSE))/365</f>
        <v>29.109589041095891</v>
      </c>
      <c r="O156" s="65">
        <f>(C156-VLOOKUP(K156,Riders!$A$2:$C$3501,2,FALSE))/365</f>
        <v>21.134246575342466</v>
      </c>
      <c r="P156" s="62">
        <v>16</v>
      </c>
      <c r="Q156" s="127">
        <f t="shared" si="14"/>
        <v>324.54900000000004</v>
      </c>
      <c r="R156" s="127">
        <f t="shared" si="15"/>
        <v>25.244</v>
      </c>
      <c r="S156" s="127">
        <f t="shared" si="16"/>
        <v>79.184999999999988</v>
      </c>
      <c r="T156" s="127">
        <f t="shared" si="17"/>
        <v>81.163000000000025</v>
      </c>
      <c r="U156" s="127">
        <f t="shared" si="18"/>
        <v>80.678999999999974</v>
      </c>
      <c r="V156" s="127">
        <f t="shared" si="19"/>
        <v>83.522000000000048</v>
      </c>
      <c r="W156" s="84">
        <v>15.843999999999999</v>
      </c>
      <c r="X156" s="46">
        <v>9.4</v>
      </c>
      <c r="Y156" s="46">
        <v>9.3969999999999985</v>
      </c>
      <c r="Z156" s="46">
        <v>8.8580000000000041</v>
      </c>
      <c r="AA156" s="46">
        <v>8.982999999999997</v>
      </c>
      <c r="AB156" s="46">
        <v>8.7559999999999931</v>
      </c>
      <c r="AC156" s="46">
        <v>9.0349999999999895</v>
      </c>
      <c r="AD156" s="46">
        <v>8.9120000000000061</v>
      </c>
      <c r="AE156" s="46">
        <v>8.9100000000000108</v>
      </c>
      <c r="AF156" s="46">
        <v>9.1629999999999967</v>
      </c>
      <c r="AG156" s="46">
        <v>9.8870000000000289</v>
      </c>
      <c r="AH156" s="46">
        <v>10.418999999999983</v>
      </c>
      <c r="AI156" s="46">
        <v>11.047000000000011</v>
      </c>
      <c r="AJ156" s="46">
        <v>11.11099999999999</v>
      </c>
      <c r="AK156" s="46">
        <v>10.830999999999989</v>
      </c>
      <c r="AL156" s="46">
        <v>9.7950000000000159</v>
      </c>
      <c r="AM156" s="46">
        <v>9.3729999999999905</v>
      </c>
      <c r="AN156" s="46">
        <v>9.4069999999999823</v>
      </c>
      <c r="AO156" s="46">
        <v>9.8080000000000211</v>
      </c>
      <c r="AP156" s="46">
        <v>10.285000000000025</v>
      </c>
      <c r="AQ156" s="46">
        <v>10.308999999999997</v>
      </c>
      <c r="AR156" s="46">
        <v>10.563999999999965</v>
      </c>
      <c r="AS156" s="46">
        <v>10.29200000000003</v>
      </c>
      <c r="AT156" s="46">
        <v>10.640999999999963</v>
      </c>
      <c r="AU156" s="46">
        <v>10.788000000000011</v>
      </c>
      <c r="AV156" s="46">
        <v>10.937999999999988</v>
      </c>
      <c r="AW156" s="46">
        <v>10.757000000000005</v>
      </c>
      <c r="AX156" s="46">
        <v>10.569999999999993</v>
      </c>
      <c r="AY156" s="46">
        <v>10.218000000000018</v>
      </c>
      <c r="AZ156" s="46">
        <v>10.146999999999991</v>
      </c>
      <c r="BA156" s="46">
        <v>9.9689999999999941</v>
      </c>
      <c r="BB156" s="46">
        <v>10.135000000000048</v>
      </c>
      <c r="BC156" s="128">
        <f t="shared" si="20"/>
        <v>44.3692631929231</v>
      </c>
    </row>
    <row r="157" spans="1:55" ht="15" thickBot="1" x14ac:dyDescent="0.35">
      <c r="A157" s="62" t="s">
        <v>71</v>
      </c>
      <c r="B157" s="62">
        <v>2022</v>
      </c>
      <c r="C157" s="64">
        <v>44841</v>
      </c>
      <c r="D157" s="62" t="s">
        <v>72</v>
      </c>
      <c r="E157" s="62" t="s">
        <v>379</v>
      </c>
      <c r="F157" s="62" t="s">
        <v>379</v>
      </c>
      <c r="G157" s="62" t="s">
        <v>38</v>
      </c>
      <c r="H157" s="62" t="s">
        <v>244</v>
      </c>
      <c r="I157" s="62" t="s">
        <v>466</v>
      </c>
      <c r="J157" s="62" t="s">
        <v>467</v>
      </c>
      <c r="K157" s="62" t="s">
        <v>468</v>
      </c>
      <c r="L157" s="65">
        <f>(C157-VLOOKUP(H157,Riders!$A$2:$C$3501,2,FALSE))/365</f>
        <v>28.523287671232875</v>
      </c>
      <c r="M157" s="65">
        <f>(C157-VLOOKUP(I157,Riders!$A$2:$C$3501,2,FALSE))/365</f>
        <v>26.287671232876711</v>
      </c>
      <c r="N157" s="65" t="e">
        <f>(C157-VLOOKUP(J157,Riders!$A$2:$C$3501,2,FALSE))/365</f>
        <v>#N/A</v>
      </c>
      <c r="O157" s="65">
        <f>(C157-VLOOKUP(K157,Riders!$A$2:$C$3501,2,FALSE))/365</f>
        <v>26.813698630136987</v>
      </c>
      <c r="P157" s="62">
        <v>1</v>
      </c>
      <c r="Q157" s="127">
        <f t="shared" si="14"/>
        <v>266.685</v>
      </c>
      <c r="R157" s="127">
        <f t="shared" si="15"/>
        <v>23.088000000000001</v>
      </c>
      <c r="S157" s="127">
        <f t="shared" si="16"/>
        <v>71.141000000000005</v>
      </c>
      <c r="T157" s="127">
        <f t="shared" si="17"/>
        <v>65.602999999999994</v>
      </c>
      <c r="U157" s="127">
        <f t="shared" si="18"/>
        <v>65.23399999999998</v>
      </c>
      <c r="V157" s="127">
        <f t="shared" si="19"/>
        <v>64.707000000000022</v>
      </c>
      <c r="W157" s="84">
        <v>14.680999999999999</v>
      </c>
      <c r="X157" s="46">
        <v>8.4070000000000018</v>
      </c>
      <c r="Y157" s="46">
        <v>7.968</v>
      </c>
      <c r="Z157" s="46">
        <v>7.9529999999999994</v>
      </c>
      <c r="AA157" s="46">
        <v>7.9380000000000024</v>
      </c>
      <c r="AB157" s="46">
        <v>8.1129999999999995</v>
      </c>
      <c r="AC157" s="46">
        <v>8.0509999999999948</v>
      </c>
      <c r="AD157" s="46">
        <v>8.0300000000000082</v>
      </c>
      <c r="AE157" s="46">
        <v>8.255999999999986</v>
      </c>
      <c r="AF157" s="46">
        <v>8.2070000000000078</v>
      </c>
      <c r="AG157" s="46">
        <v>8.3370000000000033</v>
      </c>
      <c r="AH157" s="46">
        <v>8.4139999999999873</v>
      </c>
      <c r="AI157" s="46">
        <v>8.1020000000000039</v>
      </c>
      <c r="AJ157" s="46">
        <v>8.1640000000000015</v>
      </c>
      <c r="AK157" s="46">
        <v>8.1070000000000135</v>
      </c>
      <c r="AL157" s="46">
        <v>8.0159999999999911</v>
      </c>
      <c r="AM157" s="46">
        <v>8.2340000000000089</v>
      </c>
      <c r="AN157" s="46">
        <v>8.0999999999999943</v>
      </c>
      <c r="AO157" s="46">
        <v>8.1160000000000139</v>
      </c>
      <c r="AP157" s="46">
        <v>8.1890000000000214</v>
      </c>
      <c r="AQ157" s="46">
        <v>8.1649999999999636</v>
      </c>
      <c r="AR157" s="46">
        <v>8.0930000000000177</v>
      </c>
      <c r="AS157" s="46">
        <v>8.1169999999999618</v>
      </c>
      <c r="AT157" s="46">
        <v>8.2199999999999989</v>
      </c>
      <c r="AU157" s="46">
        <v>7.9600000000000364</v>
      </c>
      <c r="AV157" s="46">
        <v>7.8539999999999566</v>
      </c>
      <c r="AW157" s="46">
        <v>8.0460000000000207</v>
      </c>
      <c r="AX157" s="46">
        <v>7.9790000000000134</v>
      </c>
      <c r="AY157" s="46">
        <v>8.1320000000000334</v>
      </c>
      <c r="AZ157" s="46">
        <v>8.3579999999999472</v>
      </c>
      <c r="BA157" s="46">
        <v>8.1370000000000289</v>
      </c>
      <c r="BB157" s="46">
        <v>8.2409999999999854</v>
      </c>
      <c r="BC157" s="128">
        <f t="shared" si="20"/>
        <v>53.996287755216827</v>
      </c>
    </row>
    <row r="158" spans="1:55" ht="15" thickBot="1" x14ac:dyDescent="0.35">
      <c r="A158" s="62" t="s">
        <v>71</v>
      </c>
      <c r="B158" s="62">
        <v>2022</v>
      </c>
      <c r="C158" s="64">
        <v>44841</v>
      </c>
      <c r="D158" s="62" t="s">
        <v>72</v>
      </c>
      <c r="E158" s="62" t="s">
        <v>379</v>
      </c>
      <c r="F158" s="62" t="s">
        <v>379</v>
      </c>
      <c r="G158" s="62" t="s">
        <v>29</v>
      </c>
      <c r="H158" s="62" t="s">
        <v>217</v>
      </c>
      <c r="I158" s="62" t="s">
        <v>479</v>
      </c>
      <c r="J158" s="62" t="s">
        <v>480</v>
      </c>
      <c r="K158" s="62" t="s">
        <v>417</v>
      </c>
      <c r="L158" s="65">
        <f>(C158-VLOOKUP(H158,Riders!$A$2:$C$3501,2,FALSE))/365</f>
        <v>24.523287671232875</v>
      </c>
      <c r="M158" s="65">
        <f>(C158-VLOOKUP(I158,Riders!$A$2:$C$3501,2,FALSE))/365</f>
        <v>20.830136986301369</v>
      </c>
      <c r="N158" s="65">
        <f>(C158-VLOOKUP(J158,Riders!$A$2:$C$3501,2,FALSE))/365</f>
        <v>19.745205479452054</v>
      </c>
      <c r="O158" s="65">
        <f>(C158-VLOOKUP(K158,Riders!$A$2:$C$3501,2,FALSE))/365</f>
        <v>23.635616438356163</v>
      </c>
      <c r="P158" s="62">
        <v>2</v>
      </c>
      <c r="Q158" s="127">
        <f t="shared" si="14"/>
        <v>267.59100000000001</v>
      </c>
      <c r="R158" s="127">
        <f t="shared" si="15"/>
        <v>22.895</v>
      </c>
      <c r="S158" s="127">
        <f t="shared" si="16"/>
        <v>71.698000000000008</v>
      </c>
      <c r="T158" s="127">
        <f t="shared" si="17"/>
        <v>64.47</v>
      </c>
      <c r="U158" s="127">
        <f t="shared" si="18"/>
        <v>65.141999999999996</v>
      </c>
      <c r="V158" s="127">
        <f t="shared" si="19"/>
        <v>66.281000000000006</v>
      </c>
      <c r="W158" s="84">
        <v>14.397</v>
      </c>
      <c r="X158" s="46">
        <v>8.4979999999999993</v>
      </c>
      <c r="Y158" s="46">
        <v>8.2119999999999997</v>
      </c>
      <c r="Z158" s="46">
        <v>8.0200000000000031</v>
      </c>
      <c r="AA158" s="46">
        <v>8.1809999999999974</v>
      </c>
      <c r="AB158" s="46">
        <v>7.9979999999999976</v>
      </c>
      <c r="AC158" s="46">
        <v>8.1780000000000115</v>
      </c>
      <c r="AD158" s="46">
        <v>8.2139999999999986</v>
      </c>
      <c r="AE158" s="46">
        <v>8.0330000000000013</v>
      </c>
      <c r="AF158" s="46">
        <v>7.9959999999999951</v>
      </c>
      <c r="AG158" s="46">
        <v>8.1209999999999951</v>
      </c>
      <c r="AH158" s="46">
        <v>8.0899999999999892</v>
      </c>
      <c r="AI158" s="46">
        <v>8.097999999999999</v>
      </c>
      <c r="AJ158" s="46">
        <v>8.1920000000000073</v>
      </c>
      <c r="AK158" s="46">
        <v>7.9899999999999949</v>
      </c>
      <c r="AL158" s="46">
        <v>7.9500000000000171</v>
      </c>
      <c r="AM158" s="46">
        <v>8.1129999999999995</v>
      </c>
      <c r="AN158" s="46">
        <v>7.9759999999999991</v>
      </c>
      <c r="AO158" s="46">
        <v>8.0240000000000009</v>
      </c>
      <c r="AP158" s="46">
        <v>8.1270000000000095</v>
      </c>
      <c r="AQ158" s="46">
        <v>8.0529999999999973</v>
      </c>
      <c r="AR158" s="46">
        <v>8.1080000000000041</v>
      </c>
      <c r="AS158" s="46">
        <v>8.3089999999999975</v>
      </c>
      <c r="AT158" s="46">
        <v>8.4319999999999879</v>
      </c>
      <c r="AU158" s="46">
        <v>8.650999999999982</v>
      </c>
      <c r="AV158" s="46">
        <v>8.29200000000003</v>
      </c>
      <c r="AW158" s="46">
        <v>8.2439999999999998</v>
      </c>
      <c r="AX158" s="46">
        <v>8.2369999999999948</v>
      </c>
      <c r="AY158" s="46">
        <v>8.4039999999999395</v>
      </c>
      <c r="AZ158" s="46">
        <v>8.1560000000000912</v>
      </c>
      <c r="BA158" s="46">
        <v>8.1369999999999436</v>
      </c>
      <c r="BB158" s="46">
        <v>8.160000000000025</v>
      </c>
      <c r="BC158" s="128">
        <f t="shared" si="20"/>
        <v>53.813469062860854</v>
      </c>
    </row>
    <row r="159" spans="1:55" ht="15" thickBot="1" x14ac:dyDescent="0.35">
      <c r="A159" s="62" t="s">
        <v>71</v>
      </c>
      <c r="B159" s="62">
        <v>2022</v>
      </c>
      <c r="C159" s="64">
        <v>44841</v>
      </c>
      <c r="D159" s="62" t="s">
        <v>72</v>
      </c>
      <c r="E159" s="62" t="s">
        <v>379</v>
      </c>
      <c r="F159" s="62" t="s">
        <v>379</v>
      </c>
      <c r="G159" s="62" t="s">
        <v>21</v>
      </c>
      <c r="H159" s="62" t="s">
        <v>250</v>
      </c>
      <c r="I159" s="62" t="s">
        <v>481</v>
      </c>
      <c r="J159" s="62" t="s">
        <v>482</v>
      </c>
      <c r="K159" s="62" t="s">
        <v>483</v>
      </c>
      <c r="L159" s="65">
        <f>(C159-VLOOKUP(H159,Riders!$A$2:$C$3501,2,FALSE))/365</f>
        <v>21.747945205479454</v>
      </c>
      <c r="M159" s="65">
        <f>(C159-VLOOKUP(I159,Riders!$A$2:$C$3501,2,FALSE))/365</f>
        <v>32.249315068493154</v>
      </c>
      <c r="N159" s="65">
        <f>(C159-VLOOKUP(J159,Riders!$A$2:$C$3501,2,FALSE))/365</f>
        <v>19.136986301369863</v>
      </c>
      <c r="O159" s="65" t="e">
        <f>(C159-VLOOKUP(K159,Riders!$A$2:$C$3501,2,FALSE))/365</f>
        <v>#N/A</v>
      </c>
      <c r="P159" s="62">
        <v>3</v>
      </c>
      <c r="Q159" s="127">
        <f t="shared" si="14"/>
        <v>279.17100000000005</v>
      </c>
      <c r="R159" s="127">
        <f t="shared" si="15"/>
        <v>24.748000000000001</v>
      </c>
      <c r="S159" s="127">
        <f t="shared" si="16"/>
        <v>74.557999999999993</v>
      </c>
      <c r="T159" s="127">
        <f t="shared" si="17"/>
        <v>67.258999999999986</v>
      </c>
      <c r="U159" s="127">
        <f t="shared" si="18"/>
        <v>69.781000000000034</v>
      </c>
      <c r="V159" s="127">
        <f t="shared" si="19"/>
        <v>67.573000000000036</v>
      </c>
      <c r="W159" s="84">
        <v>15.862</v>
      </c>
      <c r="X159" s="46">
        <v>8.886000000000001</v>
      </c>
      <c r="Y159" s="46">
        <v>8.3580000000000005</v>
      </c>
      <c r="Z159" s="46">
        <v>8.1219999999999999</v>
      </c>
      <c r="AA159" s="46">
        <v>8.3889999999999958</v>
      </c>
      <c r="AB159" s="46">
        <v>8.2790000000000035</v>
      </c>
      <c r="AC159" s="46">
        <v>8.3390000000000128</v>
      </c>
      <c r="AD159" s="46">
        <v>8.3229999999999791</v>
      </c>
      <c r="AE159" s="46">
        <v>8.5380000000000109</v>
      </c>
      <c r="AF159" s="46">
        <v>8.409000000000006</v>
      </c>
      <c r="AG159" s="46">
        <v>8.4279999999999973</v>
      </c>
      <c r="AH159" s="46">
        <v>8.3250000000000028</v>
      </c>
      <c r="AI159" s="46">
        <v>8.5879999999999797</v>
      </c>
      <c r="AJ159" s="46">
        <v>8.3820000000000192</v>
      </c>
      <c r="AK159" s="46">
        <v>8.3340000000000032</v>
      </c>
      <c r="AL159" s="46">
        <v>8.254999999999967</v>
      </c>
      <c r="AM159" s="46">
        <v>8.5400000000000205</v>
      </c>
      <c r="AN159" s="46">
        <v>8.6450000000000102</v>
      </c>
      <c r="AO159" s="46">
        <v>9.0489999999999782</v>
      </c>
      <c r="AP159" s="46">
        <v>8.7270000000000039</v>
      </c>
      <c r="AQ159" s="46">
        <v>8.7290000000000134</v>
      </c>
      <c r="AR159" s="46">
        <v>8.6879999999999882</v>
      </c>
      <c r="AS159" s="46">
        <v>8.8870000000000005</v>
      </c>
      <c r="AT159" s="46">
        <v>8.5160000000000196</v>
      </c>
      <c r="AU159" s="46">
        <v>8.4039999999999679</v>
      </c>
      <c r="AV159" s="46">
        <v>8.3870000000000289</v>
      </c>
      <c r="AW159" s="46">
        <v>8.5860000000000127</v>
      </c>
      <c r="AX159" s="46">
        <v>8.4259999999999877</v>
      </c>
      <c r="AY159" s="46">
        <v>8.4050000000000011</v>
      </c>
      <c r="AZ159" s="46">
        <v>8.4959999999999525</v>
      </c>
      <c r="BA159" s="46">
        <v>8.4270000000000778</v>
      </c>
      <c r="BB159" s="46">
        <v>8.4420000000000073</v>
      </c>
      <c r="BC159" s="128">
        <f t="shared" si="20"/>
        <v>51.581288887456068</v>
      </c>
    </row>
    <row r="160" spans="1:55" ht="15" thickBot="1" x14ac:dyDescent="0.35">
      <c r="A160" s="62" t="s">
        <v>71</v>
      </c>
      <c r="B160" s="62">
        <v>2022</v>
      </c>
      <c r="C160" s="64">
        <v>44841</v>
      </c>
      <c r="D160" s="62" t="s">
        <v>72</v>
      </c>
      <c r="E160" s="39" t="s">
        <v>379</v>
      </c>
      <c r="F160" s="39" t="s">
        <v>379</v>
      </c>
      <c r="G160" s="62" t="s">
        <v>65</v>
      </c>
      <c r="H160" s="62" t="s">
        <v>251</v>
      </c>
      <c r="I160" s="62" t="s">
        <v>348</v>
      </c>
      <c r="J160" s="62" t="s">
        <v>340</v>
      </c>
      <c r="K160" s="62" t="s">
        <v>473</v>
      </c>
      <c r="L160" s="65">
        <f>(C160-VLOOKUP(H160,Riders!$A$2:$C$3501,2,FALSE))/365</f>
        <v>21.438356164383563</v>
      </c>
      <c r="M160" s="65">
        <f>(C160-VLOOKUP(I160,Riders!$A$2:$C$3501,2,FALSE))/365</f>
        <v>29.605479452054794</v>
      </c>
      <c r="N160" s="65">
        <f>(C160-VLOOKUP(J160,Riders!$A$2:$C$3501,2,FALSE))/365</f>
        <v>27.383561643835616</v>
      </c>
      <c r="O160" s="65">
        <f>(C160-VLOOKUP(K160,Riders!$A$2:$C$3501,2,FALSE))/365</f>
        <v>28.895890410958906</v>
      </c>
      <c r="P160" s="39">
        <v>4</v>
      </c>
      <c r="Q160" s="127">
        <f t="shared" si="14"/>
        <v>289.024</v>
      </c>
      <c r="R160" s="127">
        <f t="shared" si="15"/>
        <v>24.26</v>
      </c>
      <c r="S160" s="127">
        <f t="shared" si="16"/>
        <v>75.928000000000011</v>
      </c>
      <c r="T160" s="127">
        <f t="shared" si="17"/>
        <v>69.167999999999992</v>
      </c>
      <c r="U160" s="127">
        <f t="shared" si="18"/>
        <v>70.815999999999974</v>
      </c>
      <c r="V160" s="127">
        <f t="shared" si="19"/>
        <v>73.112000000000023</v>
      </c>
      <c r="W160" s="17">
        <v>15.387</v>
      </c>
      <c r="X160" s="17">
        <v>8.8730000000000011</v>
      </c>
      <c r="Y160" s="17">
        <v>8.8199999999999967</v>
      </c>
      <c r="Z160" s="17">
        <v>8.6020000000000039</v>
      </c>
      <c r="AA160" s="17">
        <v>8.6789999999999949</v>
      </c>
      <c r="AB160" s="17">
        <v>8.5040000000000049</v>
      </c>
      <c r="AC160" s="17">
        <v>8.633999999999979</v>
      </c>
      <c r="AD160" s="17">
        <v>8.4290000000000305</v>
      </c>
      <c r="AE160" s="17">
        <v>8.5869999999999891</v>
      </c>
      <c r="AF160" s="17">
        <v>8.5580000000000069</v>
      </c>
      <c r="AG160" s="17">
        <v>8.7249999999999801</v>
      </c>
      <c r="AH160" s="17">
        <v>8.5980000000000132</v>
      </c>
      <c r="AI160" s="17">
        <v>8.7020000000000124</v>
      </c>
      <c r="AJ160" s="17">
        <v>8.5939999999999799</v>
      </c>
      <c r="AK160" s="17">
        <v>8.7879999999999967</v>
      </c>
      <c r="AL160" s="17">
        <v>8.6160000000000139</v>
      </c>
      <c r="AM160" s="17">
        <v>8.8639999999999759</v>
      </c>
      <c r="AN160" s="17">
        <v>8.8629999999999995</v>
      </c>
      <c r="AO160" s="17">
        <v>9.0550000000000068</v>
      </c>
      <c r="AP160" s="17">
        <v>8.9000000000000057</v>
      </c>
      <c r="AQ160" s="17">
        <v>8.9449999999999932</v>
      </c>
      <c r="AR160" s="17">
        <v>8.6830000000000211</v>
      </c>
      <c r="AS160" s="17">
        <v>8.5800000000000125</v>
      </c>
      <c r="AT160" s="17">
        <v>8.9259999999999593</v>
      </c>
      <c r="AU160" s="17">
        <v>9.1570000000000107</v>
      </c>
      <c r="AV160" s="17">
        <v>9.0970000000000084</v>
      </c>
      <c r="AW160" s="17">
        <v>9.1960000000000548</v>
      </c>
      <c r="AX160" s="17">
        <v>9.1279999999999859</v>
      </c>
      <c r="AY160" s="17">
        <v>9.275999999999982</v>
      </c>
      <c r="AZ160" s="17">
        <v>9.1389999999999532</v>
      </c>
      <c r="BA160" s="17">
        <v>9.1060000000000514</v>
      </c>
      <c r="BB160" s="17">
        <v>9.0129999999999768</v>
      </c>
      <c r="BC160" s="128">
        <f t="shared" si="20"/>
        <v>49.822852081488044</v>
      </c>
    </row>
    <row r="161" spans="1:55" ht="15" thickBot="1" x14ac:dyDescent="0.35">
      <c r="A161" s="63" t="s">
        <v>71</v>
      </c>
      <c r="B161" s="63">
        <v>2022</v>
      </c>
      <c r="C161" s="70">
        <v>44841</v>
      </c>
      <c r="D161" s="63" t="s">
        <v>72</v>
      </c>
      <c r="E161" s="78" t="s">
        <v>454</v>
      </c>
      <c r="F161" s="78">
        <v>1</v>
      </c>
      <c r="G161" s="63" t="s">
        <v>29</v>
      </c>
      <c r="H161" s="63" t="s">
        <v>217</v>
      </c>
      <c r="I161" s="63" t="s">
        <v>484</v>
      </c>
      <c r="J161" s="63" t="s">
        <v>479</v>
      </c>
      <c r="K161" s="63" t="s">
        <v>417</v>
      </c>
      <c r="L161" s="65">
        <f>(C161-VLOOKUP(H161,Riders!$A$2:$C$3501,2,FALSE))/365</f>
        <v>24.523287671232875</v>
      </c>
      <c r="M161" s="65">
        <f>(C161-VLOOKUP(I161,Riders!$A$2:$C$3501,2,FALSE))/365</f>
        <v>20.112328767123287</v>
      </c>
      <c r="N161" s="65">
        <f>(C161-VLOOKUP(J161,Riders!$A$2:$C$3501,2,FALSE))/365</f>
        <v>20.830136986301369</v>
      </c>
      <c r="O161" s="65">
        <f>(C161-VLOOKUP(K161,Riders!$A$2:$C$3501,2,FALSE))/365</f>
        <v>23.635616438356163</v>
      </c>
      <c r="P161" s="78">
        <v>1</v>
      </c>
      <c r="Q161" s="127" t="str">
        <f t="shared" si="14"/>
        <v/>
      </c>
      <c r="R161" s="127">
        <f t="shared" si="15"/>
        <v>22.852</v>
      </c>
      <c r="S161" s="127">
        <f t="shared" si="16"/>
        <v>70.341000000000008</v>
      </c>
      <c r="T161" s="127">
        <f t="shared" si="17"/>
        <v>62.540999999999997</v>
      </c>
      <c r="U161" s="127" t="str">
        <f t="shared" si="18"/>
        <v/>
      </c>
      <c r="V161" s="127" t="str">
        <f t="shared" si="19"/>
        <v/>
      </c>
      <c r="W161" s="17">
        <v>14.407</v>
      </c>
      <c r="X161" s="17">
        <v>8.4450000000000003</v>
      </c>
      <c r="Y161" s="17">
        <v>8.0429999999999993</v>
      </c>
      <c r="Z161" s="17">
        <v>7.9989999999999988</v>
      </c>
      <c r="AA161" s="17">
        <v>8.0399999999999991</v>
      </c>
      <c r="AB161" s="17">
        <v>7.8210000000000051</v>
      </c>
      <c r="AC161" s="17">
        <v>7.9309999999999974</v>
      </c>
      <c r="AD161" s="17">
        <v>7.6550000000000082</v>
      </c>
      <c r="AE161" s="17">
        <v>7.7209999999999894</v>
      </c>
      <c r="AF161" s="17">
        <v>7.7339999999999947</v>
      </c>
      <c r="AG161" s="17">
        <v>7.875</v>
      </c>
      <c r="AH161" s="17">
        <v>7.7710000000000292</v>
      </c>
      <c r="AI161" s="17">
        <v>7.8589999999999804</v>
      </c>
      <c r="AJ161" s="17">
        <v>8.0160000000000053</v>
      </c>
      <c r="AK161" s="17">
        <v>7.7869999999999777</v>
      </c>
      <c r="AL161" s="17">
        <v>7.77800000000002</v>
      </c>
      <c r="AM161" s="17">
        <v>8.070999999999998</v>
      </c>
      <c r="AN161" s="17">
        <v>7.9650000000000034</v>
      </c>
      <c r="AO161" s="17">
        <v>8.0840000000000032</v>
      </c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28" t="str">
        <f t="shared" si="20"/>
        <v/>
      </c>
    </row>
    <row r="162" spans="1:55" ht="15" thickBot="1" x14ac:dyDescent="0.35">
      <c r="A162" s="63" t="s">
        <v>71</v>
      </c>
      <c r="B162" s="63">
        <v>2022</v>
      </c>
      <c r="C162" s="70">
        <v>44841</v>
      </c>
      <c r="D162" s="63" t="s">
        <v>72</v>
      </c>
      <c r="E162" s="78" t="s">
        <v>454</v>
      </c>
      <c r="F162" s="78">
        <v>1</v>
      </c>
      <c r="G162" s="63" t="s">
        <v>21</v>
      </c>
      <c r="H162" s="63" t="s">
        <v>250</v>
      </c>
      <c r="I162" s="63" t="s">
        <v>481</v>
      </c>
      <c r="J162" s="63" t="s">
        <v>482</v>
      </c>
      <c r="K162" s="63" t="s">
        <v>483</v>
      </c>
      <c r="L162" s="65">
        <f>(C162-VLOOKUP(H162,Riders!$A$2:$C$3501,2,FALSE))/365</f>
        <v>21.747945205479454</v>
      </c>
      <c r="M162" s="65">
        <f>(C162-VLOOKUP(I162,Riders!$A$2:$C$3501,2,FALSE))/365</f>
        <v>32.249315068493154</v>
      </c>
      <c r="N162" s="65">
        <f>(C162-VLOOKUP(J162,Riders!$A$2:$C$3501,2,FALSE))/365</f>
        <v>19.136986301369863</v>
      </c>
      <c r="O162" s="65" t="e">
        <f>(C162-VLOOKUP(K162,Riders!$A$2:$C$3501,2,FALSE))/365</f>
        <v>#N/A</v>
      </c>
      <c r="P162" s="78">
        <v>2</v>
      </c>
      <c r="Q162" s="127" t="str">
        <f t="shared" si="14"/>
        <v/>
      </c>
      <c r="R162" s="127">
        <f t="shared" si="15"/>
        <v>24.396000000000001</v>
      </c>
      <c r="S162" s="127">
        <f t="shared" si="16"/>
        <v>73.366000000000014</v>
      </c>
      <c r="T162" s="127">
        <f t="shared" si="17"/>
        <v>66.017999999999972</v>
      </c>
      <c r="U162" s="127" t="str">
        <f t="shared" si="18"/>
        <v/>
      </c>
      <c r="V162" s="127" t="str">
        <f t="shared" si="19"/>
        <v/>
      </c>
      <c r="W162" s="17">
        <v>15.513999999999999</v>
      </c>
      <c r="X162" s="17">
        <v>8.8820000000000014</v>
      </c>
      <c r="Y162" s="17">
        <v>8.4050000000000011</v>
      </c>
      <c r="Z162" s="17">
        <v>8.11</v>
      </c>
      <c r="AA162" s="17">
        <v>8.2169999999999987</v>
      </c>
      <c r="AB162" s="17">
        <v>8.0289999999999964</v>
      </c>
      <c r="AC162" s="17">
        <v>8.0450000000000017</v>
      </c>
      <c r="AD162" s="17">
        <v>8.1640000000000157</v>
      </c>
      <c r="AE162" s="17">
        <v>8.3509999999999849</v>
      </c>
      <c r="AF162" s="17">
        <v>8.2539999999999907</v>
      </c>
      <c r="AG162" s="17">
        <v>8.1930000000000263</v>
      </c>
      <c r="AH162" s="17">
        <v>8.2429999999999808</v>
      </c>
      <c r="AI162" s="17">
        <v>8.4139999999999873</v>
      </c>
      <c r="AJ162" s="17">
        <v>8.1600000000000108</v>
      </c>
      <c r="AK162" s="17">
        <v>8.1779999999999973</v>
      </c>
      <c r="AL162" s="17">
        <v>8.2249999999999943</v>
      </c>
      <c r="AM162" s="17">
        <v>8.4600000000000364</v>
      </c>
      <c r="AN162" s="17">
        <v>8.657999999999987</v>
      </c>
      <c r="AO162" s="17">
        <v>9.6189999999999998</v>
      </c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28" t="str">
        <f t="shared" si="20"/>
        <v/>
      </c>
    </row>
    <row r="163" spans="1:55" ht="15" thickBot="1" x14ac:dyDescent="0.35">
      <c r="A163" s="63" t="s">
        <v>71</v>
      </c>
      <c r="B163" s="63">
        <v>2022</v>
      </c>
      <c r="C163" s="70">
        <v>44841</v>
      </c>
      <c r="D163" s="63" t="s">
        <v>72</v>
      </c>
      <c r="E163" s="78" t="s">
        <v>454</v>
      </c>
      <c r="F163" s="78">
        <v>2</v>
      </c>
      <c r="G163" s="63" t="s">
        <v>38</v>
      </c>
      <c r="H163" s="63" t="s">
        <v>244</v>
      </c>
      <c r="I163" s="63" t="s">
        <v>465</v>
      </c>
      <c r="J163" s="63" t="s">
        <v>466</v>
      </c>
      <c r="K163" s="63" t="s">
        <v>467</v>
      </c>
      <c r="L163" s="65">
        <f>(C163-VLOOKUP(H163,Riders!$A$2:$C$3501,2,FALSE))/365</f>
        <v>28.523287671232875</v>
      </c>
      <c r="M163" s="65">
        <f>(C163-VLOOKUP(I163,Riders!$A$2:$C$3501,2,FALSE))/365</f>
        <v>25.75068493150685</v>
      </c>
      <c r="N163" s="65">
        <f>(C163-VLOOKUP(J163,Riders!$A$2:$C$3501,2,FALSE))/365</f>
        <v>26.287671232876711</v>
      </c>
      <c r="O163" s="65" t="e">
        <f>(C163-VLOOKUP(K163,Riders!$A$2:$C$3501,2,FALSE))/365</f>
        <v>#N/A</v>
      </c>
      <c r="P163" s="78">
        <v>1</v>
      </c>
      <c r="Q163" s="127" t="str">
        <f t="shared" si="14"/>
        <v/>
      </c>
      <c r="R163" s="127">
        <f t="shared" si="15"/>
        <v>22.588999999999999</v>
      </c>
      <c r="S163" s="127">
        <f t="shared" si="16"/>
        <v>69.186999999999998</v>
      </c>
      <c r="T163" s="127" t="str">
        <f t="shared" si="17"/>
        <v/>
      </c>
      <c r="U163" s="127" t="str">
        <f t="shared" si="18"/>
        <v/>
      </c>
      <c r="V163" s="127" t="str">
        <f t="shared" si="19"/>
        <v/>
      </c>
      <c r="W163" s="17">
        <v>14.24</v>
      </c>
      <c r="X163" s="17">
        <v>8.3489999999999984</v>
      </c>
      <c r="Y163" s="17">
        <v>7.9980000000000011</v>
      </c>
      <c r="Z163" s="17">
        <v>7.9330000000000034</v>
      </c>
      <c r="AA163" s="17">
        <v>7.7129999999999939</v>
      </c>
      <c r="AB163" s="17">
        <v>7.6189999999999998</v>
      </c>
      <c r="AC163" s="17">
        <v>7.7810000000000059</v>
      </c>
      <c r="AD163" s="17">
        <v>7.5539999999999949</v>
      </c>
      <c r="AE163" s="17">
        <v>7.7949999999999875</v>
      </c>
      <c r="AF163" s="17">
        <v>9.6200000000000045</v>
      </c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28" t="str">
        <f t="shared" si="20"/>
        <v/>
      </c>
    </row>
    <row r="164" spans="1:55" ht="15" thickBot="1" x14ac:dyDescent="0.35">
      <c r="A164" s="63" t="s">
        <v>71</v>
      </c>
      <c r="B164" s="63">
        <v>2022</v>
      </c>
      <c r="C164" s="70">
        <v>44841</v>
      </c>
      <c r="D164" s="63" t="s">
        <v>72</v>
      </c>
      <c r="E164" s="78" t="s">
        <v>454</v>
      </c>
      <c r="F164" s="78">
        <v>2</v>
      </c>
      <c r="G164" s="63" t="s">
        <v>65</v>
      </c>
      <c r="H164" s="63" t="s">
        <v>251</v>
      </c>
      <c r="I164" s="63" t="s">
        <v>348</v>
      </c>
      <c r="J164" s="63" t="s">
        <v>473</v>
      </c>
      <c r="K164" s="63" t="s">
        <v>474</v>
      </c>
      <c r="L164" s="65">
        <f>(C164-VLOOKUP(H164,Riders!$A$2:$C$3501,2,FALSE))/365</f>
        <v>21.438356164383563</v>
      </c>
      <c r="M164" s="65">
        <f>(C164-VLOOKUP(I164,Riders!$A$2:$C$3501,2,FALSE))/365</f>
        <v>29.605479452054794</v>
      </c>
      <c r="N164" s="65">
        <f>(C164-VLOOKUP(J164,Riders!$A$2:$C$3501,2,FALSE))/365</f>
        <v>28.895890410958906</v>
      </c>
      <c r="O164" s="65">
        <f>(C164-VLOOKUP(K164,Riders!$A$2:$C$3501,2,FALSE))/365</f>
        <v>25.956164383561642</v>
      </c>
      <c r="P164" s="78">
        <v>2</v>
      </c>
      <c r="Q164" s="127" t="str">
        <f t="shared" si="14"/>
        <v/>
      </c>
      <c r="R164" s="127">
        <f t="shared" si="15"/>
        <v>23.891999999999999</v>
      </c>
      <c r="S164" s="127">
        <f t="shared" si="16"/>
        <v>76.664000000000001</v>
      </c>
      <c r="T164" s="127" t="str">
        <f t="shared" si="17"/>
        <v/>
      </c>
      <c r="U164" s="127" t="str">
        <f t="shared" si="18"/>
        <v/>
      </c>
      <c r="V164" s="127" t="str">
        <f t="shared" si="19"/>
        <v/>
      </c>
      <c r="W164" s="17">
        <v>15.081</v>
      </c>
      <c r="X164" s="17">
        <v>8.8109999999999999</v>
      </c>
      <c r="Y164" s="17">
        <v>8.8589999999999982</v>
      </c>
      <c r="Z164" s="17">
        <v>8.6649999999999991</v>
      </c>
      <c r="AA164" s="17">
        <v>8.7230000000000061</v>
      </c>
      <c r="AB164" s="17">
        <v>8.7419999999999973</v>
      </c>
      <c r="AC164" s="17">
        <v>8.9100000000000108</v>
      </c>
      <c r="AD164" s="17">
        <v>8.8729999999999905</v>
      </c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28" t="str">
        <f t="shared" si="20"/>
        <v/>
      </c>
    </row>
    <row r="165" spans="1:55" ht="15" thickBot="1" x14ac:dyDescent="0.35">
      <c r="A165" s="67" t="s">
        <v>71</v>
      </c>
      <c r="B165" s="67">
        <v>2022</v>
      </c>
      <c r="C165" s="68">
        <v>44841</v>
      </c>
      <c r="D165" s="67" t="s">
        <v>72</v>
      </c>
      <c r="E165" s="38" t="s">
        <v>204</v>
      </c>
      <c r="F165" s="38" t="s">
        <v>205</v>
      </c>
      <c r="G165" s="67" t="s">
        <v>38</v>
      </c>
      <c r="H165" s="67" t="s">
        <v>465</v>
      </c>
      <c r="I165" s="67" t="s">
        <v>466</v>
      </c>
      <c r="J165" s="67" t="s">
        <v>467</v>
      </c>
      <c r="K165" s="67" t="s">
        <v>468</v>
      </c>
      <c r="L165" s="65">
        <f>(C165-VLOOKUP(H165,Riders!$A$2:$C$3501,2,FALSE))/365</f>
        <v>25.75068493150685</v>
      </c>
      <c r="M165" s="65">
        <f>(C165-VLOOKUP(I165,Riders!$A$2:$C$3501,2,FALSE))/365</f>
        <v>26.287671232876711</v>
      </c>
      <c r="N165" s="65" t="e">
        <f>(C165-VLOOKUP(J165,Riders!$A$2:$C$3501,2,FALSE))/365</f>
        <v>#N/A</v>
      </c>
      <c r="O165" s="65">
        <f>(C165-VLOOKUP(K165,Riders!$A$2:$C$3501,2,FALSE))/365</f>
        <v>26.813698630136987</v>
      </c>
      <c r="P165" s="38">
        <v>1</v>
      </c>
      <c r="Q165" s="127">
        <f t="shared" si="14"/>
        <v>262.51600000000002</v>
      </c>
      <c r="R165" s="127">
        <f t="shared" si="15"/>
        <v>23.204000000000001</v>
      </c>
      <c r="S165" s="127">
        <f t="shared" si="16"/>
        <v>70.728999999999999</v>
      </c>
      <c r="T165" s="127">
        <f t="shared" si="17"/>
        <v>63.727000000000018</v>
      </c>
      <c r="U165" s="127">
        <f t="shared" si="18"/>
        <v>63.999999999999972</v>
      </c>
      <c r="V165" s="127">
        <f t="shared" si="19"/>
        <v>64.060000000000031</v>
      </c>
      <c r="W165" s="17">
        <v>14.715999999999999</v>
      </c>
      <c r="X165" s="17">
        <v>8.4880000000000013</v>
      </c>
      <c r="Y165" s="17">
        <v>7.9310000000000009</v>
      </c>
      <c r="Z165" s="17">
        <v>7.8079999999999963</v>
      </c>
      <c r="AA165" s="17">
        <v>7.9520000000000053</v>
      </c>
      <c r="AB165" s="17">
        <v>7.8419999999999987</v>
      </c>
      <c r="AC165" s="17">
        <v>7.9139999999999944</v>
      </c>
      <c r="AD165" s="17">
        <v>8.078000000000003</v>
      </c>
      <c r="AE165" s="17">
        <v>7.9230000000000018</v>
      </c>
      <c r="AF165" s="17">
        <v>7.8539999999999992</v>
      </c>
      <c r="AG165" s="17">
        <v>7.9369999999999976</v>
      </c>
      <c r="AH165" s="17">
        <v>8.0810000000000031</v>
      </c>
      <c r="AI165" s="17">
        <v>7.9829999999999899</v>
      </c>
      <c r="AJ165" s="17">
        <v>7.9100000000000108</v>
      </c>
      <c r="AK165" s="17">
        <v>8</v>
      </c>
      <c r="AL165" s="17">
        <v>8.0390000000000157</v>
      </c>
      <c r="AM165" s="17">
        <v>8.1319999999999766</v>
      </c>
      <c r="AN165" s="17">
        <v>7.9860000000000184</v>
      </c>
      <c r="AO165" s="17">
        <v>7.9699999999999704</v>
      </c>
      <c r="AP165" s="17">
        <v>7.9490000000000123</v>
      </c>
      <c r="AQ165" s="17">
        <v>7.9970000000000141</v>
      </c>
      <c r="AR165" s="17">
        <v>8.117999999999995</v>
      </c>
      <c r="AS165" s="17">
        <v>7.9180000000000064</v>
      </c>
      <c r="AT165" s="17">
        <v>7.9299999999999784</v>
      </c>
      <c r="AU165" s="17">
        <v>8.0800000000000409</v>
      </c>
      <c r="AV165" s="17">
        <v>7.8269999999999698</v>
      </c>
      <c r="AW165" s="17">
        <v>7.8430000000000177</v>
      </c>
      <c r="AX165" s="17">
        <v>7.7989999999999213</v>
      </c>
      <c r="AY165" s="17">
        <v>8.0420000000000584</v>
      </c>
      <c r="AZ165" s="17">
        <v>8.0390000000000157</v>
      </c>
      <c r="BA165" s="17">
        <v>8.23599999999999</v>
      </c>
      <c r="BB165" s="17">
        <v>8.1940000000000168</v>
      </c>
      <c r="BC165" s="128">
        <f t="shared" si="20"/>
        <v>54.853799387465905</v>
      </c>
    </row>
    <row r="166" spans="1:55" ht="15" thickBot="1" x14ac:dyDescent="0.35">
      <c r="A166" s="67" t="s">
        <v>71</v>
      </c>
      <c r="B166" s="67">
        <v>2022</v>
      </c>
      <c r="C166" s="68">
        <v>44841</v>
      </c>
      <c r="D166" s="67" t="s">
        <v>72</v>
      </c>
      <c r="E166" s="38" t="s">
        <v>204</v>
      </c>
      <c r="F166" s="38" t="s">
        <v>205</v>
      </c>
      <c r="G166" s="67" t="s">
        <v>29</v>
      </c>
      <c r="H166" s="67" t="s">
        <v>217</v>
      </c>
      <c r="I166" s="67" t="s">
        <v>484</v>
      </c>
      <c r="J166" s="67" t="s">
        <v>479</v>
      </c>
      <c r="K166" s="67" t="s">
        <v>417</v>
      </c>
      <c r="L166" s="65">
        <f>(C166-VLOOKUP(H166,Riders!$A$2:$C$3501,2,FALSE))/365</f>
        <v>24.523287671232875</v>
      </c>
      <c r="M166" s="65">
        <f>(C166-VLOOKUP(I166,Riders!$A$2:$C$3501,2,FALSE))/365</f>
        <v>20.112328767123287</v>
      </c>
      <c r="N166" s="65">
        <f>(C166-VLOOKUP(J166,Riders!$A$2:$C$3501,2,FALSE))/365</f>
        <v>20.830136986301369</v>
      </c>
      <c r="O166" s="65">
        <f>(C166-VLOOKUP(K166,Riders!$A$2:$C$3501,2,FALSE))/365</f>
        <v>23.635616438356163</v>
      </c>
      <c r="P166" s="38">
        <v>2</v>
      </c>
      <c r="Q166" s="127">
        <f t="shared" si="14"/>
        <v>264.61599999999999</v>
      </c>
      <c r="R166" s="127">
        <f t="shared" si="15"/>
        <v>22.582999999999998</v>
      </c>
      <c r="S166" s="127">
        <f t="shared" si="16"/>
        <v>70.180999999999997</v>
      </c>
      <c r="T166" s="127">
        <f t="shared" si="17"/>
        <v>63.047999999999988</v>
      </c>
      <c r="U166" s="127">
        <f t="shared" si="18"/>
        <v>65.015000000000015</v>
      </c>
      <c r="V166" s="127">
        <f t="shared" si="19"/>
        <v>66.371999999999986</v>
      </c>
      <c r="W166" s="17">
        <v>14.19</v>
      </c>
      <c r="X166" s="17">
        <v>8.3929999999999989</v>
      </c>
      <c r="Y166" s="17">
        <v>7.9890000000000008</v>
      </c>
      <c r="Z166" s="17">
        <v>7.8829999999999991</v>
      </c>
      <c r="AA166" s="17">
        <v>7.9770000000000039</v>
      </c>
      <c r="AB166" s="17">
        <v>7.894999999999996</v>
      </c>
      <c r="AC166" s="17">
        <v>7.8460000000000036</v>
      </c>
      <c r="AD166" s="17">
        <v>8.0079999999999956</v>
      </c>
      <c r="AE166" s="17">
        <v>7.8559999999999945</v>
      </c>
      <c r="AF166" s="17">
        <v>7.8319999999999936</v>
      </c>
      <c r="AG166" s="17">
        <v>7.7810000000000201</v>
      </c>
      <c r="AH166" s="17">
        <v>7.8799999999999955</v>
      </c>
      <c r="AI166" s="17">
        <v>7.8270000000000124</v>
      </c>
      <c r="AJ166" s="17">
        <v>7.8849999999999767</v>
      </c>
      <c r="AK166" s="17">
        <v>7.9050000000000296</v>
      </c>
      <c r="AL166" s="17">
        <v>8.0819999999999652</v>
      </c>
      <c r="AM166" s="17">
        <v>7.9320000000000164</v>
      </c>
      <c r="AN166" s="17">
        <v>7.9799999999999898</v>
      </c>
      <c r="AO166" s="17">
        <v>8.2139999999999986</v>
      </c>
      <c r="AP166" s="17">
        <v>8.1840000000000259</v>
      </c>
      <c r="AQ166" s="17">
        <v>8.296999999999997</v>
      </c>
      <c r="AR166" s="17">
        <v>8.4790000000000134</v>
      </c>
      <c r="AS166" s="17">
        <v>8</v>
      </c>
      <c r="AT166" s="17">
        <v>7.9289999999999736</v>
      </c>
      <c r="AU166" s="17">
        <v>7.9140000000000157</v>
      </c>
      <c r="AV166" s="17">
        <v>8.0699999999999932</v>
      </c>
      <c r="AW166" s="17">
        <v>8.0989999999999895</v>
      </c>
      <c r="AX166" s="17">
        <v>8.3049999999999784</v>
      </c>
      <c r="AY166" s="17">
        <v>8.5840000000000316</v>
      </c>
      <c r="AZ166" s="17">
        <v>8.3629999999999711</v>
      </c>
      <c r="BA166" s="17">
        <v>8.3990000000000009</v>
      </c>
      <c r="BB166" s="17">
        <v>8.6380000000000052</v>
      </c>
      <c r="BC166" s="128">
        <f t="shared" si="20"/>
        <v>54.418478096562566</v>
      </c>
    </row>
    <row r="167" spans="1:55" ht="15" thickBot="1" x14ac:dyDescent="0.35">
      <c r="A167" s="67" t="s">
        <v>71</v>
      </c>
      <c r="B167" s="67">
        <v>2022</v>
      </c>
      <c r="C167" s="68">
        <v>44841</v>
      </c>
      <c r="D167" s="67" t="s">
        <v>72</v>
      </c>
      <c r="E167" s="38" t="s">
        <v>204</v>
      </c>
      <c r="F167" s="67" t="s">
        <v>206</v>
      </c>
      <c r="G167" s="67" t="s">
        <v>21</v>
      </c>
      <c r="H167" s="67" t="s">
        <v>250</v>
      </c>
      <c r="I167" s="67" t="s">
        <v>481</v>
      </c>
      <c r="J167" s="67" t="s">
        <v>482</v>
      </c>
      <c r="K167" s="67" t="s">
        <v>483</v>
      </c>
      <c r="L167" s="65">
        <f>(C167-VLOOKUP(H167,Riders!$A$2:$C$3501,2,FALSE))/365</f>
        <v>21.747945205479454</v>
      </c>
      <c r="M167" s="65">
        <f>(C167-VLOOKUP(I167,Riders!$A$2:$C$3501,2,FALSE))/365</f>
        <v>32.249315068493154</v>
      </c>
      <c r="N167" s="65">
        <f>(C167-VLOOKUP(J167,Riders!$A$2:$C$3501,2,FALSE))/365</f>
        <v>19.136986301369863</v>
      </c>
      <c r="O167" s="65" t="e">
        <f>(C167-VLOOKUP(K167,Riders!$A$2:$C$3501,2,FALSE))/365</f>
        <v>#N/A</v>
      </c>
      <c r="P167" s="38">
        <v>1</v>
      </c>
      <c r="Q167" s="127" t="str">
        <f t="shared" si="14"/>
        <v/>
      </c>
      <c r="R167" s="127">
        <f t="shared" si="15"/>
        <v>23.939</v>
      </c>
      <c r="S167" s="127">
        <f t="shared" si="16"/>
        <v>72.143999999999991</v>
      </c>
      <c r="T167" s="127">
        <f t="shared" si="17"/>
        <v>66.34399999999998</v>
      </c>
      <c r="U167" s="127" t="str">
        <f t="shared" si="18"/>
        <v/>
      </c>
      <c r="V167" s="127" t="str">
        <f t="shared" si="19"/>
        <v/>
      </c>
      <c r="W167" s="17">
        <v>15.135</v>
      </c>
      <c r="X167" s="17">
        <v>8.8040000000000003</v>
      </c>
      <c r="Y167" s="17">
        <v>8.1159999999999997</v>
      </c>
      <c r="Z167" s="17">
        <v>7.9519999999999982</v>
      </c>
      <c r="AA167" s="17">
        <v>7.980000000000004</v>
      </c>
      <c r="AB167" s="17">
        <v>8.0910000000000011</v>
      </c>
      <c r="AC167" s="17">
        <v>7.9599999999999937</v>
      </c>
      <c r="AD167" s="17">
        <v>8.1059999999999945</v>
      </c>
      <c r="AE167" s="17">
        <v>8.3080000000000069</v>
      </c>
      <c r="AF167" s="17">
        <v>8.1259999999999906</v>
      </c>
      <c r="AG167" s="17">
        <v>8.1350000000000193</v>
      </c>
      <c r="AH167" s="17">
        <v>8.3829999999999814</v>
      </c>
      <c r="AI167" s="17">
        <v>8.2560000000000286</v>
      </c>
      <c r="AJ167" s="17">
        <v>8.4909999999999997</v>
      </c>
      <c r="AK167" s="17">
        <v>8.1299999999999955</v>
      </c>
      <c r="AL167" s="17">
        <v>8.5149999999999579</v>
      </c>
      <c r="AM167" s="17">
        <v>8.3920000000000243</v>
      </c>
      <c r="AN167" s="17">
        <v>8.4440000000000168</v>
      </c>
      <c r="AO167" s="17">
        <v>8.5300000000000011</v>
      </c>
      <c r="AP167" s="17">
        <v>8.5579999999999927</v>
      </c>
      <c r="AQ167" s="17">
        <v>8.5199999999999818</v>
      </c>
      <c r="AR167" s="17">
        <v>8.5730000000000075</v>
      </c>
      <c r="AS167" s="17">
        <v>9.4359999999999786</v>
      </c>
      <c r="AT167" s="17"/>
      <c r="AU167" s="17"/>
      <c r="AV167" s="17"/>
      <c r="AW167" s="17"/>
      <c r="AX167" s="17"/>
      <c r="AY167" s="17"/>
      <c r="AZ167" s="17"/>
      <c r="BA167" s="17"/>
      <c r="BB167" s="17"/>
      <c r="BC167" s="128" t="str">
        <f t="shared" si="20"/>
        <v/>
      </c>
    </row>
    <row r="168" spans="1:55" ht="15" thickBot="1" x14ac:dyDescent="0.35">
      <c r="A168" s="67" t="s">
        <v>71</v>
      </c>
      <c r="B168" s="67">
        <v>2022</v>
      </c>
      <c r="C168" s="68">
        <v>44841</v>
      </c>
      <c r="D168" s="67" t="s">
        <v>72</v>
      </c>
      <c r="E168" s="38" t="s">
        <v>204</v>
      </c>
      <c r="F168" s="67" t="s">
        <v>206</v>
      </c>
      <c r="G168" s="67" t="s">
        <v>65</v>
      </c>
      <c r="H168" s="67" t="s">
        <v>251</v>
      </c>
      <c r="I168" s="67" t="s">
        <v>348</v>
      </c>
      <c r="J168" s="67" t="s">
        <v>473</v>
      </c>
      <c r="K168" s="67" t="s">
        <v>474</v>
      </c>
      <c r="L168" s="65">
        <f>(C168-VLOOKUP(H168,Riders!$A$2:$C$3501,2,FALSE))/365</f>
        <v>21.438356164383563</v>
      </c>
      <c r="M168" s="65">
        <f>(C168-VLOOKUP(I168,Riders!$A$2:$C$3501,2,FALSE))/365</f>
        <v>29.605479452054794</v>
      </c>
      <c r="N168" s="65">
        <f>(C168-VLOOKUP(J168,Riders!$A$2:$C$3501,2,FALSE))/365</f>
        <v>28.895890410958906</v>
      </c>
      <c r="O168" s="65">
        <f>(C168-VLOOKUP(K168,Riders!$A$2:$C$3501,2,FALSE))/365</f>
        <v>25.956164383561642</v>
      </c>
      <c r="P168" s="38">
        <v>2</v>
      </c>
      <c r="Q168" s="127" t="str">
        <f t="shared" si="14"/>
        <v/>
      </c>
      <c r="R168" s="127">
        <f t="shared" si="15"/>
        <v>23.324000000000002</v>
      </c>
      <c r="S168" s="127">
        <f t="shared" si="16"/>
        <v>73.713000000000008</v>
      </c>
      <c r="T168" s="127">
        <f t="shared" si="17"/>
        <v>68.492000000000004</v>
      </c>
      <c r="U168" s="127" t="str">
        <f t="shared" si="18"/>
        <v/>
      </c>
      <c r="V168" s="127" t="str">
        <f t="shared" si="19"/>
        <v/>
      </c>
      <c r="W168" s="17">
        <v>14.743</v>
      </c>
      <c r="X168" s="17">
        <v>8.5810000000000013</v>
      </c>
      <c r="Y168" s="17">
        <v>8.5059999999999967</v>
      </c>
      <c r="Z168" s="17">
        <v>8.2779999999999987</v>
      </c>
      <c r="AA168" s="17">
        <v>8.6440000000000055</v>
      </c>
      <c r="AB168" s="17">
        <v>8.4109999999999943</v>
      </c>
      <c r="AC168" s="17">
        <v>8.3769999999999953</v>
      </c>
      <c r="AD168" s="17">
        <v>8.173000000000016</v>
      </c>
      <c r="AE168" s="17">
        <v>8.6739999999999924</v>
      </c>
      <c r="AF168" s="17">
        <v>8.3389999999999986</v>
      </c>
      <c r="AG168" s="17">
        <v>8.4060000000000059</v>
      </c>
      <c r="AH168" s="17">
        <v>8.5669999999999789</v>
      </c>
      <c r="AI168" s="17">
        <v>8.8810000000000286</v>
      </c>
      <c r="AJ168" s="17">
        <v>8.3979999999999677</v>
      </c>
      <c r="AK168" s="17">
        <v>8.8370000000000175</v>
      </c>
      <c r="AL168" s="17">
        <v>8.3900000000000148</v>
      </c>
      <c r="AM168" s="17">
        <v>8.7419999999999902</v>
      </c>
      <c r="AN168" s="17">
        <v>8.4659999999999798</v>
      </c>
      <c r="AO168" s="17">
        <v>8.724000000000018</v>
      </c>
      <c r="AP168" s="17">
        <v>9.2000000000000171</v>
      </c>
      <c r="AQ168" s="17">
        <v>9.6489999999999725</v>
      </c>
      <c r="AR168" s="17">
        <v>9.429000000000002</v>
      </c>
      <c r="AS168" s="17">
        <v>9.2350000000000421</v>
      </c>
      <c r="AT168" s="17"/>
      <c r="AU168" s="17"/>
      <c r="AV168" s="17"/>
      <c r="AW168" s="17"/>
      <c r="AX168" s="17"/>
      <c r="AY168" s="17"/>
      <c r="AZ168" s="17"/>
      <c r="BA168" s="17"/>
      <c r="BB168" s="17"/>
      <c r="BC168" s="128" t="str">
        <f t="shared" si="20"/>
        <v/>
      </c>
    </row>
    <row r="169" spans="1:55" ht="15" thickBot="1" x14ac:dyDescent="0.35">
      <c r="A169" s="67" t="s">
        <v>93</v>
      </c>
      <c r="B169" s="67">
        <v>2022</v>
      </c>
      <c r="C169" s="9">
        <v>44693</v>
      </c>
      <c r="D169" s="67" t="s">
        <v>72</v>
      </c>
      <c r="E169" s="38" t="s">
        <v>379</v>
      </c>
      <c r="F169" s="67" t="s">
        <v>379</v>
      </c>
      <c r="G169" t="s">
        <v>27</v>
      </c>
      <c r="H169" t="s">
        <v>255</v>
      </c>
      <c r="I169" t="s">
        <v>463</v>
      </c>
      <c r="J169" t="s">
        <v>312</v>
      </c>
      <c r="K169" t="s">
        <v>432</v>
      </c>
      <c r="L169" s="65">
        <f>(C169-VLOOKUP(H169,Riders!$A$2:$C$3501,2,FALSE))/365</f>
        <v>19.824657534246576</v>
      </c>
      <c r="M169" s="65">
        <f>(C169-VLOOKUP(I169,Riders!$A$2:$C$3501,2,FALSE))/365</f>
        <v>20.449315068493149</v>
      </c>
      <c r="N169" s="65">
        <f>(C169-VLOOKUP(J169,Riders!$A$2:$C$3501,2,FALSE))/365</f>
        <v>23.827397260273973</v>
      </c>
      <c r="O169" s="65">
        <f>(C169-VLOOKUP(K169,Riders!$A$2:$C$3501,2,FALSE))/365</f>
        <v>27.12876712328767</v>
      </c>
      <c r="P169" s="38">
        <v>1</v>
      </c>
      <c r="Q169" s="127">
        <f t="shared" si="14"/>
        <v>262.32500000000005</v>
      </c>
      <c r="R169" s="127">
        <f t="shared" si="15"/>
        <v>22.431999999999999</v>
      </c>
      <c r="S169" s="127">
        <f t="shared" si="16"/>
        <v>69.538999999999987</v>
      </c>
      <c r="T169" s="127">
        <f t="shared" si="17"/>
        <v>63.435000000000002</v>
      </c>
      <c r="U169" s="127">
        <f t="shared" si="18"/>
        <v>64.242000000000019</v>
      </c>
      <c r="V169" s="127">
        <f t="shared" si="19"/>
        <v>65.109000000000037</v>
      </c>
      <c r="W169" s="17">
        <v>14.071999999999999</v>
      </c>
      <c r="X169" s="17">
        <v>8.36</v>
      </c>
      <c r="Y169" s="17">
        <v>7.8590000000000018</v>
      </c>
      <c r="Z169" s="17">
        <v>7.7270000000000003</v>
      </c>
      <c r="AA169" s="17">
        <v>7.796999999999997</v>
      </c>
      <c r="AB169" s="17">
        <v>8.0380000000000038</v>
      </c>
      <c r="AC169" s="17">
        <v>7.8729999999999905</v>
      </c>
      <c r="AD169" s="17">
        <v>7.8129999999999953</v>
      </c>
      <c r="AE169" s="17">
        <v>7.9040000000000106</v>
      </c>
      <c r="AF169" s="17">
        <v>7.7739999999999867</v>
      </c>
      <c r="AG169" s="17">
        <v>7.8500000000000227</v>
      </c>
      <c r="AH169" s="17">
        <v>8.0130000000000052</v>
      </c>
      <c r="AI169" s="17">
        <v>7.880999999999986</v>
      </c>
      <c r="AJ169" s="17">
        <v>7.9329999999999785</v>
      </c>
      <c r="AK169" s="17">
        <v>7.9530000000000314</v>
      </c>
      <c r="AL169" s="17">
        <v>8.1269999999999811</v>
      </c>
      <c r="AM169" s="17">
        <v>8.3659999999999854</v>
      </c>
      <c r="AN169" s="17">
        <v>8.0460000000000207</v>
      </c>
      <c r="AO169" s="17">
        <v>7.9090000000000202</v>
      </c>
      <c r="AP169" s="17">
        <v>7.9950000000000045</v>
      </c>
      <c r="AQ169" s="17">
        <v>7.9499999999999886</v>
      </c>
      <c r="AR169" s="17">
        <v>8.1349999999999909</v>
      </c>
      <c r="AS169" s="17">
        <v>7.9189999999999827</v>
      </c>
      <c r="AT169" s="17">
        <v>7.9220000000000255</v>
      </c>
      <c r="AU169" s="17">
        <v>7.9819999999999993</v>
      </c>
      <c r="AV169" s="17">
        <v>8.0529999999999973</v>
      </c>
      <c r="AW169" s="17">
        <v>8.325999999999965</v>
      </c>
      <c r="AX169" s="17">
        <v>8.0680000000000121</v>
      </c>
      <c r="AY169" s="17">
        <v>8.01400000000001</v>
      </c>
      <c r="AZ169" s="17">
        <v>8.0930000000000177</v>
      </c>
      <c r="BA169" s="17">
        <v>8.11099999999999</v>
      </c>
      <c r="BB169" s="17">
        <v>8.4620000000000459</v>
      </c>
      <c r="BC169" s="128">
        <f t="shared" si="20"/>
        <v>54.89373868293147</v>
      </c>
    </row>
    <row r="170" spans="1:55" ht="15" thickBot="1" x14ac:dyDescent="0.35">
      <c r="A170" s="67" t="s">
        <v>93</v>
      </c>
      <c r="B170" s="67">
        <v>2022</v>
      </c>
      <c r="C170" s="9">
        <v>44693</v>
      </c>
      <c r="D170" s="67" t="s">
        <v>72</v>
      </c>
      <c r="E170" s="38" t="s">
        <v>379</v>
      </c>
      <c r="F170" s="67" t="s">
        <v>379</v>
      </c>
      <c r="G170" t="s">
        <v>67</v>
      </c>
      <c r="H170" t="s">
        <v>214</v>
      </c>
      <c r="I170" t="s">
        <v>271</v>
      </c>
      <c r="J170" t="s">
        <v>464</v>
      </c>
      <c r="K170" t="s">
        <v>439</v>
      </c>
      <c r="L170" s="65">
        <f>(C170-VLOOKUP(H170,Riders!$A$2:$C$3501,2,FALSE))/365</f>
        <v>27.4</v>
      </c>
      <c r="M170" s="65">
        <f>(C170-VLOOKUP(I170,Riders!$A$2:$C$3501,2,FALSE))/365</f>
        <v>27.901369863013699</v>
      </c>
      <c r="N170" s="65">
        <f>(C170-VLOOKUP(J170,Riders!$A$2:$C$3501,2,FALSE))/365</f>
        <v>20.295890410958904</v>
      </c>
      <c r="O170" s="65">
        <f>(C170-VLOOKUP(K170,Riders!$A$2:$C$3501,2,FALSE))/365</f>
        <v>28.358904109589041</v>
      </c>
      <c r="P170" s="38">
        <v>2</v>
      </c>
      <c r="Q170" s="127">
        <f t="shared" si="14"/>
        <v>262.89499999999998</v>
      </c>
      <c r="R170" s="127">
        <f t="shared" si="15"/>
        <v>22.872</v>
      </c>
      <c r="S170" s="127">
        <f t="shared" si="16"/>
        <v>70.207999999999998</v>
      </c>
      <c r="T170" s="127">
        <f t="shared" si="17"/>
        <v>64.337000000000018</v>
      </c>
      <c r="U170" s="127">
        <f t="shared" si="18"/>
        <v>64.701999999999998</v>
      </c>
      <c r="V170" s="127">
        <f t="shared" si="19"/>
        <v>63.647999999999968</v>
      </c>
      <c r="W170" s="17">
        <v>14.65</v>
      </c>
      <c r="X170" s="17">
        <v>8.2219999999999995</v>
      </c>
      <c r="Y170" s="17">
        <v>7.8210000000000015</v>
      </c>
      <c r="Z170" s="17">
        <v>7.9000000000000021</v>
      </c>
      <c r="AA170" s="17">
        <v>7.7659999999999982</v>
      </c>
      <c r="AB170" s="17">
        <v>7.8089999999999975</v>
      </c>
      <c r="AC170" s="17">
        <v>8.029999999999994</v>
      </c>
      <c r="AD170" s="17">
        <v>8.0100000000000051</v>
      </c>
      <c r="AE170" s="17">
        <v>8.0829999999999984</v>
      </c>
      <c r="AF170" s="17">
        <v>8.2419999999999902</v>
      </c>
      <c r="AG170" s="17">
        <v>7.8990000000000009</v>
      </c>
      <c r="AH170" s="17">
        <v>7.9520000000000124</v>
      </c>
      <c r="AI170" s="17">
        <v>8.1229999999999905</v>
      </c>
      <c r="AJ170" s="17">
        <v>8.0110000000000099</v>
      </c>
      <c r="AK170" s="17">
        <v>7.9440000000000026</v>
      </c>
      <c r="AL170" s="17">
        <v>8.0830000000000126</v>
      </c>
      <c r="AM170" s="17">
        <v>7.9499999999999602</v>
      </c>
      <c r="AN170" s="17">
        <v>7.9180000000000348</v>
      </c>
      <c r="AO170" s="17">
        <v>8.1469999999999914</v>
      </c>
      <c r="AP170" s="17">
        <v>8.0889999999999986</v>
      </c>
      <c r="AQ170" s="17">
        <v>8.2609999999999957</v>
      </c>
      <c r="AR170" s="17">
        <v>8.1170000000000186</v>
      </c>
      <c r="AS170" s="17">
        <v>8.046999999999997</v>
      </c>
      <c r="AT170" s="17">
        <v>8.1730000000000018</v>
      </c>
      <c r="AU170" s="17">
        <v>8.018999999999977</v>
      </c>
      <c r="AV170" s="17">
        <v>7.9860000000000184</v>
      </c>
      <c r="AW170" s="17">
        <v>8.0929999999999893</v>
      </c>
      <c r="AX170" s="17">
        <v>7.7880000000000109</v>
      </c>
      <c r="AY170" s="17">
        <v>7.7279999999999518</v>
      </c>
      <c r="AZ170" s="17">
        <v>7.8660000000000423</v>
      </c>
      <c r="BA170" s="17">
        <v>8.0639999999999645</v>
      </c>
      <c r="BB170" s="17">
        <v>8.1040000000000134</v>
      </c>
      <c r="BC170" s="128">
        <f t="shared" si="20"/>
        <v>54.774719945225286</v>
      </c>
    </row>
    <row r="171" spans="1:55" ht="15" thickBot="1" x14ac:dyDescent="0.35">
      <c r="A171" s="67" t="s">
        <v>93</v>
      </c>
      <c r="B171" s="67">
        <v>2022</v>
      </c>
      <c r="C171" s="9">
        <v>44693</v>
      </c>
      <c r="D171" s="67" t="s">
        <v>72</v>
      </c>
      <c r="E171" s="38" t="s">
        <v>379</v>
      </c>
      <c r="F171" s="67" t="s">
        <v>379</v>
      </c>
      <c r="G171" t="s">
        <v>53</v>
      </c>
      <c r="H171" t="s">
        <v>227</v>
      </c>
      <c r="I171" t="s">
        <v>456</v>
      </c>
      <c r="J171" t="s">
        <v>389</v>
      </c>
      <c r="K171" t="s">
        <v>485</v>
      </c>
      <c r="L171" s="65">
        <f>(C171-VLOOKUP(H171,Riders!$A$2:$C$3501,2,FALSE))/365</f>
        <v>24.219178082191782</v>
      </c>
      <c r="M171" s="65">
        <f>(C171-VLOOKUP(I171,Riders!$A$2:$C$3501,2,FALSE))/365</f>
        <v>22.898630136986302</v>
      </c>
      <c r="N171" s="65">
        <f>(C171-VLOOKUP(J171,Riders!$A$2:$C$3501,2,FALSE))/365</f>
        <v>22.531506849315068</v>
      </c>
      <c r="O171" s="65">
        <f>(C171-VLOOKUP(K171,Riders!$A$2:$C$3501,2,FALSE))/365</f>
        <v>31.63013698630137</v>
      </c>
      <c r="P171" s="38">
        <v>3</v>
      </c>
      <c r="Q171" s="127">
        <f t="shared" si="14"/>
        <v>264.44499999999999</v>
      </c>
      <c r="R171" s="127">
        <f t="shared" si="15"/>
        <v>23.032</v>
      </c>
      <c r="S171" s="127">
        <f t="shared" si="16"/>
        <v>71.356999999999999</v>
      </c>
      <c r="T171" s="127">
        <f t="shared" si="17"/>
        <v>65.462999999999965</v>
      </c>
      <c r="U171" s="127">
        <f t="shared" si="18"/>
        <v>63.432000000000073</v>
      </c>
      <c r="V171" s="127">
        <f t="shared" si="19"/>
        <v>64.192999999999955</v>
      </c>
      <c r="W171" s="17">
        <v>14.404</v>
      </c>
      <c r="X171" s="17">
        <v>8.6280000000000001</v>
      </c>
      <c r="Y171" s="17">
        <v>8.3170000000000002</v>
      </c>
      <c r="Z171" s="17">
        <v>8.3540000000000028</v>
      </c>
      <c r="AA171" s="17">
        <v>8.0039999999999978</v>
      </c>
      <c r="AB171" s="17">
        <v>7.8320000000000007</v>
      </c>
      <c r="AC171" s="17">
        <v>7.9299999999999926</v>
      </c>
      <c r="AD171" s="17">
        <v>7.8880000000000052</v>
      </c>
      <c r="AE171" s="17">
        <v>7.9620000000000033</v>
      </c>
      <c r="AF171" s="17">
        <v>8.0520000000000067</v>
      </c>
      <c r="AG171" s="17">
        <v>8.1779999999999973</v>
      </c>
      <c r="AH171" s="17">
        <v>8.1439999999999912</v>
      </c>
      <c r="AI171" s="17">
        <v>8.2590000000000003</v>
      </c>
      <c r="AJ171" s="17">
        <v>8.2859999999999872</v>
      </c>
      <c r="AK171" s="17">
        <v>8.4609999999999985</v>
      </c>
      <c r="AL171" s="17">
        <v>8.1209999999999809</v>
      </c>
      <c r="AM171" s="17">
        <v>8.0180000000000291</v>
      </c>
      <c r="AN171" s="17">
        <v>7.86099999999999</v>
      </c>
      <c r="AO171" s="17">
        <v>7.9130000000000109</v>
      </c>
      <c r="AP171" s="17">
        <v>7.8249999999999886</v>
      </c>
      <c r="AQ171" s="17">
        <v>7.9370000000000118</v>
      </c>
      <c r="AR171" s="17">
        <v>7.9420000000000357</v>
      </c>
      <c r="AS171" s="17">
        <v>7.9699999999999704</v>
      </c>
      <c r="AT171" s="17">
        <v>7.9660000000000366</v>
      </c>
      <c r="AU171" s="17">
        <v>7.9589999999999748</v>
      </c>
      <c r="AV171" s="17">
        <v>7.997999999999962</v>
      </c>
      <c r="AW171" s="17">
        <v>7.9600000000000364</v>
      </c>
      <c r="AX171" s="17">
        <v>7.938999999999993</v>
      </c>
      <c r="AY171" s="17">
        <v>8.0540000000000305</v>
      </c>
      <c r="AZ171" s="17">
        <v>8.0419999999999447</v>
      </c>
      <c r="BA171" s="17">
        <v>8.3000000000000398</v>
      </c>
      <c r="BB171" s="17">
        <v>7.9409999999999741</v>
      </c>
      <c r="BC171" s="128">
        <f t="shared" si="20"/>
        <v>54.453667114144721</v>
      </c>
    </row>
    <row r="172" spans="1:55" ht="15" thickBot="1" x14ac:dyDescent="0.35">
      <c r="A172" s="67" t="s">
        <v>93</v>
      </c>
      <c r="B172" s="67">
        <v>2022</v>
      </c>
      <c r="C172" s="9">
        <v>44693</v>
      </c>
      <c r="D172" s="67" t="s">
        <v>72</v>
      </c>
      <c r="E172" s="38" t="s">
        <v>379</v>
      </c>
      <c r="F172" s="67" t="s">
        <v>379</v>
      </c>
      <c r="G172" t="s">
        <v>36</v>
      </c>
      <c r="H172" t="s">
        <v>455</v>
      </c>
      <c r="I172" t="s">
        <v>486</v>
      </c>
      <c r="J172" t="s">
        <v>458</v>
      </c>
      <c r="K172" t="s">
        <v>425</v>
      </c>
      <c r="L172" s="65">
        <f>(C172-VLOOKUP(H172,Riders!$A$2:$C$3501,2,FALSE))/365</f>
        <v>22.224657534246575</v>
      </c>
      <c r="M172" s="65">
        <f>(C172-VLOOKUP(I172,Riders!$A$2:$C$3501,2,FALSE))/365</f>
        <v>19.284931506849315</v>
      </c>
      <c r="N172" s="65">
        <f>(C172-VLOOKUP(J172,Riders!$A$2:$C$3501,2,FALSE))/365</f>
        <v>23.5013698630137</v>
      </c>
      <c r="O172" s="65">
        <f>(C172-VLOOKUP(K172,Riders!$A$2:$C$3501,2,FALSE))/365</f>
        <v>22.860273972602741</v>
      </c>
      <c r="P172" s="38">
        <v>4</v>
      </c>
      <c r="Q172" s="127">
        <f t="shared" si="14"/>
        <v>266.63</v>
      </c>
      <c r="R172" s="127">
        <f t="shared" si="15"/>
        <v>22.745000000000001</v>
      </c>
      <c r="S172" s="127">
        <f t="shared" si="16"/>
        <v>69.097000000000008</v>
      </c>
      <c r="T172" s="127">
        <f t="shared" si="17"/>
        <v>62.525000000000006</v>
      </c>
      <c r="U172" s="127">
        <f t="shared" si="18"/>
        <v>64.86699999999999</v>
      </c>
      <c r="V172" s="127">
        <f t="shared" si="19"/>
        <v>70.140999999999991</v>
      </c>
      <c r="W172" s="17">
        <v>14.526</v>
      </c>
      <c r="X172" s="17">
        <v>8.2190000000000012</v>
      </c>
      <c r="Y172" s="17">
        <v>7.7360000000000007</v>
      </c>
      <c r="Z172" s="17">
        <v>7.7479999999999976</v>
      </c>
      <c r="AA172" s="17">
        <v>7.5679999999999978</v>
      </c>
      <c r="AB172" s="17">
        <v>7.659000000000006</v>
      </c>
      <c r="AC172" s="17">
        <v>7.7759999999999962</v>
      </c>
      <c r="AD172" s="17">
        <v>7.8650000000000091</v>
      </c>
      <c r="AE172" s="17">
        <v>7.8960000000000008</v>
      </c>
      <c r="AF172" s="17">
        <v>7.7949999999999733</v>
      </c>
      <c r="AG172" s="17">
        <v>7.8310000000000173</v>
      </c>
      <c r="AH172" s="17">
        <v>8.0079999999999956</v>
      </c>
      <c r="AI172" s="17">
        <v>7.8030000000000115</v>
      </c>
      <c r="AJ172" s="17">
        <v>7.659000000000006</v>
      </c>
      <c r="AK172" s="17">
        <v>7.7909999999999684</v>
      </c>
      <c r="AL172" s="17">
        <v>7.7420000000000329</v>
      </c>
      <c r="AM172" s="17">
        <v>8.0069999999999766</v>
      </c>
      <c r="AN172" s="17">
        <v>8.1560000000000343</v>
      </c>
      <c r="AO172" s="17">
        <v>7.9759999999999991</v>
      </c>
      <c r="AP172" s="17">
        <v>8.2549999999999955</v>
      </c>
      <c r="AQ172" s="17">
        <v>8.2309999999999945</v>
      </c>
      <c r="AR172" s="17">
        <v>7.9589999999999748</v>
      </c>
      <c r="AS172" s="17">
        <v>8.1629999999999825</v>
      </c>
      <c r="AT172" s="17">
        <v>8.120000000000033</v>
      </c>
      <c r="AU172" s="17">
        <v>8.7520000000000095</v>
      </c>
      <c r="AV172" s="17">
        <v>8.4399999999999977</v>
      </c>
      <c r="AW172" s="17">
        <v>8.5629999999999882</v>
      </c>
      <c r="AX172" s="17">
        <v>8.5930000000000177</v>
      </c>
      <c r="AY172" s="17">
        <v>8.8779999999999575</v>
      </c>
      <c r="AZ172" s="17">
        <v>8.9570000000000505</v>
      </c>
      <c r="BA172" s="17">
        <v>8.8209999999999695</v>
      </c>
      <c r="BB172" s="17">
        <v>9.1370000000000005</v>
      </c>
      <c r="BC172" s="128">
        <f t="shared" si="20"/>
        <v>54.007426021077897</v>
      </c>
    </row>
    <row r="173" spans="1:55" ht="15" thickBot="1" x14ac:dyDescent="0.35">
      <c r="A173" s="67" t="s">
        <v>93</v>
      </c>
      <c r="B173" s="67">
        <v>2022</v>
      </c>
      <c r="C173" s="9">
        <v>44693</v>
      </c>
      <c r="D173" s="67" t="s">
        <v>72</v>
      </c>
      <c r="E173" s="38" t="s">
        <v>379</v>
      </c>
      <c r="F173" s="67" t="s">
        <v>379</v>
      </c>
      <c r="G173" t="s">
        <v>38</v>
      </c>
      <c r="H173" t="s">
        <v>244</v>
      </c>
      <c r="I173" t="s">
        <v>466</v>
      </c>
      <c r="J173" t="s">
        <v>467</v>
      </c>
      <c r="K173" t="s">
        <v>468</v>
      </c>
      <c r="L173" s="65">
        <f>(C173-VLOOKUP(H173,Riders!$A$2:$C$3501,2,FALSE))/365</f>
        <v>28.117808219178084</v>
      </c>
      <c r="M173" s="65">
        <f>(C173-VLOOKUP(I173,Riders!$A$2:$C$3501,2,FALSE))/365</f>
        <v>25.882191780821916</v>
      </c>
      <c r="N173" s="65" t="e">
        <f>(C173-VLOOKUP(J173,Riders!$A$2:$C$3501,2,FALSE))/365</f>
        <v>#N/A</v>
      </c>
      <c r="O173" s="65">
        <f>(C173-VLOOKUP(K173,Riders!$A$2:$C$3501,2,FALSE))/365</f>
        <v>26.408219178082192</v>
      </c>
      <c r="P173" s="38">
        <v>5</v>
      </c>
      <c r="Q173" s="127">
        <f t="shared" si="14"/>
        <v>269.53100000000001</v>
      </c>
      <c r="R173" s="127">
        <f t="shared" si="15"/>
        <v>22.504999999999999</v>
      </c>
      <c r="S173" s="127">
        <f t="shared" si="16"/>
        <v>71.135999999999996</v>
      </c>
      <c r="T173" s="127">
        <f t="shared" si="17"/>
        <v>65.790999999999997</v>
      </c>
      <c r="U173" s="127">
        <f t="shared" si="18"/>
        <v>65.960999999999984</v>
      </c>
      <c r="V173" s="127">
        <f t="shared" si="19"/>
        <v>66.643000000000029</v>
      </c>
      <c r="W173" s="17">
        <v>14.182</v>
      </c>
      <c r="X173" s="17">
        <v>8.3229999999999986</v>
      </c>
      <c r="Y173" s="17">
        <v>7.9390000000000001</v>
      </c>
      <c r="Z173" s="17">
        <v>8.0090000000000039</v>
      </c>
      <c r="AA173" s="17">
        <v>7.9689999999999941</v>
      </c>
      <c r="AB173" s="17">
        <v>8.2070000000000007</v>
      </c>
      <c r="AC173" s="17">
        <v>8.2029999999999887</v>
      </c>
      <c r="AD173" s="17">
        <v>8.3040000000000092</v>
      </c>
      <c r="AE173" s="17">
        <v>8.460000000000008</v>
      </c>
      <c r="AF173" s="17">
        <v>8.2590000000000003</v>
      </c>
      <c r="AG173" s="17">
        <v>8.1719999999999828</v>
      </c>
      <c r="AH173" s="17">
        <v>8.195999999999998</v>
      </c>
      <c r="AI173" s="17">
        <v>8.1230000000000189</v>
      </c>
      <c r="AJ173" s="17">
        <v>8.195999999999998</v>
      </c>
      <c r="AK173" s="17">
        <v>8.143999999999977</v>
      </c>
      <c r="AL173" s="17">
        <v>8.2410000000000139</v>
      </c>
      <c r="AM173" s="17">
        <v>8.4309999999999832</v>
      </c>
      <c r="AN173" s="17">
        <v>8.1880000000000166</v>
      </c>
      <c r="AO173" s="17">
        <v>8.3300000000000125</v>
      </c>
      <c r="AP173" s="17">
        <v>8.228999999999985</v>
      </c>
      <c r="AQ173" s="17">
        <v>8.2009999999999934</v>
      </c>
      <c r="AR173" s="17">
        <v>8.1010000000000275</v>
      </c>
      <c r="AS173" s="17">
        <v>8.2629999999999768</v>
      </c>
      <c r="AT173" s="17">
        <v>8.2179999999999893</v>
      </c>
      <c r="AU173" s="17">
        <v>8.467000000000013</v>
      </c>
      <c r="AV173" s="17">
        <v>8.4909999999999854</v>
      </c>
      <c r="AW173" s="17">
        <v>8.5889999999999986</v>
      </c>
      <c r="AX173" s="17">
        <v>8.3640000000000612</v>
      </c>
      <c r="AY173" s="17">
        <v>8.4439999999999884</v>
      </c>
      <c r="AZ173" s="17">
        <v>8.1309999999999718</v>
      </c>
      <c r="BA173" s="17">
        <v>7.9819999999999993</v>
      </c>
      <c r="BB173" s="17">
        <v>8.1750000000000114</v>
      </c>
      <c r="BC173" s="128">
        <f t="shared" si="20"/>
        <v>53.426136511199083</v>
      </c>
    </row>
    <row r="174" spans="1:55" ht="15" thickBot="1" x14ac:dyDescent="0.35">
      <c r="A174" s="67" t="s">
        <v>93</v>
      </c>
      <c r="B174" s="67">
        <v>2022</v>
      </c>
      <c r="C174" s="9">
        <v>44693</v>
      </c>
      <c r="D174" s="67" t="s">
        <v>72</v>
      </c>
      <c r="E174" s="38" t="s">
        <v>379</v>
      </c>
      <c r="F174" s="67" t="s">
        <v>379</v>
      </c>
      <c r="G174" t="s">
        <v>27</v>
      </c>
      <c r="H174" t="s">
        <v>396</v>
      </c>
      <c r="I174" t="s">
        <v>487</v>
      </c>
      <c r="J174" t="s">
        <v>397</v>
      </c>
      <c r="K174" t="s">
        <v>433</v>
      </c>
      <c r="L174" s="65">
        <f>(C174-VLOOKUP(H174,Riders!$A$2:$C$3501,2,FALSE))/365</f>
        <v>23.183561643835617</v>
      </c>
      <c r="M174" s="65">
        <f>(C174-VLOOKUP(I174,Riders!$A$2:$C$3501,2,FALSE))/365</f>
        <v>24.531506849315068</v>
      </c>
      <c r="N174" s="65">
        <f>(C174-VLOOKUP(J174,Riders!$A$2:$C$3501,2,FALSE))/365</f>
        <v>20.923287671232877</v>
      </c>
      <c r="O174" s="65">
        <f>(C174-VLOOKUP(K174,Riders!$A$2:$C$3501,2,FALSE))/365</f>
        <v>22.863013698630137</v>
      </c>
      <c r="P174" s="38">
        <v>6</v>
      </c>
      <c r="Q174" s="127">
        <f t="shared" si="14"/>
        <v>270.88200000000001</v>
      </c>
      <c r="R174" s="127">
        <f t="shared" si="15"/>
        <v>24.210999999999999</v>
      </c>
      <c r="S174" s="127">
        <f t="shared" si="16"/>
        <v>72.904000000000011</v>
      </c>
      <c r="T174" s="127">
        <f t="shared" si="17"/>
        <v>65.722999999999971</v>
      </c>
      <c r="U174" s="127">
        <f t="shared" si="18"/>
        <v>65.524000000000029</v>
      </c>
      <c r="V174" s="127">
        <f t="shared" si="19"/>
        <v>66.730999999999995</v>
      </c>
      <c r="W174" s="17">
        <v>15.262</v>
      </c>
      <c r="X174" s="17">
        <v>8.9489999999999981</v>
      </c>
      <c r="Y174" s="17">
        <v>8.4200000000000017</v>
      </c>
      <c r="Z174" s="17">
        <v>8.2839999999999989</v>
      </c>
      <c r="AA174" s="17">
        <v>8.0020000000000024</v>
      </c>
      <c r="AB174" s="17">
        <v>7.9759999999999991</v>
      </c>
      <c r="AC174" s="17">
        <v>7.9279999999999973</v>
      </c>
      <c r="AD174" s="17">
        <v>8.0830000000000126</v>
      </c>
      <c r="AE174" s="17">
        <v>8.1329999999999814</v>
      </c>
      <c r="AF174" s="17">
        <v>8.2420000000000044</v>
      </c>
      <c r="AG174" s="17">
        <v>8.3090000000000117</v>
      </c>
      <c r="AH174" s="17">
        <v>8.208999999999989</v>
      </c>
      <c r="AI174" s="17">
        <v>8.1810000000000116</v>
      </c>
      <c r="AJ174" s="17">
        <v>8.2049999999999841</v>
      </c>
      <c r="AK174" s="17">
        <v>8.3160000000000309</v>
      </c>
      <c r="AL174" s="17">
        <v>8.1279999999999575</v>
      </c>
      <c r="AM174" s="17">
        <v>8.2650000000000148</v>
      </c>
      <c r="AN174" s="17">
        <v>8.1410000000000196</v>
      </c>
      <c r="AO174" s="17">
        <v>8.0649999999999977</v>
      </c>
      <c r="AP174" s="17">
        <v>8.0299999999999727</v>
      </c>
      <c r="AQ174" s="17">
        <v>8.1890000000000214</v>
      </c>
      <c r="AR174" s="17">
        <v>8.1920000000000357</v>
      </c>
      <c r="AS174" s="17">
        <v>8.2979999999999734</v>
      </c>
      <c r="AT174" s="17">
        <v>8.3439999999999941</v>
      </c>
      <c r="AU174" s="17">
        <v>8.4959999999999809</v>
      </c>
      <c r="AV174" s="17">
        <v>8.4120000000000346</v>
      </c>
      <c r="AW174" s="17">
        <v>8.4169999999999732</v>
      </c>
      <c r="AX174" s="17">
        <v>8.4460000000000264</v>
      </c>
      <c r="AY174" s="17">
        <v>8.5249999999999773</v>
      </c>
      <c r="AZ174" s="17">
        <v>8.4549999999999841</v>
      </c>
      <c r="BA174" s="17">
        <v>8.01400000000001</v>
      </c>
      <c r="BB174" s="17">
        <v>7.9660000000000082</v>
      </c>
      <c r="BC174" s="128">
        <f t="shared" si="20"/>
        <v>53.159678383945774</v>
      </c>
    </row>
    <row r="175" spans="1:55" ht="15" thickBot="1" x14ac:dyDescent="0.35">
      <c r="A175" s="67" t="s">
        <v>93</v>
      </c>
      <c r="B175" s="67">
        <v>2022</v>
      </c>
      <c r="C175" s="9">
        <v>44693</v>
      </c>
      <c r="D175" s="67" t="s">
        <v>72</v>
      </c>
      <c r="E175" s="38" t="s">
        <v>379</v>
      </c>
      <c r="F175" s="67" t="s">
        <v>379</v>
      </c>
      <c r="G175" t="s">
        <v>232</v>
      </c>
      <c r="H175" t="s">
        <v>290</v>
      </c>
      <c r="I175" t="s">
        <v>231</v>
      </c>
      <c r="J175" t="s">
        <v>488</v>
      </c>
      <c r="K175" t="s">
        <v>489</v>
      </c>
      <c r="L175" s="65">
        <f>(C175-VLOOKUP(H175,Riders!$A$2:$C$3501,2,FALSE))/365</f>
        <v>23.69041095890411</v>
      </c>
      <c r="M175" s="65">
        <f>(C175-VLOOKUP(I175,Riders!$A$2:$C$3501,2,FALSE))/365</f>
        <v>25.246575342465754</v>
      </c>
      <c r="N175" s="65">
        <f>(C175-VLOOKUP(J175,Riders!$A$2:$C$3501,2,FALSE))/365</f>
        <v>24.978082191780821</v>
      </c>
      <c r="O175" s="65">
        <f>(C175-VLOOKUP(K175,Riders!$A$2:$C$3501,2,FALSE))/365</f>
        <v>23.169863013698631</v>
      </c>
      <c r="P175" s="38">
        <v>7</v>
      </c>
      <c r="Q175" s="127">
        <f t="shared" si="14"/>
        <v>274.90800000000002</v>
      </c>
      <c r="R175" s="127">
        <f t="shared" si="15"/>
        <v>22.573</v>
      </c>
      <c r="S175" s="127">
        <f t="shared" si="16"/>
        <v>72.692000000000007</v>
      </c>
      <c r="T175" s="127">
        <f t="shared" si="17"/>
        <v>66.58899999999997</v>
      </c>
      <c r="U175" s="127">
        <f t="shared" si="18"/>
        <v>67.510000000000019</v>
      </c>
      <c r="V175" s="127">
        <f t="shared" si="19"/>
        <v>68.117000000000019</v>
      </c>
      <c r="W175" s="17">
        <v>13.936999999999999</v>
      </c>
      <c r="X175" s="17">
        <v>8.636000000000001</v>
      </c>
      <c r="Y175" s="17">
        <v>8.2019999999999982</v>
      </c>
      <c r="Z175" s="17">
        <v>8.3239999999999981</v>
      </c>
      <c r="AA175" s="17">
        <v>8.3240000000000052</v>
      </c>
      <c r="AB175" s="17">
        <v>8.3990000000000009</v>
      </c>
      <c r="AC175" s="17">
        <v>8.5519999999999925</v>
      </c>
      <c r="AD175" s="17">
        <v>8.3180000000000121</v>
      </c>
      <c r="AE175" s="17">
        <v>8.2749999999999915</v>
      </c>
      <c r="AF175" s="17">
        <v>8.3220000000000027</v>
      </c>
      <c r="AG175" s="17">
        <v>8.4699999999999847</v>
      </c>
      <c r="AH175" s="17">
        <v>8.2990000000000208</v>
      </c>
      <c r="AI175" s="17">
        <v>8.2909999999999968</v>
      </c>
      <c r="AJ175" s="17">
        <v>8.2879999999999967</v>
      </c>
      <c r="AK175" s="17">
        <v>8.4020000000000152</v>
      </c>
      <c r="AL175" s="17">
        <v>8.2419999999999618</v>
      </c>
      <c r="AM175" s="17">
        <v>8.3870000000000289</v>
      </c>
      <c r="AN175" s="17">
        <v>8.4099999999999966</v>
      </c>
      <c r="AO175" s="17">
        <v>8.4619999999999891</v>
      </c>
      <c r="AP175" s="17">
        <v>8.4450000000000216</v>
      </c>
      <c r="AQ175" s="17">
        <v>8.617999999999995</v>
      </c>
      <c r="AR175" s="17">
        <v>8.3569999999999709</v>
      </c>
      <c r="AS175" s="17">
        <v>8.4330000000000211</v>
      </c>
      <c r="AT175" s="17">
        <v>8.3979999999999961</v>
      </c>
      <c r="AU175" s="17">
        <v>8.3850000000000193</v>
      </c>
      <c r="AV175" s="17">
        <v>8.5269999999999868</v>
      </c>
      <c r="AW175" s="17">
        <v>8.4139999999999873</v>
      </c>
      <c r="AX175" s="17">
        <v>8.4780000000000086</v>
      </c>
      <c r="AY175" s="17">
        <v>8.4679999999999609</v>
      </c>
      <c r="AZ175" s="17">
        <v>8.509000000000043</v>
      </c>
      <c r="BA175" s="17">
        <v>8.7140000000000555</v>
      </c>
      <c r="BB175" s="17">
        <v>8.6219999999999573</v>
      </c>
      <c r="BC175" s="128">
        <f t="shared" si="20"/>
        <v>52.381160242699373</v>
      </c>
    </row>
    <row r="176" spans="1:55" ht="15" thickBot="1" x14ac:dyDescent="0.35">
      <c r="A176" s="67" t="s">
        <v>93</v>
      </c>
      <c r="B176" s="67">
        <v>2022</v>
      </c>
      <c r="C176" s="9">
        <v>44693</v>
      </c>
      <c r="D176" s="67" t="s">
        <v>72</v>
      </c>
      <c r="E176" s="38" t="s">
        <v>379</v>
      </c>
      <c r="F176" s="67" t="s">
        <v>379</v>
      </c>
      <c r="G176" t="s">
        <v>44</v>
      </c>
      <c r="H176" t="s">
        <v>446</v>
      </c>
      <c r="I176" t="s">
        <v>241</v>
      </c>
      <c r="J176" t="s">
        <v>447</v>
      </c>
      <c r="K176" t="s">
        <v>490</v>
      </c>
      <c r="L176" s="65">
        <f>(C176-VLOOKUP(H176,Riders!$A$2:$C$3501,2,FALSE))/365</f>
        <v>20.8</v>
      </c>
      <c r="M176" s="65">
        <f>(C176-VLOOKUP(I176,Riders!$A$2:$C$3501,2,FALSE))/365</f>
        <v>19.780821917808218</v>
      </c>
      <c r="N176" s="65">
        <f>(C176-VLOOKUP(J176,Riders!$A$2:$C$3501,2,FALSE))/365</f>
        <v>26.095890410958905</v>
      </c>
      <c r="O176" s="65">
        <f>(C176-VLOOKUP(K176,Riders!$A$2:$C$3501,2,FALSE))/365</f>
        <v>19.347945205479451</v>
      </c>
      <c r="P176" s="38">
        <v>8</v>
      </c>
      <c r="Q176" s="127">
        <f t="shared" si="14"/>
        <v>282.48599999999999</v>
      </c>
      <c r="R176" s="127">
        <f t="shared" si="15"/>
        <v>23.908999999999999</v>
      </c>
      <c r="S176" s="127">
        <f t="shared" si="16"/>
        <v>74.911000000000001</v>
      </c>
      <c r="T176" s="127">
        <f t="shared" si="17"/>
        <v>69.584000000000003</v>
      </c>
      <c r="U176" s="127">
        <f t="shared" si="18"/>
        <v>68.761999999999972</v>
      </c>
      <c r="V176" s="127">
        <f t="shared" si="19"/>
        <v>69.229000000000013</v>
      </c>
      <c r="W176" s="17">
        <v>15.032999999999999</v>
      </c>
      <c r="X176" s="17">
        <v>8.8759999999999994</v>
      </c>
      <c r="Y176" s="17">
        <v>8.5870000000000033</v>
      </c>
      <c r="Z176" s="17">
        <v>8.3589999999999947</v>
      </c>
      <c r="AA176" s="17">
        <v>8.5410000000000039</v>
      </c>
      <c r="AB176" s="17">
        <v>8.4660000000000011</v>
      </c>
      <c r="AC176" s="17">
        <v>8.6739999999999995</v>
      </c>
      <c r="AD176" s="17">
        <v>8.375</v>
      </c>
      <c r="AE176" s="17">
        <v>8.2839999999999918</v>
      </c>
      <c r="AF176" s="17">
        <v>8.474000000000018</v>
      </c>
      <c r="AG176" s="17">
        <v>8.4119999999999919</v>
      </c>
      <c r="AH176" s="17">
        <v>8.7410000000000139</v>
      </c>
      <c r="AI176" s="17">
        <v>8.6869999999999692</v>
      </c>
      <c r="AJ176" s="17">
        <v>9.0480000000000302</v>
      </c>
      <c r="AK176" s="17">
        <v>8.8880000000000052</v>
      </c>
      <c r="AL176" s="17">
        <v>9.0499999999999829</v>
      </c>
      <c r="AM176" s="17">
        <v>8.4020000000000152</v>
      </c>
      <c r="AN176" s="17">
        <v>8.3459999999999752</v>
      </c>
      <c r="AO176" s="17">
        <v>8.5499999999999829</v>
      </c>
      <c r="AP176" s="17">
        <v>8.4480000000000359</v>
      </c>
      <c r="AQ176" s="17">
        <v>8.7760000000000105</v>
      </c>
      <c r="AR176" s="17">
        <v>8.6679999999999779</v>
      </c>
      <c r="AS176" s="17">
        <v>8.945999999999998</v>
      </c>
      <c r="AT176" s="17">
        <v>8.6259999999999764</v>
      </c>
      <c r="AU176" s="17">
        <v>8.6030000000000086</v>
      </c>
      <c r="AV176" s="17">
        <v>8.7450000000000045</v>
      </c>
      <c r="AW176" s="17">
        <v>8.5960000000000321</v>
      </c>
      <c r="AX176" s="17">
        <v>8.5829999999999416</v>
      </c>
      <c r="AY176" s="17">
        <v>8.7500000000000284</v>
      </c>
      <c r="AZ176" s="17">
        <v>8.7260000000000559</v>
      </c>
      <c r="BA176" s="17">
        <v>8.80499999999995</v>
      </c>
      <c r="BB176" s="17">
        <v>8.4209999999999923</v>
      </c>
      <c r="BC176" s="128">
        <f t="shared" si="20"/>
        <v>50.975977570569867</v>
      </c>
    </row>
    <row r="177" spans="1:55" ht="15" thickBot="1" x14ac:dyDescent="0.35">
      <c r="A177" s="67" t="s">
        <v>93</v>
      </c>
      <c r="B177" s="67">
        <v>2022</v>
      </c>
      <c r="C177" s="9">
        <v>44693</v>
      </c>
      <c r="D177" s="67" t="s">
        <v>72</v>
      </c>
      <c r="E177" s="38" t="s">
        <v>379</v>
      </c>
      <c r="F177" s="67" t="s">
        <v>379</v>
      </c>
      <c r="G177" t="s">
        <v>264</v>
      </c>
      <c r="H177" t="s">
        <v>263</v>
      </c>
      <c r="I177" t="s">
        <v>475</v>
      </c>
      <c r="J177" t="s">
        <v>450</v>
      </c>
      <c r="K177" t="s">
        <v>288</v>
      </c>
      <c r="L177" s="65">
        <f>(C177-VLOOKUP(H177,Riders!$A$2:$C$3501,2,FALSE))/365</f>
        <v>19.084931506849315</v>
      </c>
      <c r="M177" s="65">
        <f>(C177-VLOOKUP(I177,Riders!$A$2:$C$3501,2,FALSE))/365</f>
        <v>18.243835616438357</v>
      </c>
      <c r="N177" s="65">
        <f>(C177-VLOOKUP(J177,Riders!$A$2:$C$3501,2,FALSE))/365</f>
        <v>23.797260273972604</v>
      </c>
      <c r="O177" s="65">
        <f>(C177-VLOOKUP(K177,Riders!$A$2:$C$3501,2,FALSE))/365</f>
        <v>20.446575342465753</v>
      </c>
      <c r="P177" s="38">
        <v>9</v>
      </c>
      <c r="Q177" s="127">
        <f t="shared" si="14"/>
        <v>289.65900000000005</v>
      </c>
      <c r="R177" s="127">
        <f t="shared" si="15"/>
        <v>24.783000000000001</v>
      </c>
      <c r="S177" s="127">
        <f t="shared" si="16"/>
        <v>77.397000000000006</v>
      </c>
      <c r="T177" s="127">
        <f t="shared" si="17"/>
        <v>70.977999999999994</v>
      </c>
      <c r="U177" s="127">
        <f t="shared" si="18"/>
        <v>70.212000000000018</v>
      </c>
      <c r="V177" s="127">
        <f t="shared" si="19"/>
        <v>71.072000000000031</v>
      </c>
      <c r="W177" s="17">
        <v>15.82</v>
      </c>
      <c r="X177" s="17">
        <v>8.963000000000001</v>
      </c>
      <c r="Y177" s="17">
        <v>8.6659999999999968</v>
      </c>
      <c r="Z177" s="17">
        <v>8.7950000000000017</v>
      </c>
      <c r="AA177" s="17">
        <v>8.661999999999999</v>
      </c>
      <c r="AB177" s="17">
        <v>8.7929999999999993</v>
      </c>
      <c r="AC177" s="17">
        <v>8.9750000000000085</v>
      </c>
      <c r="AD177" s="17">
        <v>8.722999999999999</v>
      </c>
      <c r="AE177" s="17">
        <v>8.887999999999991</v>
      </c>
      <c r="AF177" s="17">
        <v>8.703000000000003</v>
      </c>
      <c r="AG177" s="17">
        <v>8.8990000000000009</v>
      </c>
      <c r="AH177" s="17">
        <v>8.813999999999993</v>
      </c>
      <c r="AI177" s="17">
        <v>8.828000000000003</v>
      </c>
      <c r="AJ177" s="17">
        <v>9.1379999999999768</v>
      </c>
      <c r="AK177" s="17">
        <v>8.8790000000000191</v>
      </c>
      <c r="AL177" s="17">
        <v>8.8290000000000077</v>
      </c>
      <c r="AM177" s="17">
        <v>8.7630000000000052</v>
      </c>
      <c r="AN177" s="17">
        <v>8.9279999999999973</v>
      </c>
      <c r="AO177" s="17">
        <v>8.6150000000000091</v>
      </c>
      <c r="AP177" s="17">
        <v>8.8369999999999891</v>
      </c>
      <c r="AQ177" s="17">
        <v>8.5650000000000261</v>
      </c>
      <c r="AR177" s="17">
        <v>8.8459999999999752</v>
      </c>
      <c r="AS177" s="17">
        <v>8.6450000000000102</v>
      </c>
      <c r="AT177" s="17">
        <v>9.0130000000000052</v>
      </c>
      <c r="AU177" s="17">
        <v>8.8239999999999839</v>
      </c>
      <c r="AV177" s="17">
        <v>9.0190000000000055</v>
      </c>
      <c r="AW177" s="17">
        <v>8.688999999999993</v>
      </c>
      <c r="AX177" s="17">
        <v>8.9139999999999873</v>
      </c>
      <c r="AY177" s="17">
        <v>9.0220000000000198</v>
      </c>
      <c r="AZ177" s="17">
        <v>8.9230000000000018</v>
      </c>
      <c r="BA177" s="17">
        <v>8.9139999999999873</v>
      </c>
      <c r="BB177" s="17">
        <v>8.7670000000000528</v>
      </c>
      <c r="BC177" s="128">
        <f t="shared" si="20"/>
        <v>49.713628784191059</v>
      </c>
    </row>
    <row r="178" spans="1:55" ht="15" thickBot="1" x14ac:dyDescent="0.35">
      <c r="A178" s="4" t="s">
        <v>93</v>
      </c>
      <c r="B178" s="4">
        <v>2022</v>
      </c>
      <c r="C178" s="159">
        <v>44693</v>
      </c>
      <c r="D178" s="4" t="s">
        <v>72</v>
      </c>
      <c r="E178" s="38" t="s">
        <v>454</v>
      </c>
      <c r="F178" s="38">
        <v>1</v>
      </c>
      <c r="G178" t="s">
        <v>27</v>
      </c>
      <c r="H178" t="s">
        <v>396</v>
      </c>
      <c r="I178" t="s">
        <v>487</v>
      </c>
      <c r="J178" t="s">
        <v>397</v>
      </c>
      <c r="K178" t="s">
        <v>433</v>
      </c>
      <c r="L178" s="65">
        <f>(C178-VLOOKUP(H178,Riders!$A$2:$C$3501,2,FALSE))/365</f>
        <v>23.183561643835617</v>
      </c>
      <c r="M178" s="65">
        <f>(C178-VLOOKUP(I178,Riders!$A$2:$C$3501,2,FALSE))/365</f>
        <v>24.531506849315068</v>
      </c>
      <c r="N178" s="65">
        <f>(C178-VLOOKUP(J178,Riders!$A$2:$C$3501,2,FALSE))/365</f>
        <v>20.923287671232877</v>
      </c>
      <c r="O178" s="65">
        <f>(C178-VLOOKUP(K178,Riders!$A$2:$C$3501,2,FALSE))/365</f>
        <v>22.863013698630137</v>
      </c>
      <c r="P178" s="38">
        <v>1</v>
      </c>
      <c r="Q178" s="127">
        <f t="shared" si="14"/>
        <v>269.59899999999999</v>
      </c>
      <c r="R178" s="127">
        <f t="shared" si="15"/>
        <v>24.187999999999999</v>
      </c>
      <c r="S178" s="127">
        <f t="shared" si="16"/>
        <v>72.534999999999997</v>
      </c>
      <c r="T178" s="127">
        <f t="shared" si="17"/>
        <v>64.674000000000007</v>
      </c>
      <c r="U178" s="127">
        <f t="shared" si="18"/>
        <v>65.392999999999972</v>
      </c>
      <c r="V178" s="127">
        <f t="shared" si="19"/>
        <v>66.997000000000014</v>
      </c>
      <c r="W178" s="17">
        <v>15.252000000000001</v>
      </c>
      <c r="X178" s="17">
        <v>8.9359999999999982</v>
      </c>
      <c r="Y178" s="17">
        <v>8.3820000000000014</v>
      </c>
      <c r="Z178" s="17">
        <v>8.2239999999999966</v>
      </c>
      <c r="AA178" s="17">
        <v>7.953000000000003</v>
      </c>
      <c r="AB178" s="17">
        <v>7.9429999999999978</v>
      </c>
      <c r="AC178" s="17">
        <v>7.8459999999999894</v>
      </c>
      <c r="AD178" s="17">
        <v>7.9990000000000094</v>
      </c>
      <c r="AE178" s="17">
        <v>7.8310000000000031</v>
      </c>
      <c r="AF178" s="17">
        <v>8.0669999999999931</v>
      </c>
      <c r="AG178" s="17">
        <v>7.9950000000000045</v>
      </c>
      <c r="AH178" s="17">
        <v>7.9890000000000043</v>
      </c>
      <c r="AI178" s="17">
        <v>8.039999999999992</v>
      </c>
      <c r="AJ178" s="17">
        <v>8.2440000000000282</v>
      </c>
      <c r="AK178" s="17">
        <v>8.1629999999999825</v>
      </c>
      <c r="AL178" s="17">
        <v>8.3449999999999989</v>
      </c>
      <c r="AM178" s="17">
        <v>8.2129999999999939</v>
      </c>
      <c r="AN178" s="17">
        <v>8.1879999999999882</v>
      </c>
      <c r="AO178" s="17">
        <v>8.1690000000000111</v>
      </c>
      <c r="AP178" s="17">
        <v>8.146000000000015</v>
      </c>
      <c r="AQ178" s="17">
        <v>8.2930000000000064</v>
      </c>
      <c r="AR178" s="17">
        <v>8.0289999999999964</v>
      </c>
      <c r="AS178" s="17">
        <v>8.0179999999999723</v>
      </c>
      <c r="AT178" s="17">
        <v>8.3369999999999891</v>
      </c>
      <c r="AU178" s="17">
        <v>8.05600000000004</v>
      </c>
      <c r="AV178" s="17">
        <v>8.34699999999998</v>
      </c>
      <c r="AW178" s="17">
        <v>8.6280000000000143</v>
      </c>
      <c r="AX178" s="17">
        <v>8.3509999999999991</v>
      </c>
      <c r="AY178" s="17">
        <v>8.6140000000000043</v>
      </c>
      <c r="AZ178" s="17">
        <v>8.3899999999999864</v>
      </c>
      <c r="BA178" s="17">
        <v>8.3299999999999841</v>
      </c>
      <c r="BB178" s="17">
        <v>8.2810000000000059</v>
      </c>
      <c r="BC178" s="128">
        <f t="shared" si="20"/>
        <v>53.412661026190754</v>
      </c>
    </row>
    <row r="179" spans="1:55" ht="15" thickBot="1" x14ac:dyDescent="0.35">
      <c r="A179" s="4" t="s">
        <v>93</v>
      </c>
      <c r="B179" s="4">
        <v>2022</v>
      </c>
      <c r="C179" s="159">
        <v>44693</v>
      </c>
      <c r="D179" s="4" t="s">
        <v>72</v>
      </c>
      <c r="E179" s="38" t="s">
        <v>454</v>
      </c>
      <c r="F179" s="38">
        <v>1</v>
      </c>
      <c r="G179" t="s">
        <v>232</v>
      </c>
      <c r="H179" t="s">
        <v>290</v>
      </c>
      <c r="I179" t="s">
        <v>231</v>
      </c>
      <c r="J179" t="s">
        <v>488</v>
      </c>
      <c r="K179" t="s">
        <v>489</v>
      </c>
      <c r="L179" s="65">
        <f>(C179-VLOOKUP(H179,Riders!$A$2:$C$3501,2,FALSE))/365</f>
        <v>23.69041095890411</v>
      </c>
      <c r="M179" s="65">
        <f>(C179-VLOOKUP(I179,Riders!$A$2:$C$3501,2,FALSE))/365</f>
        <v>25.246575342465754</v>
      </c>
      <c r="N179" s="65">
        <f>(C179-VLOOKUP(J179,Riders!$A$2:$C$3501,2,FALSE))/365</f>
        <v>24.978082191780821</v>
      </c>
      <c r="O179" s="65">
        <f>(C179-VLOOKUP(K179,Riders!$A$2:$C$3501,2,FALSE))/365</f>
        <v>23.169863013698631</v>
      </c>
      <c r="P179" s="38">
        <v>2</v>
      </c>
      <c r="Q179" s="127">
        <f t="shared" si="14"/>
        <v>273.23700000000002</v>
      </c>
      <c r="R179" s="127">
        <f t="shared" si="15"/>
        <v>22.850999999999999</v>
      </c>
      <c r="S179" s="127">
        <f t="shared" si="16"/>
        <v>72.649000000000001</v>
      </c>
      <c r="T179" s="127">
        <f t="shared" si="17"/>
        <v>66.753999999999991</v>
      </c>
      <c r="U179" s="127">
        <f t="shared" si="18"/>
        <v>66.287000000000035</v>
      </c>
      <c r="V179" s="127">
        <f t="shared" si="19"/>
        <v>67.546999999999997</v>
      </c>
      <c r="W179" s="17">
        <v>14.297000000000001</v>
      </c>
      <c r="X179" s="17">
        <v>8.5539999999999985</v>
      </c>
      <c r="Y179" s="17">
        <v>8.2010000000000005</v>
      </c>
      <c r="Z179" s="17">
        <v>8.3250000000000028</v>
      </c>
      <c r="AA179" s="17">
        <v>8.2919999999999945</v>
      </c>
      <c r="AB179" s="17">
        <v>8.32</v>
      </c>
      <c r="AC179" s="17">
        <v>8.404999999999994</v>
      </c>
      <c r="AD179" s="17">
        <v>8.2550000000000097</v>
      </c>
      <c r="AE179" s="17">
        <v>8.2860000000000156</v>
      </c>
      <c r="AF179" s="17">
        <v>8.255999999999986</v>
      </c>
      <c r="AG179" s="17">
        <v>8.3910000000000053</v>
      </c>
      <c r="AH179" s="17">
        <v>8.3149999999999835</v>
      </c>
      <c r="AI179" s="17">
        <v>8.3519999999999897</v>
      </c>
      <c r="AJ179" s="17">
        <v>8.4120000000000203</v>
      </c>
      <c r="AK179" s="17">
        <v>8.5720000000000027</v>
      </c>
      <c r="AL179" s="17">
        <v>8.1699999999999875</v>
      </c>
      <c r="AM179" s="17">
        <v>8.1290000000000191</v>
      </c>
      <c r="AN179" s="17">
        <v>8.2439999999999998</v>
      </c>
      <c r="AO179" s="17">
        <v>8.2339999999999804</v>
      </c>
      <c r="AP179" s="17">
        <v>8.2300000000000182</v>
      </c>
      <c r="AQ179" s="17">
        <v>8.4590000000000032</v>
      </c>
      <c r="AR179" s="17">
        <v>8.3340000000000032</v>
      </c>
      <c r="AS179" s="17">
        <v>8.3069999999999595</v>
      </c>
      <c r="AT179" s="17">
        <v>8.3500000000000512</v>
      </c>
      <c r="AU179" s="17">
        <v>8.3849999999999625</v>
      </c>
      <c r="AV179" s="17">
        <v>8.4610000000000127</v>
      </c>
      <c r="AW179" s="17">
        <v>8.3859999999999673</v>
      </c>
      <c r="AX179" s="17">
        <v>8.4290000000000305</v>
      </c>
      <c r="AY179" s="17">
        <v>8.4919999999999902</v>
      </c>
      <c r="AZ179" s="17">
        <v>8.504999999999967</v>
      </c>
      <c r="BA179" s="17">
        <v>8.6000000000000227</v>
      </c>
      <c r="BB179" s="17">
        <v>8.2890000000000441</v>
      </c>
      <c r="BC179" s="128">
        <f t="shared" si="20"/>
        <v>52.701500894827561</v>
      </c>
    </row>
    <row r="180" spans="1:55" ht="15" thickBot="1" x14ac:dyDescent="0.35">
      <c r="A180" s="4" t="s">
        <v>93</v>
      </c>
      <c r="B180" s="4">
        <v>2022</v>
      </c>
      <c r="C180" s="159">
        <v>44693</v>
      </c>
      <c r="D180" s="4" t="s">
        <v>72</v>
      </c>
      <c r="E180" s="38" t="s">
        <v>454</v>
      </c>
      <c r="F180" s="38">
        <v>2</v>
      </c>
      <c r="G180" t="s">
        <v>38</v>
      </c>
      <c r="H180" t="s">
        <v>244</v>
      </c>
      <c r="I180" t="s">
        <v>465</v>
      </c>
      <c r="J180" t="s">
        <v>467</v>
      </c>
      <c r="K180" t="s">
        <v>468</v>
      </c>
      <c r="L180" s="65">
        <f>(C180-VLOOKUP(H180,Riders!$A$2:$C$3501,2,FALSE))/365</f>
        <v>28.117808219178084</v>
      </c>
      <c r="M180" s="65">
        <f>(C180-VLOOKUP(I180,Riders!$A$2:$C$3501,2,FALSE))/365</f>
        <v>25.345205479452055</v>
      </c>
      <c r="N180" s="65" t="e">
        <f>(C180-VLOOKUP(J180,Riders!$A$2:$C$3501,2,FALSE))/365</f>
        <v>#N/A</v>
      </c>
      <c r="O180" s="65">
        <f>(C180-VLOOKUP(K180,Riders!$A$2:$C$3501,2,FALSE))/365</f>
        <v>26.408219178082192</v>
      </c>
      <c r="P180" s="38">
        <v>1</v>
      </c>
      <c r="Q180" s="127">
        <f t="shared" si="14"/>
        <v>268.04700000000003</v>
      </c>
      <c r="R180" s="127">
        <f t="shared" si="15"/>
        <v>22.213000000000001</v>
      </c>
      <c r="S180" s="127">
        <f t="shared" si="16"/>
        <v>70.280999999999992</v>
      </c>
      <c r="T180" s="127">
        <f t="shared" si="17"/>
        <v>64.116</v>
      </c>
      <c r="U180" s="127">
        <f t="shared" si="18"/>
        <v>66.096000000000004</v>
      </c>
      <c r="V180" s="127">
        <f t="shared" si="19"/>
        <v>67.55400000000003</v>
      </c>
      <c r="W180" s="17">
        <v>14.231999999999999</v>
      </c>
      <c r="X180" s="17">
        <v>7.9810000000000016</v>
      </c>
      <c r="Y180" s="17">
        <v>7.6909999999999989</v>
      </c>
      <c r="Z180" s="17">
        <v>8.2600000000000016</v>
      </c>
      <c r="AA180" s="17">
        <v>7.8689999999999998</v>
      </c>
      <c r="AB180" s="17">
        <v>8.0399999999999991</v>
      </c>
      <c r="AC180" s="17">
        <v>7.9739999999999966</v>
      </c>
      <c r="AD180" s="17">
        <v>8.2339999999999947</v>
      </c>
      <c r="AE180" s="17">
        <v>7.6990000000000123</v>
      </c>
      <c r="AF180" s="17">
        <v>8.2429999999999808</v>
      </c>
      <c r="AG180" s="17">
        <v>7.9030000000000058</v>
      </c>
      <c r="AH180" s="17">
        <v>8.1239999999999952</v>
      </c>
      <c r="AI180" s="17">
        <v>7.9620000000000317</v>
      </c>
      <c r="AJ180" s="17">
        <v>8.2299999999999898</v>
      </c>
      <c r="AK180" s="17">
        <v>8.3729999999999762</v>
      </c>
      <c r="AL180" s="17">
        <v>7.5820000000000078</v>
      </c>
      <c r="AM180" s="17">
        <v>9.3250000000000171</v>
      </c>
      <c r="AN180" s="17">
        <v>7.1859999999999786</v>
      </c>
      <c r="AO180" s="17">
        <v>8.5510000000000161</v>
      </c>
      <c r="AP180" s="17">
        <v>8.0459999999999923</v>
      </c>
      <c r="AQ180" s="17">
        <v>8.0479999999999734</v>
      </c>
      <c r="AR180" s="17">
        <v>8.4590000000000316</v>
      </c>
      <c r="AS180" s="17">
        <v>8.1210000000000093</v>
      </c>
      <c r="AT180" s="17">
        <v>8.3599999999999852</v>
      </c>
      <c r="AU180" s="17">
        <v>8.29200000000003</v>
      </c>
      <c r="AV180" s="17">
        <v>8.4249999999999545</v>
      </c>
      <c r="AW180" s="17">
        <v>8.4210000000000207</v>
      </c>
      <c r="AX180" s="17">
        <v>8.5879999999999939</v>
      </c>
      <c r="AY180" s="17">
        <v>8.4960000000000093</v>
      </c>
      <c r="AZ180" s="17">
        <v>8.3090000000000259</v>
      </c>
      <c r="BA180" s="17">
        <v>8.5449999999999307</v>
      </c>
      <c r="BB180" s="17">
        <v>8.4780000000000655</v>
      </c>
      <c r="BC180" s="128">
        <f t="shared" si="20"/>
        <v>53.721921901756033</v>
      </c>
    </row>
    <row r="181" spans="1:55" ht="15" thickBot="1" x14ac:dyDescent="0.35">
      <c r="A181" s="4" t="s">
        <v>93</v>
      </c>
      <c r="B181" s="4">
        <v>2022</v>
      </c>
      <c r="C181" s="159">
        <v>44693</v>
      </c>
      <c r="D181" s="4" t="s">
        <v>72</v>
      </c>
      <c r="E181" s="38" t="s">
        <v>454</v>
      </c>
      <c r="F181" s="38">
        <v>2</v>
      </c>
      <c r="G181" t="s">
        <v>44</v>
      </c>
      <c r="H181" t="s">
        <v>446</v>
      </c>
      <c r="I181" t="s">
        <v>241</v>
      </c>
      <c r="J181" t="s">
        <v>447</v>
      </c>
      <c r="K181" t="s">
        <v>490</v>
      </c>
      <c r="L181" s="65">
        <f>(C181-VLOOKUP(H181,Riders!$A$2:$C$3501,2,FALSE))/365</f>
        <v>20.8</v>
      </c>
      <c r="M181" s="65">
        <f>(C181-VLOOKUP(I181,Riders!$A$2:$C$3501,2,FALSE))/365</f>
        <v>19.780821917808218</v>
      </c>
      <c r="N181" s="65">
        <f>(C181-VLOOKUP(J181,Riders!$A$2:$C$3501,2,FALSE))/365</f>
        <v>26.095890410958905</v>
      </c>
      <c r="O181" s="65">
        <f>(C181-VLOOKUP(K181,Riders!$A$2:$C$3501,2,FALSE))/365</f>
        <v>19.347945205479451</v>
      </c>
      <c r="P181" s="38">
        <v>2</v>
      </c>
      <c r="Q181" s="127">
        <f t="shared" si="14"/>
        <v>278.03300000000002</v>
      </c>
      <c r="R181" s="127">
        <f t="shared" si="15"/>
        <v>24.027000000000001</v>
      </c>
      <c r="S181" s="127">
        <f t="shared" si="16"/>
        <v>74.137</v>
      </c>
      <c r="T181" s="127">
        <f t="shared" si="17"/>
        <v>68.938000000000017</v>
      </c>
      <c r="U181" s="127">
        <f t="shared" si="18"/>
        <v>66.813999999999965</v>
      </c>
      <c r="V181" s="127">
        <f t="shared" si="19"/>
        <v>68.144000000000034</v>
      </c>
      <c r="W181">
        <v>14.856</v>
      </c>
      <c r="X181">
        <v>9.1710000000000012</v>
      </c>
      <c r="Y181">
        <v>8.7950000000000017</v>
      </c>
      <c r="Z181">
        <v>8.2629999999999981</v>
      </c>
      <c r="AA181">
        <v>8.6049999999999969</v>
      </c>
      <c r="AB181">
        <v>8.0670000000000002</v>
      </c>
      <c r="AC181">
        <v>8.2040000000000148</v>
      </c>
      <c r="AD181">
        <v>8.1759999999999877</v>
      </c>
      <c r="AE181">
        <v>8.4260000000000019</v>
      </c>
      <c r="AF181">
        <v>8.2979999999999734</v>
      </c>
      <c r="AG181">
        <v>9.0060000000000286</v>
      </c>
      <c r="AH181">
        <v>8.6909999999999883</v>
      </c>
      <c r="AI181">
        <v>8.7489999999999952</v>
      </c>
      <c r="AJ181">
        <v>8.4240000000000208</v>
      </c>
      <c r="AK181">
        <v>9.3749999999999858</v>
      </c>
      <c r="AL181">
        <v>7.9690000000000225</v>
      </c>
      <c r="AM181">
        <v>8.5989999999999895</v>
      </c>
      <c r="AN181">
        <v>8.6519999999999868</v>
      </c>
      <c r="AO181">
        <v>8.5360000000000014</v>
      </c>
      <c r="AP181">
        <v>8.0750000000000171</v>
      </c>
      <c r="AQ181">
        <v>8.4419999999999789</v>
      </c>
      <c r="AR181">
        <v>8.2620000000000005</v>
      </c>
      <c r="AS181">
        <v>8.2530000000000143</v>
      </c>
      <c r="AT181">
        <v>7.9949999999999761</v>
      </c>
      <c r="AU181">
        <v>8.4260000000000161</v>
      </c>
      <c r="AV181">
        <v>8.0989999999999611</v>
      </c>
      <c r="AW181">
        <v>8.808000000000078</v>
      </c>
      <c r="AX181">
        <v>8.6069999999999425</v>
      </c>
      <c r="AY181">
        <v>9.0629999999999882</v>
      </c>
      <c r="AZ181">
        <v>8.1590000000000771</v>
      </c>
      <c r="BA181">
        <v>9.1029999999999518</v>
      </c>
      <c r="BB181">
        <v>7.8790000000000191</v>
      </c>
      <c r="BC181" s="128">
        <f t="shared" si="20"/>
        <v>51.792413130815405</v>
      </c>
    </row>
    <row r="182" spans="1:55" ht="15" thickBot="1" x14ac:dyDescent="0.35">
      <c r="A182" s="4" t="s">
        <v>93</v>
      </c>
      <c r="B182" s="4">
        <v>2022</v>
      </c>
      <c r="C182" s="159">
        <v>44693</v>
      </c>
      <c r="D182" s="4" t="s">
        <v>72</v>
      </c>
      <c r="E182" s="38" t="s">
        <v>454</v>
      </c>
      <c r="F182" s="38">
        <v>3</v>
      </c>
      <c r="G182" t="s">
        <v>67</v>
      </c>
      <c r="H182" t="s">
        <v>214</v>
      </c>
      <c r="I182" t="s">
        <v>271</v>
      </c>
      <c r="J182" t="s">
        <v>464</v>
      </c>
      <c r="K182" t="s">
        <v>439</v>
      </c>
      <c r="L182" s="65">
        <f>(C182-VLOOKUP(H182,Riders!$A$2:$C$3501,2,FALSE))/365</f>
        <v>27.4</v>
      </c>
      <c r="M182" s="65">
        <f>(C182-VLOOKUP(I182,Riders!$A$2:$C$3501,2,FALSE))/365</f>
        <v>27.901369863013699</v>
      </c>
      <c r="N182" s="65">
        <f>(C182-VLOOKUP(J182,Riders!$A$2:$C$3501,2,FALSE))/365</f>
        <v>20.295890410958904</v>
      </c>
      <c r="O182" s="65">
        <f>(C182-VLOOKUP(K182,Riders!$A$2:$C$3501,2,FALSE))/365</f>
        <v>28.358904109589041</v>
      </c>
      <c r="P182" s="38">
        <v>2</v>
      </c>
      <c r="Q182" s="127">
        <f t="shared" si="14"/>
        <v>259.35599999999999</v>
      </c>
      <c r="R182" s="127">
        <f t="shared" si="15"/>
        <v>22.696999999999999</v>
      </c>
      <c r="S182" s="127">
        <f t="shared" si="16"/>
        <v>69.292999999999992</v>
      </c>
      <c r="T182" s="127">
        <f t="shared" si="17"/>
        <v>63.618000000000009</v>
      </c>
      <c r="U182" s="127">
        <f t="shared" si="18"/>
        <v>64.180000000000007</v>
      </c>
      <c r="V182" s="127">
        <f t="shared" si="19"/>
        <v>62.264999999999986</v>
      </c>
      <c r="W182">
        <v>14.522</v>
      </c>
      <c r="X182">
        <v>8.1749999999999989</v>
      </c>
      <c r="Y182">
        <v>7.73</v>
      </c>
      <c r="Z182">
        <v>7.777000000000001</v>
      </c>
      <c r="AA182">
        <v>7.6370000000000005</v>
      </c>
      <c r="AB182">
        <v>7.6850000000000023</v>
      </c>
      <c r="AC182">
        <v>7.9349999999999952</v>
      </c>
      <c r="AD182">
        <v>7.8319999999999936</v>
      </c>
      <c r="AE182">
        <v>7.9610000000000127</v>
      </c>
      <c r="AF182">
        <v>8.1340000000000003</v>
      </c>
      <c r="AG182">
        <v>7.9239999999999924</v>
      </c>
      <c r="AH182">
        <v>7.9179999999999922</v>
      </c>
      <c r="AI182">
        <v>8.0390000000000015</v>
      </c>
      <c r="AJ182">
        <v>7.8539999999999992</v>
      </c>
      <c r="AK182">
        <v>7.8180000000000121</v>
      </c>
      <c r="AL182">
        <v>7.9699999999999989</v>
      </c>
      <c r="AM182">
        <v>7.8239999999999839</v>
      </c>
      <c r="AN182">
        <v>7.7890000000000157</v>
      </c>
      <c r="AO182">
        <v>7.9429999999999836</v>
      </c>
      <c r="AP182">
        <v>7.910000000000025</v>
      </c>
      <c r="AQ182">
        <v>8.1680000000000064</v>
      </c>
      <c r="AR182">
        <v>8.1039999999999566</v>
      </c>
      <c r="AS182">
        <v>8.1520000000000152</v>
      </c>
      <c r="AT182">
        <v>8.2900000000000205</v>
      </c>
      <c r="AU182">
        <v>7.9269999999999925</v>
      </c>
      <c r="AV182">
        <v>7.9439999999999884</v>
      </c>
      <c r="AW182">
        <v>7.8799999999999955</v>
      </c>
      <c r="AX182">
        <v>8.0410000000000252</v>
      </c>
      <c r="AY182">
        <v>7.761999999999972</v>
      </c>
      <c r="AZ182">
        <v>7.6140000000000612</v>
      </c>
      <c r="BA182">
        <v>7.4989999999999952</v>
      </c>
      <c r="BB182">
        <v>7.5979999999999563</v>
      </c>
      <c r="BC182" s="128">
        <f t="shared" si="20"/>
        <v>55.522139453106931</v>
      </c>
    </row>
    <row r="183" spans="1:55" ht="15" thickBot="1" x14ac:dyDescent="0.35">
      <c r="A183" s="4" t="s">
        <v>93</v>
      </c>
      <c r="B183" s="4">
        <v>2022</v>
      </c>
      <c r="C183" s="159">
        <v>44693</v>
      </c>
      <c r="D183" s="4" t="s">
        <v>72</v>
      </c>
      <c r="E183" s="38" t="s">
        <v>454</v>
      </c>
      <c r="F183" s="38">
        <v>3</v>
      </c>
      <c r="G183" t="s">
        <v>53</v>
      </c>
      <c r="H183" t="s">
        <v>227</v>
      </c>
      <c r="I183" t="s">
        <v>456</v>
      </c>
      <c r="J183" t="s">
        <v>389</v>
      </c>
      <c r="K183" t="s">
        <v>485</v>
      </c>
      <c r="L183" s="65">
        <f>(C183-VLOOKUP(H183,Riders!$A$2:$C$3501,2,FALSE))/365</f>
        <v>24.219178082191782</v>
      </c>
      <c r="M183" s="65">
        <f>(C183-VLOOKUP(I183,Riders!$A$2:$C$3501,2,FALSE))/365</f>
        <v>22.898630136986302</v>
      </c>
      <c r="N183" s="65">
        <f>(C183-VLOOKUP(J183,Riders!$A$2:$C$3501,2,FALSE))/365</f>
        <v>22.531506849315068</v>
      </c>
      <c r="O183" s="65">
        <f>(C183-VLOOKUP(K183,Riders!$A$2:$C$3501,2,FALSE))/365</f>
        <v>31.63013698630137</v>
      </c>
      <c r="P183" s="38">
        <v>1</v>
      </c>
      <c r="Q183" s="127">
        <f t="shared" si="14"/>
        <v>258.63099999999997</v>
      </c>
      <c r="R183" s="127">
        <f t="shared" si="15"/>
        <v>22.492000000000001</v>
      </c>
      <c r="S183" s="127">
        <f t="shared" si="16"/>
        <v>68.903999999999996</v>
      </c>
      <c r="T183" s="127">
        <f t="shared" si="17"/>
        <v>63.325000000000017</v>
      </c>
      <c r="U183" s="127">
        <f t="shared" si="18"/>
        <v>63.073999999999955</v>
      </c>
      <c r="V183" s="127">
        <f t="shared" si="19"/>
        <v>63.328000000000003</v>
      </c>
      <c r="W183">
        <v>14.189</v>
      </c>
      <c r="X183">
        <v>8.3030000000000008</v>
      </c>
      <c r="Y183">
        <v>7.820999999999998</v>
      </c>
      <c r="Z183">
        <v>7.8410000000000046</v>
      </c>
      <c r="AA183">
        <v>7.6809999999999974</v>
      </c>
      <c r="AB183">
        <v>7.6219999999999999</v>
      </c>
      <c r="AC183">
        <v>7.6550000000000011</v>
      </c>
      <c r="AD183">
        <v>7.7919999999999945</v>
      </c>
      <c r="AE183">
        <v>7.7740000000000009</v>
      </c>
      <c r="AF183">
        <v>7.8709999999999951</v>
      </c>
      <c r="AG183">
        <v>7.9410000000000167</v>
      </c>
      <c r="AH183">
        <v>7.9809999999999803</v>
      </c>
      <c r="AI183">
        <v>8.0520000000000067</v>
      </c>
      <c r="AJ183">
        <v>7.8319999999999936</v>
      </c>
      <c r="AK183">
        <v>7.9480000000000217</v>
      </c>
      <c r="AL183">
        <v>7.9260000000000019</v>
      </c>
      <c r="AM183">
        <v>8.1069999999999993</v>
      </c>
      <c r="AN183">
        <v>7.875</v>
      </c>
      <c r="AO183">
        <v>7.8759999999999764</v>
      </c>
      <c r="AP183">
        <v>7.8030000000000257</v>
      </c>
      <c r="AQ183">
        <v>7.9679999999999893</v>
      </c>
      <c r="AR183">
        <v>7.7919999999999732</v>
      </c>
      <c r="AS183">
        <v>7.7940000000000396</v>
      </c>
      <c r="AT183">
        <v>7.858999999999952</v>
      </c>
      <c r="AU183">
        <v>7.8670000000000186</v>
      </c>
      <c r="AV183">
        <v>7.8919999999999959</v>
      </c>
      <c r="AW183">
        <v>7.8940000000000055</v>
      </c>
      <c r="AX183">
        <v>7.9440000000000168</v>
      </c>
      <c r="AY183">
        <v>8.0840000000000032</v>
      </c>
      <c r="AZ183">
        <v>7.9989999999999952</v>
      </c>
      <c r="BA183">
        <v>7.9660000000000082</v>
      </c>
      <c r="BB183">
        <v>7.6819999999999595</v>
      </c>
      <c r="BC183" s="128">
        <f t="shared" si="20"/>
        <v>55.677780312491549</v>
      </c>
    </row>
    <row r="184" spans="1:55" ht="15" thickBot="1" x14ac:dyDescent="0.35">
      <c r="A184" s="4" t="s">
        <v>93</v>
      </c>
      <c r="B184" s="4">
        <v>2022</v>
      </c>
      <c r="C184" s="159">
        <v>44693</v>
      </c>
      <c r="D184" s="4" t="s">
        <v>72</v>
      </c>
      <c r="E184" s="38" t="s">
        <v>454</v>
      </c>
      <c r="F184" s="38">
        <v>4</v>
      </c>
      <c r="G184" t="s">
        <v>27</v>
      </c>
      <c r="H184" t="s">
        <v>255</v>
      </c>
      <c r="I184" t="s">
        <v>463</v>
      </c>
      <c r="J184" t="s">
        <v>312</v>
      </c>
      <c r="K184" t="s">
        <v>432</v>
      </c>
      <c r="L184" s="65">
        <f>(C184-VLOOKUP(H184,Riders!$A$2:$C$3501,2,FALSE))/365</f>
        <v>19.824657534246576</v>
      </c>
      <c r="M184" s="65">
        <f>(C184-VLOOKUP(I184,Riders!$A$2:$C$3501,2,FALSE))/365</f>
        <v>20.449315068493149</v>
      </c>
      <c r="N184" s="65">
        <f>(C184-VLOOKUP(J184,Riders!$A$2:$C$3501,2,FALSE))/365</f>
        <v>23.827397260273973</v>
      </c>
      <c r="O184" s="65">
        <f>(C184-VLOOKUP(K184,Riders!$A$2:$C$3501,2,FALSE))/365</f>
        <v>27.12876712328767</v>
      </c>
      <c r="P184" s="38">
        <v>2</v>
      </c>
      <c r="Q184" s="127">
        <f t="shared" si="14"/>
        <v>261.976</v>
      </c>
      <c r="R184" s="127">
        <f t="shared" si="15"/>
        <v>22.538</v>
      </c>
      <c r="S184" s="127">
        <f t="shared" si="16"/>
        <v>69.678000000000011</v>
      </c>
      <c r="T184" s="127">
        <f t="shared" si="17"/>
        <v>62.841999999999999</v>
      </c>
      <c r="U184" s="127">
        <f t="shared" si="18"/>
        <v>63.488999999999976</v>
      </c>
      <c r="V184" s="127">
        <f t="shared" si="19"/>
        <v>65.967000000000013</v>
      </c>
      <c r="W184">
        <v>14.237</v>
      </c>
      <c r="X184">
        <v>8.3010000000000002</v>
      </c>
      <c r="Y184">
        <v>7.9379999999999988</v>
      </c>
      <c r="Z184">
        <v>7.7280000000000015</v>
      </c>
      <c r="AA184">
        <v>7.8399999999999963</v>
      </c>
      <c r="AB184">
        <v>7.9950000000000045</v>
      </c>
      <c r="AC184">
        <v>7.7509999999999977</v>
      </c>
      <c r="AD184">
        <v>7.8880000000000123</v>
      </c>
      <c r="AE184">
        <v>8.0009999999999764</v>
      </c>
      <c r="AF184">
        <v>7.7439999999999998</v>
      </c>
      <c r="AG184">
        <v>7.7860000000000156</v>
      </c>
      <c r="AH184">
        <v>7.8979999999999961</v>
      </c>
      <c r="AI184">
        <v>7.8160000000000025</v>
      </c>
      <c r="AJ184">
        <v>7.8219999999999743</v>
      </c>
      <c r="AK184">
        <v>7.8540000000000276</v>
      </c>
      <c r="AL184">
        <v>7.9210000000000065</v>
      </c>
      <c r="AM184">
        <v>8.2390000000000043</v>
      </c>
      <c r="AN184">
        <v>7.9459999999999695</v>
      </c>
      <c r="AO184">
        <v>7.8400000000000318</v>
      </c>
      <c r="AP184">
        <v>7.8529999999999802</v>
      </c>
      <c r="AQ184">
        <v>7.8250000000000171</v>
      </c>
      <c r="AR184">
        <v>7.84699999999998</v>
      </c>
      <c r="AS184">
        <v>7.9800000000000182</v>
      </c>
      <c r="AT184">
        <v>7.9589999999999748</v>
      </c>
      <c r="AU184">
        <v>7.9060000000000343</v>
      </c>
      <c r="AV184">
        <v>7.97199999999998</v>
      </c>
      <c r="AW184">
        <v>8.15300000000002</v>
      </c>
      <c r="AX184">
        <v>8.3839999999999861</v>
      </c>
      <c r="AY184">
        <v>8.1040000000000418</v>
      </c>
      <c r="AZ184">
        <v>8.3359999999999275</v>
      </c>
      <c r="BA184">
        <v>8.3560000000000514</v>
      </c>
      <c r="BB184">
        <v>8.7559999999999718</v>
      </c>
      <c r="BC184" s="128">
        <f t="shared" si="20"/>
        <v>54.966867193941432</v>
      </c>
    </row>
    <row r="185" spans="1:55" ht="15" thickBot="1" x14ac:dyDescent="0.35">
      <c r="A185" s="4" t="s">
        <v>93</v>
      </c>
      <c r="B185" s="4">
        <v>2022</v>
      </c>
      <c r="C185" s="159">
        <v>44693</v>
      </c>
      <c r="D185" s="4" t="s">
        <v>72</v>
      </c>
      <c r="E185" s="38" t="s">
        <v>454</v>
      </c>
      <c r="F185" s="38">
        <v>4</v>
      </c>
      <c r="G185" t="s">
        <v>36</v>
      </c>
      <c r="H185" t="s">
        <v>424</v>
      </c>
      <c r="I185" t="s">
        <v>486</v>
      </c>
      <c r="J185" t="s">
        <v>458</v>
      </c>
      <c r="K185" t="s">
        <v>425</v>
      </c>
      <c r="L185" s="65">
        <f>(C185-VLOOKUP(H185,Riders!$A$2:$C$3501,2,FALSE))/365</f>
        <v>27.076712328767123</v>
      </c>
      <c r="M185" s="65">
        <f>(C185-VLOOKUP(I185,Riders!$A$2:$C$3501,2,FALSE))/365</f>
        <v>19.284931506849315</v>
      </c>
      <c r="N185" s="65">
        <f>(C185-VLOOKUP(J185,Riders!$A$2:$C$3501,2,FALSE))/365</f>
        <v>23.5013698630137</v>
      </c>
      <c r="O185" s="65">
        <f>(C185-VLOOKUP(K185,Riders!$A$2:$C$3501,2,FALSE))/365</f>
        <v>22.860273972602741</v>
      </c>
      <c r="P185" s="38">
        <v>1</v>
      </c>
      <c r="Q185" s="127">
        <f t="shared" si="14"/>
        <v>260.04699999999997</v>
      </c>
      <c r="R185" s="127">
        <f t="shared" si="15"/>
        <v>23.251999999999999</v>
      </c>
      <c r="S185" s="127">
        <f t="shared" si="16"/>
        <v>70.506</v>
      </c>
      <c r="T185" s="127">
        <f t="shared" si="17"/>
        <v>63.426000000000016</v>
      </c>
      <c r="U185" s="127">
        <f t="shared" si="18"/>
        <v>62.669999999999959</v>
      </c>
      <c r="V185" s="127">
        <f t="shared" si="19"/>
        <v>63.444999999999993</v>
      </c>
      <c r="W185">
        <v>14.231999999999999</v>
      </c>
      <c r="X185">
        <v>9.02</v>
      </c>
      <c r="Y185">
        <v>7.9500000000000028</v>
      </c>
      <c r="Z185">
        <v>7.6840000000000011</v>
      </c>
      <c r="AA185">
        <v>7.8649999999999949</v>
      </c>
      <c r="AB185">
        <v>7.8300000000000054</v>
      </c>
      <c r="AC185">
        <v>7.8659999999999997</v>
      </c>
      <c r="AD185">
        <v>8.0589999999999975</v>
      </c>
      <c r="AE185">
        <v>8.0260000000000105</v>
      </c>
      <c r="AF185">
        <v>8.0409999999999826</v>
      </c>
      <c r="AG185">
        <v>7.9690000000000083</v>
      </c>
      <c r="AH185">
        <v>8.0349999999999966</v>
      </c>
      <c r="AI185">
        <v>7.7929999999999922</v>
      </c>
      <c r="AJ185">
        <v>7.8320000000000221</v>
      </c>
      <c r="AK185">
        <v>7.8359999999999843</v>
      </c>
      <c r="AL185">
        <v>7.8940000000000197</v>
      </c>
      <c r="AM185">
        <v>7.8629999999999711</v>
      </c>
      <c r="AN185">
        <v>8.0010000000000048</v>
      </c>
      <c r="AO185">
        <v>7.6400000000000148</v>
      </c>
      <c r="AP185">
        <v>7.7519999999999811</v>
      </c>
      <c r="AQ185">
        <v>7.8970000000000198</v>
      </c>
      <c r="AR185">
        <v>7.7520000000000095</v>
      </c>
      <c r="AS185">
        <v>7.8449999999999704</v>
      </c>
      <c r="AT185">
        <v>7.9199999999999875</v>
      </c>
      <c r="AU185">
        <v>8.0519999999999925</v>
      </c>
      <c r="AV185">
        <v>8.1250000000000284</v>
      </c>
      <c r="AW185">
        <v>7.9350000000000023</v>
      </c>
      <c r="AX185">
        <v>7.7819999999999538</v>
      </c>
      <c r="AY185">
        <v>7.8860000000000809</v>
      </c>
      <c r="AZ185">
        <v>7.7459999999999525</v>
      </c>
      <c r="BA185">
        <v>7.9250000000000398</v>
      </c>
      <c r="BB185">
        <v>7.9939999999999429</v>
      </c>
      <c r="BC185" s="128">
        <f t="shared" si="20"/>
        <v>55.374605359800348</v>
      </c>
    </row>
    <row r="186" spans="1:55" ht="15" thickBot="1" x14ac:dyDescent="0.35">
      <c r="A186" s="4" t="s">
        <v>93</v>
      </c>
      <c r="B186" s="4">
        <v>2022</v>
      </c>
      <c r="C186" s="159">
        <v>44693</v>
      </c>
      <c r="D186" s="4" t="s">
        <v>72</v>
      </c>
      <c r="E186" s="38" t="s">
        <v>204</v>
      </c>
      <c r="F186" s="43" t="s">
        <v>205</v>
      </c>
      <c r="G186" t="s">
        <v>53</v>
      </c>
      <c r="H186" t="s">
        <v>227</v>
      </c>
      <c r="I186" t="s">
        <v>434</v>
      </c>
      <c r="J186" t="s">
        <v>456</v>
      </c>
      <c r="K186" t="s">
        <v>389</v>
      </c>
      <c r="L186" s="65">
        <f>(C186-VLOOKUP(H186,Riders!$A$2:$C$3501,2,FALSE))/365</f>
        <v>24.219178082191782</v>
      </c>
      <c r="M186" s="65">
        <f>(C186-VLOOKUP(I186,Riders!$A$2:$C$3501,2,FALSE))/365</f>
        <v>22.205479452054796</v>
      </c>
      <c r="N186" s="65">
        <f>(C186-VLOOKUP(J186,Riders!$A$2:$C$3501,2,FALSE))/365</f>
        <v>22.898630136986302</v>
      </c>
      <c r="O186" s="65">
        <f>(C186-VLOOKUP(K186,Riders!$A$2:$C$3501,2,FALSE))/365</f>
        <v>22.531506849315068</v>
      </c>
      <c r="P186" s="38">
        <v>1</v>
      </c>
      <c r="Q186" s="127">
        <f t="shared" si="14"/>
        <v>257.52199999999999</v>
      </c>
      <c r="R186" s="127">
        <f t="shared" si="15"/>
        <v>22.361999999999998</v>
      </c>
      <c r="S186" s="127">
        <f t="shared" si="16"/>
        <v>69.058000000000007</v>
      </c>
      <c r="T186" s="127">
        <f t="shared" si="17"/>
        <v>63.011999999999958</v>
      </c>
      <c r="U186" s="127">
        <f t="shared" si="18"/>
        <v>62.916000000000025</v>
      </c>
      <c r="V186" s="127">
        <f t="shared" si="19"/>
        <v>62.536000000000001</v>
      </c>
      <c r="W186">
        <v>14.08</v>
      </c>
      <c r="X186">
        <v>8.2819999999999983</v>
      </c>
      <c r="Y186">
        <v>7.8350000000000009</v>
      </c>
      <c r="Z186">
        <v>8.0359999999999978</v>
      </c>
      <c r="AA186">
        <v>7.5990000000000038</v>
      </c>
      <c r="AB186">
        <v>7.7119999999999962</v>
      </c>
      <c r="AC186">
        <v>7.7239999999999966</v>
      </c>
      <c r="AD186">
        <v>7.7900000000000134</v>
      </c>
      <c r="AE186">
        <v>7.7729999999999961</v>
      </c>
      <c r="AF186">
        <v>7.7789999999999822</v>
      </c>
      <c r="AG186">
        <v>7.869000000000014</v>
      </c>
      <c r="AH186">
        <v>8.0420000000000016</v>
      </c>
      <c r="AI186">
        <v>7.8430000000000035</v>
      </c>
      <c r="AJ186">
        <v>7.8309999999999889</v>
      </c>
      <c r="AK186">
        <v>7.8090000000000117</v>
      </c>
      <c r="AL186">
        <v>8.0659999999999599</v>
      </c>
      <c r="AM186">
        <v>7.7650000000000432</v>
      </c>
      <c r="AN186">
        <v>7.9059999999999775</v>
      </c>
      <c r="AO186">
        <v>7.7890000000000157</v>
      </c>
      <c r="AP186">
        <v>7.9199999999999875</v>
      </c>
      <c r="AQ186">
        <v>7.8820000000000334</v>
      </c>
      <c r="AR186">
        <v>7.7649999999999864</v>
      </c>
      <c r="AS186">
        <v>7.8669999999999618</v>
      </c>
      <c r="AT186">
        <v>8.0220000000000198</v>
      </c>
      <c r="AU186">
        <v>7.8970000000000482</v>
      </c>
      <c r="AV186">
        <v>8.0649999999999693</v>
      </c>
      <c r="AW186">
        <v>7.7459999999999525</v>
      </c>
      <c r="AX186">
        <v>7.8370000000000175</v>
      </c>
      <c r="AY186">
        <v>7.8260000000000218</v>
      </c>
      <c r="AZ186">
        <v>8.0309999999999491</v>
      </c>
      <c r="BA186">
        <v>7.6320000000000618</v>
      </c>
      <c r="BB186">
        <v>7.5019999999999811</v>
      </c>
      <c r="BC186" s="128">
        <f t="shared" si="20"/>
        <v>55.917552675111253</v>
      </c>
    </row>
    <row r="187" spans="1:55" ht="15" thickBot="1" x14ac:dyDescent="0.35">
      <c r="A187" s="4" t="s">
        <v>93</v>
      </c>
      <c r="B187" s="4">
        <v>2022</v>
      </c>
      <c r="C187" s="159">
        <v>44693</v>
      </c>
      <c r="D187" s="4" t="s">
        <v>72</v>
      </c>
      <c r="E187" s="38" t="s">
        <v>204</v>
      </c>
      <c r="F187" s="43" t="s">
        <v>205</v>
      </c>
      <c r="G187" t="s">
        <v>36</v>
      </c>
      <c r="H187" t="s">
        <v>455</v>
      </c>
      <c r="I187" t="s">
        <v>486</v>
      </c>
      <c r="J187" t="s">
        <v>458</v>
      </c>
      <c r="K187" t="s">
        <v>425</v>
      </c>
      <c r="L187" s="65">
        <f>(C187-VLOOKUP(H187,Riders!$A$2:$C$3501,2,FALSE))/365</f>
        <v>22.224657534246575</v>
      </c>
      <c r="M187" s="65">
        <f>(C187-VLOOKUP(I187,Riders!$A$2:$C$3501,2,FALSE))/365</f>
        <v>19.284931506849315</v>
      </c>
      <c r="N187" s="65">
        <f>(C187-VLOOKUP(J187,Riders!$A$2:$C$3501,2,FALSE))/365</f>
        <v>23.5013698630137</v>
      </c>
      <c r="O187" s="65">
        <f>(C187-VLOOKUP(K187,Riders!$A$2:$C$3501,2,FALSE))/365</f>
        <v>22.860273972602741</v>
      </c>
      <c r="P187" s="38">
        <v>2</v>
      </c>
      <c r="Q187" s="127">
        <f t="shared" si="14"/>
        <v>261.12599999999998</v>
      </c>
      <c r="R187" s="127">
        <f t="shared" si="15"/>
        <v>22.780999999999999</v>
      </c>
      <c r="S187" s="127">
        <f t="shared" si="16"/>
        <v>69.548999999999992</v>
      </c>
      <c r="T187" s="127">
        <f t="shared" si="17"/>
        <v>63.466000000000022</v>
      </c>
      <c r="U187" s="127">
        <f t="shared" si="18"/>
        <v>63.136999999999972</v>
      </c>
      <c r="V187" s="127">
        <f t="shared" si="19"/>
        <v>64.97399999999999</v>
      </c>
      <c r="W187">
        <v>14.512</v>
      </c>
      <c r="X187">
        <v>8.2689999999999984</v>
      </c>
      <c r="Y187">
        <v>7.9269999999999996</v>
      </c>
      <c r="Z187">
        <v>7.5660000000000025</v>
      </c>
      <c r="AA187">
        <v>7.8249999999999957</v>
      </c>
      <c r="AB187">
        <v>7.7450000000000045</v>
      </c>
      <c r="AC187">
        <v>7.8939999999999984</v>
      </c>
      <c r="AD187">
        <v>7.8109999999999928</v>
      </c>
      <c r="AE187">
        <v>8.0630000000000166</v>
      </c>
      <c r="AF187">
        <v>7.8759999999999906</v>
      </c>
      <c r="AG187">
        <v>7.9039999999999964</v>
      </c>
      <c r="AH187">
        <v>7.8540000000000134</v>
      </c>
      <c r="AI187">
        <v>7.9699999999999989</v>
      </c>
      <c r="AJ187">
        <v>7.8599999999999852</v>
      </c>
      <c r="AK187">
        <v>8.0690000000000168</v>
      </c>
      <c r="AL187">
        <v>7.8700000000000045</v>
      </c>
      <c r="AM187">
        <v>7.813999999999993</v>
      </c>
      <c r="AN187">
        <v>7.8559999999999945</v>
      </c>
      <c r="AO187">
        <v>7.867999999999995</v>
      </c>
      <c r="AP187">
        <v>7.7060000000000173</v>
      </c>
      <c r="AQ187">
        <v>7.8179999999999836</v>
      </c>
      <c r="AR187">
        <v>8.1049999999999898</v>
      </c>
      <c r="AS187">
        <v>7.8650000000000375</v>
      </c>
      <c r="AT187">
        <v>8.1049999999999613</v>
      </c>
      <c r="AU187">
        <v>8.0519999999999925</v>
      </c>
      <c r="AV187">
        <v>8.231000000000023</v>
      </c>
      <c r="AW187">
        <v>7.929000000000002</v>
      </c>
      <c r="AX187">
        <v>7.9399999999999977</v>
      </c>
      <c r="AY187">
        <v>8.0910000000000082</v>
      </c>
      <c r="AZ187">
        <v>7.9709999999999752</v>
      </c>
      <c r="BA187">
        <v>8.2770000000000152</v>
      </c>
      <c r="BB187">
        <v>8.4829999999999757</v>
      </c>
      <c r="BC187" s="128">
        <f t="shared" si="20"/>
        <v>55.145791686771908</v>
      </c>
    </row>
    <row r="188" spans="1:55" ht="15" thickBot="1" x14ac:dyDescent="0.35">
      <c r="A188" s="4" t="s">
        <v>93</v>
      </c>
      <c r="B188" s="4">
        <v>2022</v>
      </c>
      <c r="C188" s="159">
        <v>44693</v>
      </c>
      <c r="D188" s="4" t="s">
        <v>72</v>
      </c>
      <c r="E188" s="38" t="s">
        <v>204</v>
      </c>
      <c r="F188" s="43" t="s">
        <v>206</v>
      </c>
      <c r="G188" t="s">
        <v>67</v>
      </c>
      <c r="H188" t="s">
        <v>214</v>
      </c>
      <c r="I188" t="s">
        <v>271</v>
      </c>
      <c r="J188" t="s">
        <v>464</v>
      </c>
      <c r="K188" t="s">
        <v>439</v>
      </c>
      <c r="L188" s="65">
        <f>(C188-VLOOKUP(H188,Riders!$A$2:$C$3501,2,FALSE))/365</f>
        <v>27.4</v>
      </c>
      <c r="M188" s="65">
        <f>(C188-VLOOKUP(I188,Riders!$A$2:$C$3501,2,FALSE))/365</f>
        <v>27.901369863013699</v>
      </c>
      <c r="N188" s="65">
        <f>(C188-VLOOKUP(J188,Riders!$A$2:$C$3501,2,FALSE))/365</f>
        <v>20.295890410958904</v>
      </c>
      <c r="O188" s="65">
        <f>(C188-VLOOKUP(K188,Riders!$A$2:$C$3501,2,FALSE))/365</f>
        <v>28.358904109589041</v>
      </c>
      <c r="P188" s="38">
        <v>3</v>
      </c>
      <c r="Q188" s="127">
        <f t="shared" si="14"/>
        <v>261.16899999999998</v>
      </c>
      <c r="R188" s="127">
        <f t="shared" si="15"/>
        <v>22.683</v>
      </c>
      <c r="S188" s="127">
        <f t="shared" si="16"/>
        <v>69.274999999999991</v>
      </c>
      <c r="T188" s="127">
        <f t="shared" si="17"/>
        <v>63.641999999999982</v>
      </c>
      <c r="U188" s="127">
        <f t="shared" si="18"/>
        <v>64.244000000000028</v>
      </c>
      <c r="V188" s="127">
        <f t="shared" si="19"/>
        <v>64.007999999999981</v>
      </c>
      <c r="W188">
        <v>14.516</v>
      </c>
      <c r="X188">
        <v>8.1669999999999998</v>
      </c>
      <c r="Y188">
        <v>7.6960000000000015</v>
      </c>
      <c r="Z188">
        <v>7.7639999999999993</v>
      </c>
      <c r="AA188">
        <v>7.6460000000000008</v>
      </c>
      <c r="AB188">
        <v>7.6909999999999954</v>
      </c>
      <c r="AC188">
        <v>7.899000000000008</v>
      </c>
      <c r="AD188">
        <v>7.8959999999999866</v>
      </c>
      <c r="AE188">
        <v>8.1410000000000053</v>
      </c>
      <c r="AF188">
        <v>7.9039999999999964</v>
      </c>
      <c r="AG188">
        <v>7.8699999999999903</v>
      </c>
      <c r="AH188">
        <v>7.972999999999999</v>
      </c>
      <c r="AI188">
        <v>7.8780000000000001</v>
      </c>
      <c r="AJ188">
        <v>7.8990000000000009</v>
      </c>
      <c r="AK188">
        <v>8.0499999999999972</v>
      </c>
      <c r="AL188">
        <v>7.9269999999999925</v>
      </c>
      <c r="AM188">
        <v>7.8990000000000293</v>
      </c>
      <c r="AN188">
        <v>7.8910000000000196</v>
      </c>
      <c r="AO188">
        <v>7.997999999999962</v>
      </c>
      <c r="AP188">
        <v>7.8570000000000277</v>
      </c>
      <c r="AQ188">
        <v>8.0239999999999725</v>
      </c>
      <c r="AR188">
        <v>8.2239999999999895</v>
      </c>
      <c r="AS188">
        <v>8.3050000000000068</v>
      </c>
      <c r="AT188">
        <v>8.0460000000000207</v>
      </c>
      <c r="AU188">
        <v>8.0469999999999686</v>
      </c>
      <c r="AV188">
        <v>8.1040000000000418</v>
      </c>
      <c r="AW188">
        <v>8.3559999999999945</v>
      </c>
      <c r="AX188">
        <v>7.9969999999999573</v>
      </c>
      <c r="AY188">
        <v>7.9330000000000496</v>
      </c>
      <c r="AZ188">
        <v>7.8270000000000266</v>
      </c>
      <c r="BA188">
        <v>7.8509999999999422</v>
      </c>
      <c r="BB188">
        <v>7.8930000000000007</v>
      </c>
      <c r="BC188" s="128">
        <f t="shared" si="20"/>
        <v>55.136712243796168</v>
      </c>
    </row>
    <row r="189" spans="1:55" ht="15" thickBot="1" x14ac:dyDescent="0.35">
      <c r="A189" s="4" t="s">
        <v>93</v>
      </c>
      <c r="B189" s="4">
        <v>2022</v>
      </c>
      <c r="C189" s="159">
        <v>44693</v>
      </c>
      <c r="D189" s="4" t="s">
        <v>72</v>
      </c>
      <c r="E189" s="38" t="s">
        <v>204</v>
      </c>
      <c r="F189" t="s">
        <v>206</v>
      </c>
      <c r="G189" t="s">
        <v>27</v>
      </c>
      <c r="H189" t="s">
        <v>255</v>
      </c>
      <c r="I189" t="s">
        <v>463</v>
      </c>
      <c r="J189" t="s">
        <v>312</v>
      </c>
      <c r="K189" t="s">
        <v>432</v>
      </c>
      <c r="L189" s="65">
        <f>(C189-VLOOKUP(H189,Riders!$A$2:$C$3501,2,FALSE))/365</f>
        <v>19.824657534246576</v>
      </c>
      <c r="M189" s="65">
        <f>(C189-VLOOKUP(I189,Riders!$A$2:$C$3501,2,FALSE))/365</f>
        <v>20.449315068493149</v>
      </c>
      <c r="N189" s="65">
        <f>(C189-VLOOKUP(J189,Riders!$A$2:$C$3501,2,FALSE))/365</f>
        <v>23.827397260273973</v>
      </c>
      <c r="O189" s="65">
        <f>(C189-VLOOKUP(K189,Riders!$A$2:$C$3501,2,FALSE))/365</f>
        <v>27.12876712328767</v>
      </c>
      <c r="P189" s="38">
        <v>4</v>
      </c>
      <c r="Q189" s="127">
        <f t="shared" si="14"/>
        <v>261.94599999999997</v>
      </c>
      <c r="R189" s="127">
        <f t="shared" si="15"/>
        <v>22.396999999999998</v>
      </c>
      <c r="S189" s="127">
        <f t="shared" si="16"/>
        <v>69.35199999999999</v>
      </c>
      <c r="T189" s="127">
        <f t="shared" si="17"/>
        <v>62.914000000000001</v>
      </c>
      <c r="U189" s="127">
        <f t="shared" si="18"/>
        <v>64.848000000000013</v>
      </c>
      <c r="V189" s="127">
        <f t="shared" si="19"/>
        <v>64.831999999999965</v>
      </c>
      <c r="W189">
        <v>14.138999999999999</v>
      </c>
      <c r="X189">
        <v>8.2579999999999991</v>
      </c>
      <c r="Y189">
        <v>7.8220000000000027</v>
      </c>
      <c r="Z189">
        <v>7.7569999999999979</v>
      </c>
      <c r="AA189">
        <v>7.7689999999999984</v>
      </c>
      <c r="AB189">
        <v>7.9670000000000059</v>
      </c>
      <c r="AC189">
        <v>7.8189999999999955</v>
      </c>
      <c r="AD189">
        <v>7.8209999999999908</v>
      </c>
      <c r="AE189">
        <v>7.820999999999998</v>
      </c>
      <c r="AF189">
        <v>7.929000000000002</v>
      </c>
      <c r="AG189">
        <v>7.7920000000000016</v>
      </c>
      <c r="AH189">
        <v>7.8080000000000069</v>
      </c>
      <c r="AI189">
        <v>7.9549999999999983</v>
      </c>
      <c r="AJ189">
        <v>7.8259999999999934</v>
      </c>
      <c r="AK189">
        <v>7.8800000000000097</v>
      </c>
      <c r="AL189">
        <v>7.9029999999999916</v>
      </c>
      <c r="AM189">
        <v>8.1240000000000236</v>
      </c>
      <c r="AN189">
        <v>8.1229999999999905</v>
      </c>
      <c r="AO189">
        <v>8.2839999999999918</v>
      </c>
      <c r="AP189">
        <v>8.0440000000000111</v>
      </c>
      <c r="AQ189">
        <v>8.0750000000000171</v>
      </c>
      <c r="AR189">
        <v>7.9709999999999752</v>
      </c>
      <c r="AS189">
        <v>8.0319999999999823</v>
      </c>
      <c r="AT189">
        <v>8.1950000000000216</v>
      </c>
      <c r="AU189">
        <v>8.171999999999997</v>
      </c>
      <c r="AV189">
        <v>8.3569999999999993</v>
      </c>
      <c r="AW189">
        <v>8.0979999999999848</v>
      </c>
      <c r="AX189">
        <v>7.9610000000000127</v>
      </c>
      <c r="AY189">
        <v>7.9130000000000109</v>
      </c>
      <c r="AZ189">
        <v>8.0529999999999973</v>
      </c>
      <c r="BA189">
        <v>8.0349999999999966</v>
      </c>
      <c r="BB189">
        <v>8.2429999999999666</v>
      </c>
      <c r="BC189" s="128">
        <f t="shared" si="20"/>
        <v>54.973162407519112</v>
      </c>
    </row>
    <row r="190" spans="1:55" ht="15" thickBot="1" x14ac:dyDescent="0.35">
      <c r="A190" s="1" t="s">
        <v>102</v>
      </c>
      <c r="B190" s="1">
        <v>2022</v>
      </c>
      <c r="C190" s="61">
        <v>44672</v>
      </c>
      <c r="D190" s="1" t="s">
        <v>72</v>
      </c>
      <c r="E190" s="39" t="s">
        <v>379</v>
      </c>
      <c r="F190" s="62" t="s">
        <v>379</v>
      </c>
      <c r="G190" s="62" t="s">
        <v>15</v>
      </c>
      <c r="H190" s="62" t="s">
        <v>459</v>
      </c>
      <c r="I190" s="62" t="s">
        <v>491</v>
      </c>
      <c r="J190" s="62" t="s">
        <v>460</v>
      </c>
      <c r="K190" s="62" t="s">
        <v>492</v>
      </c>
      <c r="L190" s="65">
        <f>(C190-VLOOKUP(H190,Riders!$A$2:$C$3501,2,FALSE))/365</f>
        <v>23.432876712328767</v>
      </c>
      <c r="M190" s="65">
        <f>(C190-VLOOKUP(I190,Riders!$A$2:$C$3501,2,FALSE))/365</f>
        <v>25.783561643835615</v>
      </c>
      <c r="N190" s="65">
        <f>(C190-VLOOKUP(J190,Riders!$A$2:$C$3501,2,FALSE))/365</f>
        <v>28.778082191780822</v>
      </c>
      <c r="O190" s="65">
        <f>(C190-VLOOKUP(K190,Riders!$A$2:$C$3501,2,FALSE))/365</f>
        <v>25.172602739726027</v>
      </c>
      <c r="P190" s="39">
        <v>1</v>
      </c>
      <c r="Q190" s="127">
        <f t="shared" si="14"/>
        <v>256.096</v>
      </c>
      <c r="R190" s="127">
        <f t="shared" si="15"/>
        <v>22.614000000000001</v>
      </c>
      <c r="S190" s="127">
        <f t="shared" si="16"/>
        <v>69.202999999999989</v>
      </c>
      <c r="T190" s="127">
        <f t="shared" si="17"/>
        <v>63.030000000000015</v>
      </c>
      <c r="U190" s="127">
        <f t="shared" si="18"/>
        <v>62.420999999999992</v>
      </c>
      <c r="V190" s="127">
        <f t="shared" si="19"/>
        <v>61.442000000000007</v>
      </c>
      <c r="W190">
        <v>14.09</v>
      </c>
      <c r="X190">
        <v>8.5240000000000009</v>
      </c>
      <c r="Y190">
        <v>7.8389999999999986</v>
      </c>
      <c r="Z190">
        <v>7.8580000000000005</v>
      </c>
      <c r="AA190">
        <v>7.703000000000003</v>
      </c>
      <c r="AB190">
        <v>7.722999999999999</v>
      </c>
      <c r="AC190">
        <v>7.6670000000000016</v>
      </c>
      <c r="AD190">
        <v>7.7989999999999853</v>
      </c>
      <c r="AE190">
        <v>7.9269999999999925</v>
      </c>
      <c r="AF190">
        <v>7.8470000000000084</v>
      </c>
      <c r="AG190">
        <v>7.8960000000000008</v>
      </c>
      <c r="AH190">
        <v>7.9610000000000127</v>
      </c>
      <c r="AI190">
        <v>7.907999999999987</v>
      </c>
      <c r="AJ190">
        <v>7.9260000000000161</v>
      </c>
      <c r="AK190">
        <v>7.6779999999999973</v>
      </c>
      <c r="AL190">
        <v>7.8870000000000005</v>
      </c>
      <c r="AM190">
        <v>7.7799999999999727</v>
      </c>
      <c r="AN190">
        <v>7.9120000000000061</v>
      </c>
      <c r="AO190">
        <v>7.6560000000000059</v>
      </c>
      <c r="AP190">
        <v>7.8549999999999898</v>
      </c>
      <c r="AQ190">
        <v>7.6470000000000198</v>
      </c>
      <c r="AR190">
        <v>7.8249999999999602</v>
      </c>
      <c r="AS190">
        <v>7.9630000000000507</v>
      </c>
      <c r="AT190">
        <v>7.782999999999987</v>
      </c>
      <c r="AU190">
        <v>7.6529999999999916</v>
      </c>
      <c r="AV190">
        <v>7.6480000000000246</v>
      </c>
      <c r="AW190">
        <v>7.742999999999995</v>
      </c>
      <c r="AX190">
        <v>7.7220000000000084</v>
      </c>
      <c r="AY190">
        <v>7.6539999999999679</v>
      </c>
      <c r="AZ190">
        <v>7.6810000000000116</v>
      </c>
      <c r="BA190">
        <v>7.5879999999999939</v>
      </c>
      <c r="BB190">
        <v>7.7530000000000143</v>
      </c>
      <c r="BC190" s="128">
        <f t="shared" si="20"/>
        <v>56.228914157191049</v>
      </c>
    </row>
    <row r="191" spans="1:55" ht="15" thickBot="1" x14ac:dyDescent="0.35">
      <c r="A191" s="1" t="s">
        <v>102</v>
      </c>
      <c r="B191" s="1">
        <v>2022</v>
      </c>
      <c r="C191" s="61">
        <v>44672</v>
      </c>
      <c r="D191" s="1" t="s">
        <v>72</v>
      </c>
      <c r="E191" s="39" t="s">
        <v>379</v>
      </c>
      <c r="F191" s="62" t="s">
        <v>379</v>
      </c>
      <c r="G191" s="62" t="s">
        <v>53</v>
      </c>
      <c r="H191" s="62" t="s">
        <v>227</v>
      </c>
      <c r="I191" s="62" t="s">
        <v>272</v>
      </c>
      <c r="J191" s="62" t="s">
        <v>456</v>
      </c>
      <c r="K191" s="62" t="s">
        <v>316</v>
      </c>
      <c r="L191" s="65">
        <f>(C191-VLOOKUP(H191,Riders!$A$2:$C$3501,2,FALSE))/365</f>
        <v>24.161643835616438</v>
      </c>
      <c r="M191" s="65">
        <f>(C191-VLOOKUP(I191,Riders!$A$2:$C$3501,2,FALSE))/365</f>
        <v>25.17808219178082</v>
      </c>
      <c r="N191" s="65">
        <f>(C191-VLOOKUP(J191,Riders!$A$2:$C$3501,2,FALSE))/365</f>
        <v>22.841095890410958</v>
      </c>
      <c r="O191" s="65">
        <f>(C191-VLOOKUP(K191,Riders!$A$2:$C$3501,2,FALSE))/365</f>
        <v>21.331506849315069</v>
      </c>
      <c r="P191" s="39">
        <v>2</v>
      </c>
      <c r="Q191" s="127">
        <f t="shared" si="14"/>
        <v>256.36499999999995</v>
      </c>
      <c r="R191" s="127">
        <f t="shared" si="15"/>
        <v>23.157</v>
      </c>
      <c r="S191" s="127">
        <f t="shared" si="16"/>
        <v>70.495000000000005</v>
      </c>
      <c r="T191" s="127">
        <f t="shared" si="17"/>
        <v>62.375999999999976</v>
      </c>
      <c r="U191" s="127">
        <f t="shared" si="18"/>
        <v>62.461000000000013</v>
      </c>
      <c r="V191" s="127">
        <f t="shared" si="19"/>
        <v>61.032999999999959</v>
      </c>
      <c r="W191">
        <v>14.272</v>
      </c>
      <c r="X191">
        <v>8.8849999999999998</v>
      </c>
      <c r="Y191">
        <v>8.1610000000000014</v>
      </c>
      <c r="Z191">
        <v>7.9460000000000015</v>
      </c>
      <c r="AA191">
        <v>7.9899999999999949</v>
      </c>
      <c r="AB191">
        <v>7.5410000000000039</v>
      </c>
      <c r="AC191">
        <v>7.9650000000000034</v>
      </c>
      <c r="AD191">
        <v>7.7349999999999994</v>
      </c>
      <c r="AE191">
        <v>7.6389999999999958</v>
      </c>
      <c r="AF191">
        <v>7.8539999999999992</v>
      </c>
      <c r="AG191">
        <v>7.7670000000000243</v>
      </c>
      <c r="AH191">
        <v>8.0729999999999791</v>
      </c>
      <c r="AI191">
        <v>7.7560000000000002</v>
      </c>
      <c r="AJ191">
        <v>7.7059999999999746</v>
      </c>
      <c r="AK191">
        <v>7.7590000000000146</v>
      </c>
      <c r="AL191">
        <v>7.8219999999999885</v>
      </c>
      <c r="AM191">
        <v>7.910000000000025</v>
      </c>
      <c r="AN191">
        <v>7.6599999999999966</v>
      </c>
      <c r="AO191">
        <v>7.7540000000000191</v>
      </c>
      <c r="AP191">
        <v>7.9549999999999557</v>
      </c>
      <c r="AQ191">
        <v>7.7910000000000252</v>
      </c>
      <c r="AR191">
        <v>8.0480000000000018</v>
      </c>
      <c r="AS191">
        <v>7.63900000000001</v>
      </c>
      <c r="AT191">
        <v>7.7039999999999793</v>
      </c>
      <c r="AU191">
        <v>7.5209999999999866</v>
      </c>
      <c r="AV191">
        <v>7.6059999999999945</v>
      </c>
      <c r="AW191">
        <v>7.6660000000000252</v>
      </c>
      <c r="AX191">
        <v>7.4449999999999648</v>
      </c>
      <c r="AY191">
        <v>7.6140000000000612</v>
      </c>
      <c r="AZ191">
        <v>7.7270000000000039</v>
      </c>
      <c r="BA191">
        <v>7.7249999999999375</v>
      </c>
      <c r="BB191">
        <v>7.728999999999985</v>
      </c>
      <c r="BC191" s="128">
        <f t="shared" si="20"/>
        <v>56.169913989819214</v>
      </c>
    </row>
    <row r="192" spans="1:55" ht="15" thickBot="1" x14ac:dyDescent="0.35">
      <c r="A192" s="1" t="s">
        <v>102</v>
      </c>
      <c r="B192" s="1">
        <v>2022</v>
      </c>
      <c r="C192" s="61">
        <v>44672</v>
      </c>
      <c r="D192" s="1" t="s">
        <v>72</v>
      </c>
      <c r="E192" s="39" t="s">
        <v>379</v>
      </c>
      <c r="F192" s="62" t="s">
        <v>379</v>
      </c>
      <c r="G192" s="62" t="s">
        <v>25</v>
      </c>
      <c r="H192" s="62" t="s">
        <v>269</v>
      </c>
      <c r="I192" s="62" t="s">
        <v>328</v>
      </c>
      <c r="J192" s="62" t="s">
        <v>309</v>
      </c>
      <c r="K192" s="62" t="s">
        <v>457</v>
      </c>
      <c r="L192" s="65">
        <f>(C192-VLOOKUP(H192,Riders!$A$2:$C$3501,2,FALSE))/365</f>
        <v>28.12876712328767</v>
      </c>
      <c r="M192" s="65">
        <f>(C192-VLOOKUP(I192,Riders!$A$2:$C$3501,2,FALSE))/365</f>
        <v>31.742465753424657</v>
      </c>
      <c r="N192" s="65">
        <f>(C192-VLOOKUP(J192,Riders!$A$2:$C$3501,2,FALSE))/365</f>
        <v>30.010958904109589</v>
      </c>
      <c r="O192" s="65">
        <f>(C192-VLOOKUP(K192,Riders!$A$2:$C$3501,2,FALSE))/365</f>
        <v>24.698630136986303</v>
      </c>
      <c r="P192" s="39">
        <v>3</v>
      </c>
      <c r="Q192" s="127" t="str">
        <f t="shared" si="14"/>
        <v/>
      </c>
      <c r="R192" s="127">
        <f t="shared" si="15"/>
        <v>22.776</v>
      </c>
      <c r="S192" s="127">
        <f t="shared" si="16"/>
        <v>69.199999999999989</v>
      </c>
      <c r="T192" s="127" t="str">
        <f t="shared" si="17"/>
        <v/>
      </c>
      <c r="U192" s="127">
        <f t="shared" si="18"/>
        <v>64.478999999999985</v>
      </c>
      <c r="V192" s="127">
        <f t="shared" si="19"/>
        <v>62.348000000000013</v>
      </c>
      <c r="W192">
        <v>14.272</v>
      </c>
      <c r="X192">
        <v>8.5039999999999996</v>
      </c>
      <c r="Y192">
        <v>7.8490000000000002</v>
      </c>
      <c r="Z192">
        <v>7.7610000000000028</v>
      </c>
      <c r="AA192">
        <v>7.7299999999999969</v>
      </c>
      <c r="AB192">
        <v>7.634999999999998</v>
      </c>
      <c r="AC192">
        <v>7.6560000000000059</v>
      </c>
      <c r="AD192">
        <v>7.7929999999999851</v>
      </c>
      <c r="AE192">
        <v>7.659000000000006</v>
      </c>
      <c r="AF192">
        <v>7.7730000000000246</v>
      </c>
      <c r="AG192"/>
      <c r="AH192"/>
      <c r="AI192"/>
      <c r="AJ192"/>
      <c r="AK192"/>
      <c r="AL192"/>
      <c r="AM192">
        <v>7.8240000000000123</v>
      </c>
      <c r="AN192">
        <v>7.907999999999987</v>
      </c>
      <c r="AO192">
        <v>8.1810000000000116</v>
      </c>
      <c r="AP192">
        <v>8.2400000000000091</v>
      </c>
      <c r="AQ192">
        <v>7.98599999999999</v>
      </c>
      <c r="AR192">
        <v>8.1519999999999868</v>
      </c>
      <c r="AS192">
        <v>7.8870000000000005</v>
      </c>
      <c r="AT192">
        <v>8.3009999999999877</v>
      </c>
      <c r="AU192">
        <v>7.7960000000000491</v>
      </c>
      <c r="AV192">
        <v>7.9119999999999493</v>
      </c>
      <c r="AW192">
        <v>7.7210000000000036</v>
      </c>
      <c r="AX192">
        <v>7.75</v>
      </c>
      <c r="AY192">
        <v>7.6189999999999998</v>
      </c>
      <c r="AZ192">
        <v>7.7150000000000318</v>
      </c>
      <c r="BA192">
        <v>7.7889999999999588</v>
      </c>
      <c r="BB192">
        <v>8.0460000000000207</v>
      </c>
      <c r="BC192" s="128" t="str">
        <f t="shared" si="20"/>
        <v/>
      </c>
    </row>
    <row r="193" spans="1:55" ht="15" thickBot="1" x14ac:dyDescent="0.35">
      <c r="A193" s="1" t="s">
        <v>102</v>
      </c>
      <c r="B193" s="1">
        <v>2022</v>
      </c>
      <c r="C193" s="61">
        <v>44672</v>
      </c>
      <c r="D193" s="1" t="s">
        <v>72</v>
      </c>
      <c r="E193" s="39" t="s">
        <v>379</v>
      </c>
      <c r="F193" s="62" t="s">
        <v>379</v>
      </c>
      <c r="G193" s="62" t="s">
        <v>17</v>
      </c>
      <c r="H193" s="62" t="s">
        <v>423</v>
      </c>
      <c r="I193" s="62" t="s">
        <v>215</v>
      </c>
      <c r="J193" s="62" t="s">
        <v>422</v>
      </c>
      <c r="K193" s="62" t="s">
        <v>493</v>
      </c>
      <c r="L193" s="65">
        <f>(C193-VLOOKUP(H193,Riders!$A$2:$C$3501,2,FALSE))/365</f>
        <v>24.421917808219177</v>
      </c>
      <c r="M193" s="65">
        <f>(C193-VLOOKUP(I193,Riders!$A$2:$C$3501,2,FALSE))/365</f>
        <v>23.287671232876711</v>
      </c>
      <c r="N193" s="65">
        <f>(C193-VLOOKUP(J193,Riders!$A$2:$C$3501,2,FALSE))/365</f>
        <v>23.008219178082193</v>
      </c>
      <c r="O193" s="65">
        <f>(C193-VLOOKUP(K193,Riders!$A$2:$C$3501,2,FALSE))/365</f>
        <v>18.767123287671232</v>
      </c>
      <c r="P193" s="39">
        <v>4</v>
      </c>
      <c r="Q193" s="127">
        <f t="shared" si="14"/>
        <v>259.67800000000005</v>
      </c>
      <c r="R193" s="127">
        <f t="shared" si="15"/>
        <v>22.707999999999998</v>
      </c>
      <c r="S193" s="127">
        <f t="shared" si="16"/>
        <v>70.206999999999994</v>
      </c>
      <c r="T193" s="127">
        <f t="shared" si="17"/>
        <v>62.947000000000003</v>
      </c>
      <c r="U193" s="127">
        <f t="shared" si="18"/>
        <v>63.667000000000002</v>
      </c>
      <c r="V193" s="127">
        <f t="shared" si="19"/>
        <v>62.857000000000056</v>
      </c>
      <c r="W193">
        <v>14.163</v>
      </c>
      <c r="X193">
        <v>8.5449999999999982</v>
      </c>
      <c r="Y193">
        <v>8.0560000000000009</v>
      </c>
      <c r="Z193">
        <v>7.9550000000000018</v>
      </c>
      <c r="AA193">
        <v>7.865000000000002</v>
      </c>
      <c r="AB193">
        <v>8.0229999999999961</v>
      </c>
      <c r="AC193">
        <v>7.8059999999999974</v>
      </c>
      <c r="AD193">
        <v>7.7939999999999969</v>
      </c>
      <c r="AE193">
        <v>7.8320000000000078</v>
      </c>
      <c r="AF193">
        <v>7.8159999999999883</v>
      </c>
      <c r="AG193">
        <v>7.8550000000000182</v>
      </c>
      <c r="AH193">
        <v>7.8559999999999945</v>
      </c>
      <c r="AI193">
        <v>7.8850000000000051</v>
      </c>
      <c r="AJ193">
        <v>7.9869999999999948</v>
      </c>
      <c r="AK193">
        <v>7.8900000000000006</v>
      </c>
      <c r="AL193">
        <v>7.8259999999999934</v>
      </c>
      <c r="AM193">
        <v>7.8810000000000002</v>
      </c>
      <c r="AN193">
        <v>7.8569999999999993</v>
      </c>
      <c r="AO193">
        <v>7.9150000000000205</v>
      </c>
      <c r="AP193">
        <v>7.9309999999999832</v>
      </c>
      <c r="AQ193">
        <v>7.9669999999999845</v>
      </c>
      <c r="AR193">
        <v>8.0570000000000164</v>
      </c>
      <c r="AS193">
        <v>8.0160000000000196</v>
      </c>
      <c r="AT193">
        <v>8.0429999999999779</v>
      </c>
      <c r="AU193">
        <v>8.1159999999999854</v>
      </c>
      <c r="AV193">
        <v>7.9190000000000396</v>
      </c>
      <c r="AW193">
        <v>7.9129999999999825</v>
      </c>
      <c r="AX193">
        <v>8.0269999999999584</v>
      </c>
      <c r="AY193">
        <v>7.8330000000000268</v>
      </c>
      <c r="AZ193">
        <v>7.7410000000000139</v>
      </c>
      <c r="BA193">
        <v>7.6549999999999727</v>
      </c>
      <c r="BB193">
        <v>7.6530000000000769</v>
      </c>
      <c r="BC193" s="128">
        <f t="shared" si="20"/>
        <v>55.453292154129336</v>
      </c>
    </row>
    <row r="194" spans="1:55" ht="15" thickBot="1" x14ac:dyDescent="0.35">
      <c r="A194" s="1" t="s">
        <v>102</v>
      </c>
      <c r="B194" s="1">
        <v>2022</v>
      </c>
      <c r="C194" s="61">
        <v>44672</v>
      </c>
      <c r="D194" s="1" t="s">
        <v>72</v>
      </c>
      <c r="E194" s="39" t="s">
        <v>379</v>
      </c>
      <c r="F194" s="62" t="s">
        <v>379</v>
      </c>
      <c r="G194" s="62" t="s">
        <v>56</v>
      </c>
      <c r="H194" s="62" t="s">
        <v>267</v>
      </c>
      <c r="I194" s="62" t="s">
        <v>233</v>
      </c>
      <c r="J194" s="62" t="s">
        <v>428</v>
      </c>
      <c r="K194" s="62" t="s">
        <v>427</v>
      </c>
      <c r="L194" s="65">
        <f>(C194-VLOOKUP(H194,Riders!$A$2:$C$3501,2,FALSE))/365</f>
        <v>23.323287671232876</v>
      </c>
      <c r="M194" s="65">
        <f>(C194-VLOOKUP(I194,Riders!$A$2:$C$3501,2,FALSE))/365</f>
        <v>26.638356164383563</v>
      </c>
      <c r="N194" s="65">
        <f>(C194-VLOOKUP(J194,Riders!$A$2:$C$3501,2,FALSE))/365</f>
        <v>32.484931506849314</v>
      </c>
      <c r="O194" s="65">
        <f>(C194-VLOOKUP(K194,Riders!$A$2:$C$3501,2,FALSE))/365</f>
        <v>27.986301369863014</v>
      </c>
      <c r="P194" s="39">
        <v>5</v>
      </c>
      <c r="Q194" s="127">
        <f t="shared" ref="Q194:Q257" si="21">IF(COUNT(W194:BB194)=32,SUM(W194:BB194),"")</f>
        <v>264.334</v>
      </c>
      <c r="R194" s="127">
        <f t="shared" ref="R194:R257" si="22">IF(COUNT(W194:X194)=2,SUM(W194:X194),"")</f>
        <v>24.035</v>
      </c>
      <c r="S194" s="127">
        <f t="shared" ref="S194:S257" si="23">IF(COUNT(W194:AD194)=8,SUM(W194:AD194),"")</f>
        <v>71.977999999999994</v>
      </c>
      <c r="T194" s="127">
        <f t="shared" ref="T194:T257" si="24">IF(COUNT(AE194:AL194)=8,SUM(AE194:AL194),"")</f>
        <v>62.924000000000021</v>
      </c>
      <c r="U194" s="127">
        <f t="shared" ref="U194:U257" si="25">IF(COUNT(AM194:AT194)=8,SUM(AM194:AT194),"")</f>
        <v>64.534999999999997</v>
      </c>
      <c r="V194" s="127">
        <f t="shared" ref="V194:V257" si="26">IF(COUNT(AU194:BB194)=8,SUM(AU194:BB194),"")</f>
        <v>64.896999999999991</v>
      </c>
      <c r="W194">
        <v>15.231</v>
      </c>
      <c r="X194">
        <v>8.8040000000000003</v>
      </c>
      <c r="Y194">
        <v>8.1130000000000031</v>
      </c>
      <c r="Z194">
        <v>7.9749999999999943</v>
      </c>
      <c r="AA194">
        <v>8.1129999999999995</v>
      </c>
      <c r="AB194">
        <v>7.9040000000000035</v>
      </c>
      <c r="AC194">
        <v>7.8539999999999921</v>
      </c>
      <c r="AD194">
        <v>7.9840000000000018</v>
      </c>
      <c r="AE194">
        <v>7.8449999999999989</v>
      </c>
      <c r="AF194">
        <v>7.7350000000000136</v>
      </c>
      <c r="AG194">
        <v>7.7539999999999765</v>
      </c>
      <c r="AH194">
        <v>7.8910000000000338</v>
      </c>
      <c r="AI194">
        <v>7.8289999999999935</v>
      </c>
      <c r="AJ194">
        <v>7.9179999999999779</v>
      </c>
      <c r="AK194">
        <v>7.945999999999998</v>
      </c>
      <c r="AL194">
        <v>8.0060000000000286</v>
      </c>
      <c r="AM194">
        <v>8.1599999999999966</v>
      </c>
      <c r="AN194">
        <v>8.1119999999999663</v>
      </c>
      <c r="AO194">
        <v>8.3810000000000286</v>
      </c>
      <c r="AP194">
        <v>8.0799999999999841</v>
      </c>
      <c r="AQ194">
        <v>7.9130000000000393</v>
      </c>
      <c r="AR194">
        <v>8.0669999999999789</v>
      </c>
      <c r="AS194">
        <v>7.9190000000000111</v>
      </c>
      <c r="AT194">
        <v>7.9029999999999916</v>
      </c>
      <c r="AU194">
        <v>8.0819999999999936</v>
      </c>
      <c r="AV194">
        <v>7.9790000000000134</v>
      </c>
      <c r="AW194">
        <v>8.0509999999999877</v>
      </c>
      <c r="AX194">
        <v>8.0919999999999845</v>
      </c>
      <c r="AY194">
        <v>8.0880000000000507</v>
      </c>
      <c r="AZ194">
        <v>8.2359999999999047</v>
      </c>
      <c r="BA194">
        <v>8.1390000000000384</v>
      </c>
      <c r="BB194">
        <v>8.2300000000000182</v>
      </c>
      <c r="BC194" s="128">
        <f t="shared" ref="BC194:BC257" si="27">IF(COUNT(W194:BB194)=32,3.6*4000/Q194,"")</f>
        <v>54.47653347658644</v>
      </c>
    </row>
    <row r="195" spans="1:55" ht="15" thickBot="1" x14ac:dyDescent="0.35">
      <c r="A195" s="1" t="s">
        <v>102</v>
      </c>
      <c r="B195" s="1">
        <v>2022</v>
      </c>
      <c r="C195" s="61">
        <v>44672</v>
      </c>
      <c r="D195" s="1" t="s">
        <v>72</v>
      </c>
      <c r="E195" s="39" t="s">
        <v>379</v>
      </c>
      <c r="F195" s="62" t="s">
        <v>379</v>
      </c>
      <c r="G195" s="62" t="s">
        <v>19</v>
      </c>
      <c r="H195" s="62" t="s">
        <v>245</v>
      </c>
      <c r="I195" s="62" t="s">
        <v>462</v>
      </c>
      <c r="J195" s="62" t="s">
        <v>494</v>
      </c>
      <c r="K195" s="62" t="s">
        <v>495</v>
      </c>
      <c r="L195" s="65">
        <f>(C195-VLOOKUP(H195,Riders!$A$2:$C$3501,2,FALSE))/365</f>
        <v>23.312328767123287</v>
      </c>
      <c r="M195" s="65">
        <f>(C195-VLOOKUP(I195,Riders!$A$2:$C$3501,2,FALSE))/365</f>
        <v>22.901369863013699</v>
      </c>
      <c r="N195" s="65">
        <f>(C195-VLOOKUP(J195,Riders!$A$2:$C$3501,2,FALSE))/365</f>
        <v>22.597260273972601</v>
      </c>
      <c r="O195" s="65">
        <f>(C195-VLOOKUP(K195,Riders!$A$2:$C$3501,2,FALSE))/365</f>
        <v>23.263013698630136</v>
      </c>
      <c r="P195" s="39">
        <v>6</v>
      </c>
      <c r="Q195" s="127">
        <f t="shared" si="21"/>
        <v>266.01300000000003</v>
      </c>
      <c r="R195" s="127">
        <f t="shared" si="22"/>
        <v>23.105</v>
      </c>
      <c r="S195" s="127">
        <f t="shared" si="23"/>
        <v>71.696000000000012</v>
      </c>
      <c r="T195" s="127">
        <f t="shared" si="24"/>
        <v>64.367000000000004</v>
      </c>
      <c r="U195" s="127">
        <f t="shared" si="25"/>
        <v>65.065999999999974</v>
      </c>
      <c r="V195" s="127">
        <f t="shared" si="26"/>
        <v>64.884000000000043</v>
      </c>
      <c r="W195">
        <v>14.372</v>
      </c>
      <c r="X195">
        <v>8.7330000000000005</v>
      </c>
      <c r="Y195">
        <v>8.4869999999999983</v>
      </c>
      <c r="Z195">
        <v>8.1060000000000016</v>
      </c>
      <c r="AA195">
        <v>7.9519999999999982</v>
      </c>
      <c r="AB195">
        <v>7.9590000000000032</v>
      </c>
      <c r="AC195">
        <v>8.1090000000000018</v>
      </c>
      <c r="AD195">
        <v>7.9780000000000086</v>
      </c>
      <c r="AE195">
        <v>8.0349999999999966</v>
      </c>
      <c r="AF195">
        <v>8.0799999999999841</v>
      </c>
      <c r="AG195">
        <v>8.1940000000000168</v>
      </c>
      <c r="AH195">
        <v>8.0709999999999837</v>
      </c>
      <c r="AI195">
        <v>7.958999999999989</v>
      </c>
      <c r="AJ195">
        <v>7.921999999999997</v>
      </c>
      <c r="AK195">
        <v>8.0570000000000306</v>
      </c>
      <c r="AL195">
        <v>8.0490000000000066</v>
      </c>
      <c r="AM195">
        <v>8.1189999999999998</v>
      </c>
      <c r="AN195">
        <v>8.0279999999999916</v>
      </c>
      <c r="AO195">
        <v>8.2539999999999907</v>
      </c>
      <c r="AP195">
        <v>8.1140000000000043</v>
      </c>
      <c r="AQ195">
        <v>8.0720000000000027</v>
      </c>
      <c r="AR195">
        <v>8.1200000000000045</v>
      </c>
      <c r="AS195">
        <v>8.2439999999999714</v>
      </c>
      <c r="AT195">
        <v>8.1150000000000091</v>
      </c>
      <c r="AU195">
        <v>8.1949999999999932</v>
      </c>
      <c r="AV195">
        <v>8.2510000000000332</v>
      </c>
      <c r="AW195">
        <v>8.4159999999999684</v>
      </c>
      <c r="AX195">
        <v>8.0740000000000123</v>
      </c>
      <c r="AY195">
        <v>7.9980000000000473</v>
      </c>
      <c r="AZ195">
        <v>8.0019999999999527</v>
      </c>
      <c r="BA195">
        <v>7.97199999999998</v>
      </c>
      <c r="BB195">
        <v>7.9760000000000559</v>
      </c>
      <c r="BC195" s="128">
        <f t="shared" si="27"/>
        <v>54.13269276313563</v>
      </c>
    </row>
    <row r="196" spans="1:55" ht="15" thickBot="1" x14ac:dyDescent="0.35">
      <c r="A196" s="1" t="s">
        <v>102</v>
      </c>
      <c r="B196" s="1">
        <v>2022</v>
      </c>
      <c r="C196" s="61">
        <v>44672</v>
      </c>
      <c r="D196" s="1" t="s">
        <v>72</v>
      </c>
      <c r="E196" s="39" t="s">
        <v>379</v>
      </c>
      <c r="F196" s="62" t="s">
        <v>379</v>
      </c>
      <c r="G196" s="62" t="s">
        <v>67</v>
      </c>
      <c r="H196" s="62" t="s">
        <v>271</v>
      </c>
      <c r="I196" s="62" t="s">
        <v>464</v>
      </c>
      <c r="J196" s="62" t="s">
        <v>439</v>
      </c>
      <c r="K196" s="62" t="s">
        <v>496</v>
      </c>
      <c r="L196" s="65">
        <f>(C196-VLOOKUP(H196,Riders!$A$2:$C$3501,2,FALSE))/365</f>
        <v>27.843835616438355</v>
      </c>
      <c r="M196" s="65">
        <f>(C196-VLOOKUP(I196,Riders!$A$2:$C$3501,2,FALSE))/365</f>
        <v>20.238356164383561</v>
      </c>
      <c r="N196" s="65">
        <f>(C196-VLOOKUP(J196,Riders!$A$2:$C$3501,2,FALSE))/365</f>
        <v>28.301369863013697</v>
      </c>
      <c r="O196" s="65">
        <f>(C196-VLOOKUP(K196,Riders!$A$2:$C$3501,2,FALSE))/365</f>
        <v>20.082191780821919</v>
      </c>
      <c r="P196" s="39">
        <v>7</v>
      </c>
      <c r="Q196" s="127">
        <f t="shared" si="21"/>
        <v>266.56599999999997</v>
      </c>
      <c r="R196" s="127">
        <f t="shared" si="22"/>
        <v>22.716999999999999</v>
      </c>
      <c r="S196" s="127">
        <f t="shared" si="23"/>
        <v>70.467999999999989</v>
      </c>
      <c r="T196" s="127">
        <f t="shared" si="24"/>
        <v>64.990000000000009</v>
      </c>
      <c r="U196" s="127">
        <f t="shared" si="25"/>
        <v>64.937999999999988</v>
      </c>
      <c r="V196" s="127">
        <f t="shared" si="26"/>
        <v>66.169999999999987</v>
      </c>
      <c r="W196">
        <v>14.443</v>
      </c>
      <c r="X196">
        <v>8.2739999999999991</v>
      </c>
      <c r="Y196">
        <v>8.0530000000000008</v>
      </c>
      <c r="Z196">
        <v>7.916999999999998</v>
      </c>
      <c r="AA196">
        <v>8.0310000000000059</v>
      </c>
      <c r="AB196">
        <v>7.8869999999999933</v>
      </c>
      <c r="AC196">
        <v>7.9889999999999972</v>
      </c>
      <c r="AD196">
        <v>7.8739999999999952</v>
      </c>
      <c r="AE196">
        <v>8.0830000000000126</v>
      </c>
      <c r="AF196">
        <v>7.9189999999999969</v>
      </c>
      <c r="AG196">
        <v>7.9080000000000013</v>
      </c>
      <c r="AH196">
        <v>8.1119999999999948</v>
      </c>
      <c r="AI196">
        <v>8.1440000000000055</v>
      </c>
      <c r="AJ196">
        <v>8.1839999999999975</v>
      </c>
      <c r="AK196">
        <v>8.1129999999999995</v>
      </c>
      <c r="AL196">
        <v>8.527000000000001</v>
      </c>
      <c r="AM196">
        <v>8.2960000000000207</v>
      </c>
      <c r="AN196">
        <v>7.8749999999999716</v>
      </c>
      <c r="AO196">
        <v>8.6000000000000227</v>
      </c>
      <c r="AP196">
        <v>8.0139999999999816</v>
      </c>
      <c r="AQ196">
        <v>8.0660000000000025</v>
      </c>
      <c r="AR196">
        <v>7.7820000000000107</v>
      </c>
      <c r="AS196">
        <v>8.1809999999999832</v>
      </c>
      <c r="AT196">
        <v>8.1239999999999952</v>
      </c>
      <c r="AU196">
        <v>8.4669999999999845</v>
      </c>
      <c r="AV196">
        <v>8.3870000000000573</v>
      </c>
      <c r="AW196">
        <v>8.0489999999999782</v>
      </c>
      <c r="AX196">
        <v>8.3969999999999914</v>
      </c>
      <c r="AY196">
        <v>8.3430000000000177</v>
      </c>
      <c r="AZ196">
        <v>8.0619999999999834</v>
      </c>
      <c r="BA196">
        <v>7.9939999999999714</v>
      </c>
      <c r="BB196">
        <v>8.4710000000000036</v>
      </c>
      <c r="BC196" s="128">
        <f t="shared" si="27"/>
        <v>54.02039269824359</v>
      </c>
    </row>
    <row r="197" spans="1:55" ht="15" thickBot="1" x14ac:dyDescent="0.35">
      <c r="A197" s="1" t="s">
        <v>102</v>
      </c>
      <c r="B197" s="1">
        <v>2022</v>
      </c>
      <c r="C197" s="61">
        <v>44672</v>
      </c>
      <c r="D197" s="1" t="s">
        <v>72</v>
      </c>
      <c r="E197" s="39" t="s">
        <v>379</v>
      </c>
      <c r="F197" s="62" t="s">
        <v>379</v>
      </c>
      <c r="G197" s="62" t="s">
        <v>47</v>
      </c>
      <c r="H197" s="62" t="s">
        <v>268</v>
      </c>
      <c r="I197" s="62" t="s">
        <v>279</v>
      </c>
      <c r="J197" s="62" t="s">
        <v>240</v>
      </c>
      <c r="K197" s="62" t="s">
        <v>470</v>
      </c>
      <c r="L197" s="65">
        <f>(C197-VLOOKUP(H197,Riders!$A$2:$C$3501,2,FALSE))/365</f>
        <v>25.304109589041097</v>
      </c>
      <c r="M197" s="65">
        <f>(C197-VLOOKUP(I197,Riders!$A$2:$C$3501,2,FALSE))/365</f>
        <v>25.931506849315067</v>
      </c>
      <c r="N197" s="65">
        <f>(C197-VLOOKUP(J197,Riders!$A$2:$C$3501,2,FALSE))/365</f>
        <v>29.764383561643836</v>
      </c>
      <c r="O197" s="65">
        <f>(C197-VLOOKUP(K197,Riders!$A$2:$C$3501,2,FALSE))/365</f>
        <v>23.865753424657534</v>
      </c>
      <c r="P197" s="39">
        <v>8</v>
      </c>
      <c r="Q197" s="127">
        <f t="shared" si="21"/>
        <v>267.13699999999994</v>
      </c>
      <c r="R197" s="127">
        <f t="shared" si="22"/>
        <v>22.606000000000002</v>
      </c>
      <c r="S197" s="127">
        <f t="shared" si="23"/>
        <v>70.507000000000005</v>
      </c>
      <c r="T197" s="127">
        <f t="shared" si="24"/>
        <v>64.920999999999992</v>
      </c>
      <c r="U197" s="127">
        <f t="shared" si="25"/>
        <v>65.809000000000026</v>
      </c>
      <c r="V197" s="127">
        <f t="shared" si="26"/>
        <v>65.89999999999992</v>
      </c>
      <c r="W197">
        <v>14.329000000000001</v>
      </c>
      <c r="X197">
        <v>8.277000000000001</v>
      </c>
      <c r="Y197">
        <v>8.0189999999999984</v>
      </c>
      <c r="Z197">
        <v>7.8509999999999991</v>
      </c>
      <c r="AA197">
        <v>7.8089999999999975</v>
      </c>
      <c r="AB197">
        <v>7.9770000000000039</v>
      </c>
      <c r="AC197">
        <v>8.0169999999999888</v>
      </c>
      <c r="AD197">
        <v>8.2280000000000157</v>
      </c>
      <c r="AE197">
        <v>8.0409999999999968</v>
      </c>
      <c r="AF197">
        <v>8.1530000000000058</v>
      </c>
      <c r="AG197">
        <v>8.0649999999999835</v>
      </c>
      <c r="AH197">
        <v>8.1690000000000254</v>
      </c>
      <c r="AI197">
        <v>7.9949999999999761</v>
      </c>
      <c r="AJ197">
        <v>7.9930000000000234</v>
      </c>
      <c r="AK197">
        <v>8.2169999999999703</v>
      </c>
      <c r="AL197">
        <v>8.2880000000000109</v>
      </c>
      <c r="AM197">
        <v>8.5</v>
      </c>
      <c r="AN197">
        <v>8.2229999999999848</v>
      </c>
      <c r="AO197">
        <v>8.3130000000000166</v>
      </c>
      <c r="AP197">
        <v>8.1420000000000243</v>
      </c>
      <c r="AQ197">
        <v>8.2419999999999618</v>
      </c>
      <c r="AR197">
        <v>8.0260000000000105</v>
      </c>
      <c r="AS197">
        <v>8.0860000000000127</v>
      </c>
      <c r="AT197">
        <v>8.2770000000000152</v>
      </c>
      <c r="AU197">
        <v>8.3759999999999479</v>
      </c>
      <c r="AV197">
        <v>8.1520000000000437</v>
      </c>
      <c r="AW197">
        <v>8.3069999999999595</v>
      </c>
      <c r="AX197">
        <v>8.3100000000000307</v>
      </c>
      <c r="AY197">
        <v>8.511999999999972</v>
      </c>
      <c r="AZ197">
        <v>8.136999999999972</v>
      </c>
      <c r="BA197">
        <v>8.035000000000025</v>
      </c>
      <c r="BB197">
        <v>8.0709999999999695</v>
      </c>
      <c r="BC197" s="128">
        <f t="shared" si="27"/>
        <v>53.904925188199321</v>
      </c>
    </row>
    <row r="198" spans="1:55" ht="15" thickBot="1" x14ac:dyDescent="0.35">
      <c r="A198" s="1" t="s">
        <v>102</v>
      </c>
      <c r="B198" s="1">
        <v>2022</v>
      </c>
      <c r="C198" s="61">
        <v>44672</v>
      </c>
      <c r="D198" s="1" t="s">
        <v>72</v>
      </c>
      <c r="E198" s="39" t="s">
        <v>379</v>
      </c>
      <c r="F198" s="62" t="s">
        <v>379</v>
      </c>
      <c r="G198" s="62" t="s">
        <v>25</v>
      </c>
      <c r="H198" s="62" t="s">
        <v>239</v>
      </c>
      <c r="I198" s="62" t="s">
        <v>259</v>
      </c>
      <c r="J198" s="62" t="s">
        <v>497</v>
      </c>
      <c r="K198" s="62" t="s">
        <v>420</v>
      </c>
      <c r="L198" s="65">
        <f>(C198-VLOOKUP(H198,Riders!$A$2:$C$3501,2,FALSE))/365</f>
        <v>19.857534246575341</v>
      </c>
      <c r="M198" s="65">
        <f>(C198-VLOOKUP(I198,Riders!$A$2:$C$3501,2,FALSE))/365</f>
        <v>21.279452054794522</v>
      </c>
      <c r="N198" s="65">
        <f>(C198-VLOOKUP(J198,Riders!$A$2:$C$3501,2,FALSE))/365</f>
        <v>18.978082191780821</v>
      </c>
      <c r="O198" s="65">
        <f>(C198-VLOOKUP(K198,Riders!$A$2:$C$3501,2,FALSE))/365</f>
        <v>23.043835616438358</v>
      </c>
      <c r="P198" s="39">
        <v>9</v>
      </c>
      <c r="Q198" s="127">
        <f t="shared" si="21"/>
        <v>267.69099999999997</v>
      </c>
      <c r="R198" s="127">
        <f t="shared" si="22"/>
        <v>22.992999999999999</v>
      </c>
      <c r="S198" s="127">
        <f t="shared" si="23"/>
        <v>71.040999999999997</v>
      </c>
      <c r="T198" s="127">
        <f t="shared" si="24"/>
        <v>64.671000000000021</v>
      </c>
      <c r="U198" s="127">
        <f t="shared" si="25"/>
        <v>64.745999999999981</v>
      </c>
      <c r="V198" s="127">
        <f t="shared" si="26"/>
        <v>67.232999999999976</v>
      </c>
      <c r="W198">
        <v>14.427</v>
      </c>
      <c r="X198">
        <v>8.5659999999999989</v>
      </c>
      <c r="Y198">
        <v>8.0579999999999998</v>
      </c>
      <c r="Z198">
        <v>7.9420000000000037</v>
      </c>
      <c r="AA198">
        <v>8.0640000000000001</v>
      </c>
      <c r="AB198">
        <v>7.9279999999999973</v>
      </c>
      <c r="AC198">
        <v>7.9649999999999963</v>
      </c>
      <c r="AD198">
        <v>8.0910000000000011</v>
      </c>
      <c r="AE198">
        <v>7.972999999999999</v>
      </c>
      <c r="AF198">
        <v>8.0130000000000052</v>
      </c>
      <c r="AG198">
        <v>8.1069999999999993</v>
      </c>
      <c r="AH198">
        <v>8.0080000000000098</v>
      </c>
      <c r="AI198">
        <v>8.0489999999999924</v>
      </c>
      <c r="AJ198">
        <v>8.1000000000000085</v>
      </c>
      <c r="AK198">
        <v>8.2789999999999964</v>
      </c>
      <c r="AL198">
        <v>8.1420000000000101</v>
      </c>
      <c r="AM198">
        <v>8.2349999999999852</v>
      </c>
      <c r="AN198">
        <v>8.0999999999999943</v>
      </c>
      <c r="AO198">
        <v>8.0799999999999841</v>
      </c>
      <c r="AP198">
        <v>8.2630000000000052</v>
      </c>
      <c r="AQ198">
        <v>8.1030000000000086</v>
      </c>
      <c r="AR198">
        <v>7.9820000000000277</v>
      </c>
      <c r="AS198">
        <v>7.9669999999999845</v>
      </c>
      <c r="AT198">
        <v>8.0159999999999911</v>
      </c>
      <c r="AU198">
        <v>8.2299999999999898</v>
      </c>
      <c r="AV198">
        <v>8.2180000000000177</v>
      </c>
      <c r="AW198">
        <v>8.4070000000000107</v>
      </c>
      <c r="AX198">
        <v>8.6659999999999684</v>
      </c>
      <c r="AY198">
        <v>8.5199999999999818</v>
      </c>
      <c r="AZ198">
        <v>8.6620000000000061</v>
      </c>
      <c r="BA198">
        <v>8.3220000000000312</v>
      </c>
      <c r="BB198">
        <v>8.20799999999997</v>
      </c>
      <c r="BC198" s="128">
        <f t="shared" si="27"/>
        <v>53.793366231961485</v>
      </c>
    </row>
    <row r="199" spans="1:55" ht="15" thickBot="1" x14ac:dyDescent="0.35">
      <c r="A199" s="1" t="s">
        <v>102</v>
      </c>
      <c r="B199" s="1">
        <v>2022</v>
      </c>
      <c r="C199" s="61">
        <v>44672</v>
      </c>
      <c r="D199" s="1" t="s">
        <v>72</v>
      </c>
      <c r="E199" s="39" t="s">
        <v>379</v>
      </c>
      <c r="F199" s="62" t="s">
        <v>379</v>
      </c>
      <c r="G199" s="62" t="s">
        <v>61</v>
      </c>
      <c r="H199" s="62" t="s">
        <v>139</v>
      </c>
      <c r="I199" s="62" t="s">
        <v>498</v>
      </c>
      <c r="J199" s="62" t="s">
        <v>471</v>
      </c>
      <c r="K199" s="62" t="s">
        <v>229</v>
      </c>
      <c r="L199" s="65">
        <f>(C199-VLOOKUP(H199,Riders!$A$2:$C$3501,2,FALSE))/365</f>
        <v>29.865753424657534</v>
      </c>
      <c r="M199" s="65">
        <f>(C199-VLOOKUP(I199,Riders!$A$2:$C$3501,2,FALSE))/365</f>
        <v>21.197260273972603</v>
      </c>
      <c r="N199" s="65">
        <f>(C199-VLOOKUP(J199,Riders!$A$2:$C$3501,2,FALSE))/365</f>
        <v>18.81917808219178</v>
      </c>
      <c r="O199" s="65">
        <f>(C199-VLOOKUP(K199,Riders!$A$2:$C$3501,2,FALSE))/365</f>
        <v>23.61917808219178</v>
      </c>
      <c r="P199" s="39">
        <v>10</v>
      </c>
      <c r="Q199" s="127">
        <f t="shared" si="21"/>
        <v>276.38399999999996</v>
      </c>
      <c r="R199" s="127">
        <f t="shared" si="22"/>
        <v>23.59</v>
      </c>
      <c r="S199" s="127">
        <f t="shared" si="23"/>
        <v>73.543999999999997</v>
      </c>
      <c r="T199" s="127">
        <f t="shared" si="24"/>
        <v>67.45</v>
      </c>
      <c r="U199" s="127">
        <f t="shared" si="25"/>
        <v>68.293000000000006</v>
      </c>
      <c r="V199" s="127">
        <f t="shared" si="26"/>
        <v>67.096999999999952</v>
      </c>
      <c r="W199">
        <v>14.335000000000001</v>
      </c>
      <c r="X199">
        <v>9.254999999999999</v>
      </c>
      <c r="Y199">
        <v>8.4150000000000027</v>
      </c>
      <c r="Z199">
        <v>8.2999999999999972</v>
      </c>
      <c r="AA199">
        <v>8.2850000000000037</v>
      </c>
      <c r="AB199">
        <v>8.4499999999999957</v>
      </c>
      <c r="AC199">
        <v>8.3120000000000047</v>
      </c>
      <c r="AD199">
        <v>8.1919999999999931</v>
      </c>
      <c r="AE199">
        <v>8.3539999999999992</v>
      </c>
      <c r="AF199">
        <v>8.3830000000000098</v>
      </c>
      <c r="AG199">
        <v>8.5319999999999823</v>
      </c>
      <c r="AH199">
        <v>8.3180000000000121</v>
      </c>
      <c r="AI199">
        <v>8.4430000000000121</v>
      </c>
      <c r="AJ199">
        <v>8.4429999999999694</v>
      </c>
      <c r="AK199">
        <v>8.5800000000000267</v>
      </c>
      <c r="AL199">
        <v>8.3969999999999914</v>
      </c>
      <c r="AM199">
        <v>8.2729999999999961</v>
      </c>
      <c r="AN199">
        <v>8.4429999999999836</v>
      </c>
      <c r="AO199">
        <v>8.5110000000000241</v>
      </c>
      <c r="AP199">
        <v>8.7520000000000095</v>
      </c>
      <c r="AQ199">
        <v>8.4569999999999652</v>
      </c>
      <c r="AR199">
        <v>8.6100000000000136</v>
      </c>
      <c r="AS199">
        <v>8.561000000000007</v>
      </c>
      <c r="AT199">
        <v>8.686000000000007</v>
      </c>
      <c r="AU199">
        <v>8.3049999999999784</v>
      </c>
      <c r="AV199">
        <v>8.2119999999999891</v>
      </c>
      <c r="AW199">
        <v>8.2010000000000218</v>
      </c>
      <c r="AX199">
        <v>8.5570000000000164</v>
      </c>
      <c r="AY199">
        <v>8.5849999999999511</v>
      </c>
      <c r="AZ199">
        <v>8.294000000000068</v>
      </c>
      <c r="BA199">
        <v>8.4889999999999759</v>
      </c>
      <c r="BB199">
        <v>8.4539999999999509</v>
      </c>
      <c r="BC199" s="128">
        <f t="shared" si="27"/>
        <v>52.10142410559223</v>
      </c>
    </row>
    <row r="200" spans="1:55" ht="15" thickBot="1" x14ac:dyDescent="0.35">
      <c r="A200" s="1" t="s">
        <v>102</v>
      </c>
      <c r="B200" s="1">
        <v>2022</v>
      </c>
      <c r="C200" s="61">
        <v>44672</v>
      </c>
      <c r="D200" s="1" t="s">
        <v>72</v>
      </c>
      <c r="E200" s="39" t="s">
        <v>379</v>
      </c>
      <c r="F200" s="62" t="s">
        <v>379</v>
      </c>
      <c r="G200" s="62" t="s">
        <v>232</v>
      </c>
      <c r="H200" s="62" t="s">
        <v>290</v>
      </c>
      <c r="I200" s="62" t="s">
        <v>231</v>
      </c>
      <c r="J200" s="62" t="s">
        <v>488</v>
      </c>
      <c r="K200" s="62" t="s">
        <v>489</v>
      </c>
      <c r="L200" s="65">
        <f>(C200-VLOOKUP(H200,Riders!$A$2:$C$3501,2,FALSE))/365</f>
        <v>23.632876712328766</v>
      </c>
      <c r="M200" s="65">
        <f>(C200-VLOOKUP(I200,Riders!$A$2:$C$3501,2,FALSE))/365</f>
        <v>25.18904109589041</v>
      </c>
      <c r="N200" s="65">
        <f>(C200-VLOOKUP(J200,Riders!$A$2:$C$3501,2,FALSE))/365</f>
        <v>24.920547945205481</v>
      </c>
      <c r="O200" s="65">
        <f>(C200-VLOOKUP(K200,Riders!$A$2:$C$3501,2,FALSE))/365</f>
        <v>23.112328767123287</v>
      </c>
      <c r="P200" s="39">
        <v>11</v>
      </c>
      <c r="Q200" s="127">
        <f t="shared" si="21"/>
        <v>276.42200000000003</v>
      </c>
      <c r="R200" s="127">
        <f t="shared" si="22"/>
        <v>22.478999999999999</v>
      </c>
      <c r="S200" s="127">
        <f t="shared" si="23"/>
        <v>72.08</v>
      </c>
      <c r="T200" s="127">
        <f t="shared" si="24"/>
        <v>66.867999999999981</v>
      </c>
      <c r="U200" s="127">
        <f t="shared" si="25"/>
        <v>68.846000000000004</v>
      </c>
      <c r="V200" s="127">
        <f t="shared" si="26"/>
        <v>68.628000000000043</v>
      </c>
      <c r="W200">
        <v>13.85</v>
      </c>
      <c r="X200">
        <v>8.6289999999999996</v>
      </c>
      <c r="Y200">
        <v>8.1550000000000011</v>
      </c>
      <c r="Z200">
        <v>8.2879999999999967</v>
      </c>
      <c r="AA200">
        <v>8.1370000000000005</v>
      </c>
      <c r="AB200">
        <v>8.1679999999999993</v>
      </c>
      <c r="AC200">
        <v>8.4750000000000156</v>
      </c>
      <c r="AD200">
        <v>8.3779999999999859</v>
      </c>
      <c r="AE200">
        <v>8.3430000000000035</v>
      </c>
      <c r="AF200">
        <v>8.3430000000000035</v>
      </c>
      <c r="AG200">
        <v>8.4059999999999917</v>
      </c>
      <c r="AH200">
        <v>8.25</v>
      </c>
      <c r="AI200">
        <v>8.2289999999999992</v>
      </c>
      <c r="AJ200">
        <v>8.3020000000000067</v>
      </c>
      <c r="AK200">
        <v>8.5040000000000191</v>
      </c>
      <c r="AL200">
        <v>8.490999999999957</v>
      </c>
      <c r="AM200">
        <v>8.521000000000015</v>
      </c>
      <c r="AN200">
        <v>8.7820000000000107</v>
      </c>
      <c r="AO200">
        <v>8.7009999999999934</v>
      </c>
      <c r="AP200">
        <v>8.646000000000015</v>
      </c>
      <c r="AQ200">
        <v>8.6030000000000086</v>
      </c>
      <c r="AR200">
        <v>8.7959999999999638</v>
      </c>
      <c r="AS200">
        <v>8.4080000000000439</v>
      </c>
      <c r="AT200">
        <v>8.3889999999999532</v>
      </c>
      <c r="AU200">
        <v>8.4039999999999964</v>
      </c>
      <c r="AV200">
        <v>8.4500000000000171</v>
      </c>
      <c r="AW200">
        <v>8.6129999999999995</v>
      </c>
      <c r="AX200">
        <v>8.5229999999999961</v>
      </c>
      <c r="AY200">
        <v>8.5859999999999843</v>
      </c>
      <c r="AZ200">
        <v>8.6540000000000248</v>
      </c>
      <c r="BA200">
        <v>8.6979999999999791</v>
      </c>
      <c r="BB200">
        <v>8.7000000000000455</v>
      </c>
      <c r="BC200" s="128">
        <f t="shared" si="27"/>
        <v>52.0942616723705</v>
      </c>
    </row>
    <row r="201" spans="1:55" ht="15" thickBot="1" x14ac:dyDescent="0.35">
      <c r="A201" s="1" t="s">
        <v>102</v>
      </c>
      <c r="B201" s="1">
        <v>2022</v>
      </c>
      <c r="C201" s="2">
        <v>44672</v>
      </c>
      <c r="D201" s="1" t="s">
        <v>72</v>
      </c>
      <c r="E201" s="39" t="s">
        <v>379</v>
      </c>
      <c r="F201" s="39" t="s">
        <v>379</v>
      </c>
      <c r="G201" s="62" t="s">
        <v>264</v>
      </c>
      <c r="H201" s="62" t="s">
        <v>263</v>
      </c>
      <c r="I201" s="62" t="s">
        <v>475</v>
      </c>
      <c r="J201" s="62" t="s">
        <v>499</v>
      </c>
      <c r="K201" s="62" t="s">
        <v>288</v>
      </c>
      <c r="L201" s="65">
        <f>(C201-VLOOKUP(H201,Riders!$A$2:$C$3501,2,FALSE))/365</f>
        <v>19.027397260273972</v>
      </c>
      <c r="M201" s="65">
        <f>(C201-VLOOKUP(I201,Riders!$A$2:$C$3501,2,FALSE))/365</f>
        <v>18.186301369863013</v>
      </c>
      <c r="N201" s="65">
        <f>(C201-VLOOKUP(J201,Riders!$A$2:$C$3501,2,FALSE))/365</f>
        <v>17.917808219178081</v>
      </c>
      <c r="O201" s="65">
        <f>(C201-VLOOKUP(K201,Riders!$A$2:$C$3501,2,FALSE))/365</f>
        <v>20.389041095890413</v>
      </c>
      <c r="P201" s="39">
        <v>12</v>
      </c>
      <c r="Q201" s="127">
        <f t="shared" si="21"/>
        <v>289.85999999999996</v>
      </c>
      <c r="R201" s="127">
        <f t="shared" si="22"/>
        <v>25.152000000000001</v>
      </c>
      <c r="S201" s="127">
        <f t="shared" si="23"/>
        <v>77.114999999999995</v>
      </c>
      <c r="T201" s="127">
        <f t="shared" si="24"/>
        <v>70.779999999999987</v>
      </c>
      <c r="U201" s="127">
        <f t="shared" si="25"/>
        <v>70.823000000000036</v>
      </c>
      <c r="V201" s="127">
        <f t="shared" si="26"/>
        <v>71.141999999999939</v>
      </c>
      <c r="W201">
        <v>16.02</v>
      </c>
      <c r="X201">
        <v>9.1320000000000014</v>
      </c>
      <c r="Y201">
        <v>8.8249999999999957</v>
      </c>
      <c r="Z201">
        <v>8.6580000000000013</v>
      </c>
      <c r="AA201">
        <v>8.919000000000004</v>
      </c>
      <c r="AB201">
        <v>8.5660000000000025</v>
      </c>
      <c r="AC201">
        <v>8.4919999999999902</v>
      </c>
      <c r="AD201">
        <v>8.5030000000000001</v>
      </c>
      <c r="AE201">
        <v>8.6900000000000119</v>
      </c>
      <c r="AF201">
        <v>9.0539999999999878</v>
      </c>
      <c r="AG201">
        <v>8.686000000000007</v>
      </c>
      <c r="AH201">
        <v>8.9269999999999925</v>
      </c>
      <c r="AI201">
        <v>8.8410000000000082</v>
      </c>
      <c r="AJ201">
        <v>9.0520000000000067</v>
      </c>
      <c r="AK201">
        <v>8.8299999999999841</v>
      </c>
      <c r="AL201">
        <v>8.6999999999999886</v>
      </c>
      <c r="AM201">
        <v>8.7019999999999982</v>
      </c>
      <c r="AN201">
        <v>8.6239999999999952</v>
      </c>
      <c r="AO201">
        <v>8.7820000000000391</v>
      </c>
      <c r="AP201">
        <v>8.7350000000000136</v>
      </c>
      <c r="AQ201">
        <v>8.9489999999999839</v>
      </c>
      <c r="AR201">
        <v>8.9799999999999898</v>
      </c>
      <c r="AS201">
        <v>9.1189999999999998</v>
      </c>
      <c r="AT201">
        <v>8.9320000000000164</v>
      </c>
      <c r="AU201">
        <v>8.7810000000000059</v>
      </c>
      <c r="AV201">
        <v>8.9539999999999793</v>
      </c>
      <c r="AW201">
        <v>8.9049999999999727</v>
      </c>
      <c r="AX201">
        <v>9.1069999999999993</v>
      </c>
      <c r="AY201">
        <v>9.1200000000000045</v>
      </c>
      <c r="AZ201">
        <v>8.8849999999999909</v>
      </c>
      <c r="BA201">
        <v>8.7330000000000609</v>
      </c>
      <c r="BB201">
        <v>8.6569999999999254</v>
      </c>
      <c r="BC201" s="128">
        <f t="shared" si="27"/>
        <v>49.679155454357286</v>
      </c>
    </row>
    <row r="202" spans="1:55" ht="15" thickBot="1" x14ac:dyDescent="0.35">
      <c r="A202" s="10" t="s">
        <v>102</v>
      </c>
      <c r="B202" s="10">
        <v>2022</v>
      </c>
      <c r="C202" s="34">
        <v>44672</v>
      </c>
      <c r="D202" s="10" t="s">
        <v>72</v>
      </c>
      <c r="E202" s="78" t="s">
        <v>454</v>
      </c>
      <c r="F202" s="78">
        <v>1</v>
      </c>
      <c r="G202" s="63" t="s">
        <v>19</v>
      </c>
      <c r="H202" s="63" t="s">
        <v>245</v>
      </c>
      <c r="I202" s="63" t="s">
        <v>461</v>
      </c>
      <c r="J202" s="63" t="s">
        <v>462</v>
      </c>
      <c r="K202" s="63" t="s">
        <v>494</v>
      </c>
      <c r="L202" s="65">
        <f>(C202-VLOOKUP(H202,Riders!$A$2:$C$3501,2,FALSE))/365</f>
        <v>23.312328767123287</v>
      </c>
      <c r="M202" s="65">
        <f>(C202-VLOOKUP(I202,Riders!$A$2:$C$3501,2,FALSE))/365</f>
        <v>19.438356164383563</v>
      </c>
      <c r="N202" s="65">
        <f>(C202-VLOOKUP(J202,Riders!$A$2:$C$3501,2,FALSE))/365</f>
        <v>22.901369863013699</v>
      </c>
      <c r="O202" s="65">
        <f>(C202-VLOOKUP(K202,Riders!$A$2:$C$3501,2,FALSE))/365</f>
        <v>22.597260273972601</v>
      </c>
      <c r="P202" s="78">
        <v>1</v>
      </c>
      <c r="Q202" s="127" t="str">
        <f t="shared" si="21"/>
        <v/>
      </c>
      <c r="R202" s="127">
        <f t="shared" si="22"/>
        <v>22.991</v>
      </c>
      <c r="S202" s="127">
        <f t="shared" si="23"/>
        <v>71.051999999999992</v>
      </c>
      <c r="T202" s="127">
        <f t="shared" si="24"/>
        <v>63.175000000000011</v>
      </c>
      <c r="U202" s="127" t="str">
        <f t="shared" si="25"/>
        <v/>
      </c>
      <c r="V202" s="127">
        <f t="shared" si="26"/>
        <v>62.796999999999969</v>
      </c>
      <c r="W202">
        <v>14.339</v>
      </c>
      <c r="X202">
        <v>8.6519999999999992</v>
      </c>
      <c r="Y202">
        <v>8.4349999999999987</v>
      </c>
      <c r="Z202">
        <v>8.0640000000000036</v>
      </c>
      <c r="AA202">
        <v>7.9149999999999991</v>
      </c>
      <c r="AB202">
        <v>7.9009999999999962</v>
      </c>
      <c r="AC202">
        <v>7.9959999999999951</v>
      </c>
      <c r="AD202">
        <v>7.75</v>
      </c>
      <c r="AE202">
        <v>7.7110000000000127</v>
      </c>
      <c r="AF202">
        <v>7.7079999999999984</v>
      </c>
      <c r="AG202">
        <v>7.8589999999999947</v>
      </c>
      <c r="AH202">
        <v>7.811000000000007</v>
      </c>
      <c r="AI202">
        <v>7.8790000000000049</v>
      </c>
      <c r="AJ202">
        <v>7.9749999999999943</v>
      </c>
      <c r="AK202">
        <v>8.1779999999999973</v>
      </c>
      <c r="AL202">
        <v>8.054000000000002</v>
      </c>
      <c r="AM202">
        <v>8.0029999999999859</v>
      </c>
      <c r="AN202"/>
      <c r="AO202"/>
      <c r="AP202">
        <v>7.9679999999999893</v>
      </c>
      <c r="AQ202">
        <v>7.9120000000000061</v>
      </c>
      <c r="AR202">
        <v>8.103999999999985</v>
      </c>
      <c r="AS202">
        <v>8.007000000000005</v>
      </c>
      <c r="AT202">
        <v>8.0660000000000025</v>
      </c>
      <c r="AU202">
        <v>7.742999999999995</v>
      </c>
      <c r="AV202">
        <v>7.7920000000000016</v>
      </c>
      <c r="AW202">
        <v>7.8710000000000093</v>
      </c>
      <c r="AX202">
        <v>8.0939999999999657</v>
      </c>
      <c r="AY202">
        <v>7.7580000000000382</v>
      </c>
      <c r="AZ202">
        <v>7.7279999999999518</v>
      </c>
      <c r="BA202">
        <v>8.0110000000000241</v>
      </c>
      <c r="BB202">
        <v>7.7999999999999829</v>
      </c>
      <c r="BC202" s="128" t="str">
        <f t="shared" si="27"/>
        <v/>
      </c>
    </row>
    <row r="203" spans="1:55" ht="15" thickBot="1" x14ac:dyDescent="0.35">
      <c r="A203" s="10" t="s">
        <v>102</v>
      </c>
      <c r="B203" s="10">
        <v>2022</v>
      </c>
      <c r="C203" s="34">
        <v>44672</v>
      </c>
      <c r="D203" s="10" t="s">
        <v>72</v>
      </c>
      <c r="E203" s="78" t="s">
        <v>454</v>
      </c>
      <c r="F203" s="78">
        <v>1</v>
      </c>
      <c r="G203" s="63" t="s">
        <v>67</v>
      </c>
      <c r="H203" s="63" t="s">
        <v>437</v>
      </c>
      <c r="I203" s="63" t="s">
        <v>271</v>
      </c>
      <c r="J203" s="63" t="s">
        <v>464</v>
      </c>
      <c r="K203" s="63" t="s">
        <v>496</v>
      </c>
      <c r="L203" s="65">
        <f>(C203-VLOOKUP(H203,Riders!$A$2:$C$3501,2,FALSE))/365</f>
        <v>31.005479452054793</v>
      </c>
      <c r="M203" s="65">
        <f>(C203-VLOOKUP(I203,Riders!$A$2:$C$3501,2,FALSE))/365</f>
        <v>27.843835616438355</v>
      </c>
      <c r="N203" s="65">
        <f>(C203-VLOOKUP(J203,Riders!$A$2:$C$3501,2,FALSE))/365</f>
        <v>20.238356164383561</v>
      </c>
      <c r="O203" s="65">
        <f>(C203-VLOOKUP(K203,Riders!$A$2:$C$3501,2,FALSE))/365</f>
        <v>20.082191780821919</v>
      </c>
      <c r="P203" s="78">
        <v>2</v>
      </c>
      <c r="Q203" s="127" t="str">
        <f t="shared" si="21"/>
        <v/>
      </c>
      <c r="R203" s="127">
        <f t="shared" si="22"/>
        <v>23.216999999999999</v>
      </c>
      <c r="S203" s="127">
        <f t="shared" si="23"/>
        <v>71.033999999999992</v>
      </c>
      <c r="T203" s="127">
        <f t="shared" si="24"/>
        <v>64.716000000000008</v>
      </c>
      <c r="U203" s="127" t="str">
        <f t="shared" si="25"/>
        <v/>
      </c>
      <c r="V203" s="127">
        <f t="shared" si="26"/>
        <v>65.965000000000003</v>
      </c>
      <c r="W203">
        <v>14.784000000000001</v>
      </c>
      <c r="X203">
        <v>8.4329999999999981</v>
      </c>
      <c r="Y203">
        <v>8.1710000000000029</v>
      </c>
      <c r="Z203">
        <v>7.9149999999999956</v>
      </c>
      <c r="AA203">
        <v>8.0630000000000024</v>
      </c>
      <c r="AB203">
        <v>7.8329999999999984</v>
      </c>
      <c r="AC203">
        <v>7.9570000000000078</v>
      </c>
      <c r="AD203">
        <v>7.8779999999999859</v>
      </c>
      <c r="AE203">
        <v>8.0589999999999975</v>
      </c>
      <c r="AF203">
        <v>7.8640000000000043</v>
      </c>
      <c r="AG203">
        <v>7.8790000000000049</v>
      </c>
      <c r="AH203">
        <v>8.0439999999999969</v>
      </c>
      <c r="AI203">
        <v>8.0800000000000267</v>
      </c>
      <c r="AJ203">
        <v>8.2849999999999824</v>
      </c>
      <c r="AK203">
        <v>8.195999999999998</v>
      </c>
      <c r="AL203">
        <v>8.3089999999999975</v>
      </c>
      <c r="AM203">
        <v>8.0999999999999943</v>
      </c>
      <c r="AN203">
        <v>8.3069999999999879</v>
      </c>
      <c r="AO203"/>
      <c r="AP203"/>
      <c r="AQ203">
        <v>7.9420000000000073</v>
      </c>
      <c r="AR203">
        <v>7.9390000000000214</v>
      </c>
      <c r="AS203">
        <v>8.0909999999999798</v>
      </c>
      <c r="AT203">
        <v>8.3880000000000052</v>
      </c>
      <c r="AU203">
        <v>8.1490000000000009</v>
      </c>
      <c r="AV203">
        <v>8.4910000000000139</v>
      </c>
      <c r="AW203">
        <v>8.4509999999999934</v>
      </c>
      <c r="AX203">
        <v>8.0020000000000095</v>
      </c>
      <c r="AY203">
        <v>8.0789999999999793</v>
      </c>
      <c r="AZ203">
        <v>8.2749999999999773</v>
      </c>
      <c r="BA203">
        <v>8.33400000000006</v>
      </c>
      <c r="BB203">
        <v>8.1839999999999691</v>
      </c>
      <c r="BC203" s="128" t="str">
        <f t="shared" si="27"/>
        <v/>
      </c>
    </row>
    <row r="204" spans="1:55" ht="15" thickBot="1" x14ac:dyDescent="0.35">
      <c r="A204" s="10" t="s">
        <v>102</v>
      </c>
      <c r="B204" s="10">
        <v>2022</v>
      </c>
      <c r="C204" s="34">
        <v>44672</v>
      </c>
      <c r="D204" s="10" t="s">
        <v>72</v>
      </c>
      <c r="E204" s="78" t="s">
        <v>454</v>
      </c>
      <c r="F204" s="78">
        <v>2</v>
      </c>
      <c r="G204" s="63" t="s">
        <v>56</v>
      </c>
      <c r="H204" s="63" t="s">
        <v>267</v>
      </c>
      <c r="I204" s="63" t="s">
        <v>233</v>
      </c>
      <c r="J204" s="63" t="s">
        <v>428</v>
      </c>
      <c r="K204" s="63" t="s">
        <v>427</v>
      </c>
      <c r="L204" s="65">
        <f>(C204-VLOOKUP(H204,Riders!$A$2:$C$3501,2,FALSE))/365</f>
        <v>23.323287671232876</v>
      </c>
      <c r="M204" s="65">
        <f>(C204-VLOOKUP(I204,Riders!$A$2:$C$3501,2,FALSE))/365</f>
        <v>26.638356164383563</v>
      </c>
      <c r="N204" s="65">
        <f>(C204-VLOOKUP(J204,Riders!$A$2:$C$3501,2,FALSE))/365</f>
        <v>32.484931506849314</v>
      </c>
      <c r="O204" s="65">
        <f>(C204-VLOOKUP(K204,Riders!$A$2:$C$3501,2,FALSE))/365</f>
        <v>27.986301369863014</v>
      </c>
      <c r="P204" s="78">
        <v>1</v>
      </c>
      <c r="Q204" s="127">
        <f t="shared" si="21"/>
        <v>259.738</v>
      </c>
      <c r="R204" s="127">
        <f t="shared" si="22"/>
        <v>23.221</v>
      </c>
      <c r="S204" s="127">
        <f t="shared" si="23"/>
        <v>70.677000000000007</v>
      </c>
      <c r="T204" s="127">
        <f t="shared" si="24"/>
        <v>61.921000000000035</v>
      </c>
      <c r="U204" s="127">
        <f t="shared" si="25"/>
        <v>63.417999999999978</v>
      </c>
      <c r="V204" s="127">
        <f t="shared" si="26"/>
        <v>63.72199999999998</v>
      </c>
      <c r="W204">
        <v>14.643000000000001</v>
      </c>
      <c r="X204">
        <v>8.5779999999999994</v>
      </c>
      <c r="Y204">
        <v>7.9869999999999983</v>
      </c>
      <c r="Z204">
        <v>7.757000000000005</v>
      </c>
      <c r="AA204">
        <v>8.0869999999999962</v>
      </c>
      <c r="AB204">
        <v>7.8549999999999969</v>
      </c>
      <c r="AC204">
        <v>7.8770000000000024</v>
      </c>
      <c r="AD204">
        <v>7.8930000000000078</v>
      </c>
      <c r="AE204">
        <v>7.7099999999999795</v>
      </c>
      <c r="AF204">
        <v>7.619000000000014</v>
      </c>
      <c r="AG204">
        <v>7.6839999999999975</v>
      </c>
      <c r="AH204">
        <v>7.7920000000000016</v>
      </c>
      <c r="AI204">
        <v>7.6510000000000105</v>
      </c>
      <c r="AJ204">
        <v>7.8199999999999932</v>
      </c>
      <c r="AK204">
        <v>7.8529999999999802</v>
      </c>
      <c r="AL204">
        <v>7.7920000000000584</v>
      </c>
      <c r="AM204">
        <v>7.9799999999999613</v>
      </c>
      <c r="AN204">
        <v>8.1149999999999807</v>
      </c>
      <c r="AO204">
        <v>7.7830000000000155</v>
      </c>
      <c r="AP204">
        <v>7.9119999999999777</v>
      </c>
      <c r="AQ204">
        <v>8.0960000000000036</v>
      </c>
      <c r="AR204">
        <v>7.8240000000000123</v>
      </c>
      <c r="AS204">
        <v>7.8430000000000177</v>
      </c>
      <c r="AT204">
        <v>7.8650000000000091</v>
      </c>
      <c r="AU204">
        <v>7.9949999999999761</v>
      </c>
      <c r="AV204">
        <v>7.9489999999999839</v>
      </c>
      <c r="AW204">
        <v>7.7880000000000109</v>
      </c>
      <c r="AX204">
        <v>8.0320000000000107</v>
      </c>
      <c r="AY204">
        <v>7.8479999999999848</v>
      </c>
      <c r="AZ204">
        <v>8.127000000000038</v>
      </c>
      <c r="BA204">
        <v>7.9889999999999475</v>
      </c>
      <c r="BB204">
        <v>7.9940000000000282</v>
      </c>
      <c r="BC204" s="128">
        <f t="shared" si="27"/>
        <v>55.440482332196289</v>
      </c>
    </row>
    <row r="205" spans="1:55" ht="15" thickBot="1" x14ac:dyDescent="0.35">
      <c r="A205" s="10" t="s">
        <v>102</v>
      </c>
      <c r="B205" s="10">
        <v>2022</v>
      </c>
      <c r="C205" s="34">
        <v>44672</v>
      </c>
      <c r="D205" s="10" t="s">
        <v>72</v>
      </c>
      <c r="E205" s="78" t="s">
        <v>454</v>
      </c>
      <c r="F205" s="78">
        <v>2</v>
      </c>
      <c r="G205" s="63" t="s">
        <v>47</v>
      </c>
      <c r="H205" s="63" t="s">
        <v>268</v>
      </c>
      <c r="I205" s="63" t="s">
        <v>240</v>
      </c>
      <c r="J205" s="63" t="s">
        <v>470</v>
      </c>
      <c r="K205" s="63" t="s">
        <v>500</v>
      </c>
      <c r="L205" s="65">
        <f>(C205-VLOOKUP(H205,Riders!$A$2:$C$3501,2,FALSE))/365</f>
        <v>25.304109589041097</v>
      </c>
      <c r="M205" s="65">
        <f>(C205-VLOOKUP(I205,Riders!$A$2:$C$3501,2,FALSE))/365</f>
        <v>29.764383561643836</v>
      </c>
      <c r="N205" s="65">
        <f>(C205-VLOOKUP(J205,Riders!$A$2:$C$3501,2,FALSE))/365</f>
        <v>23.865753424657534</v>
      </c>
      <c r="O205" s="65">
        <f>(C205-VLOOKUP(K205,Riders!$A$2:$C$3501,2,FALSE))/365</f>
        <v>19.391780821917809</v>
      </c>
      <c r="P205" s="78">
        <v>2</v>
      </c>
      <c r="Q205" s="127">
        <f t="shared" si="21"/>
        <v>263.79900000000004</v>
      </c>
      <c r="R205" s="127">
        <f t="shared" si="22"/>
        <v>22.524999999999999</v>
      </c>
      <c r="S205" s="127">
        <f t="shared" si="23"/>
        <v>69.748999999999995</v>
      </c>
      <c r="T205" s="127">
        <f t="shared" si="24"/>
        <v>63.72</v>
      </c>
      <c r="U205" s="127">
        <f t="shared" si="25"/>
        <v>65.085000000000008</v>
      </c>
      <c r="V205" s="127">
        <f t="shared" si="26"/>
        <v>65.245000000000033</v>
      </c>
      <c r="W205">
        <v>14.192</v>
      </c>
      <c r="X205">
        <v>8.3329999999999984</v>
      </c>
      <c r="Y205">
        <v>7.995000000000001</v>
      </c>
      <c r="Z205">
        <v>7.8520000000000003</v>
      </c>
      <c r="AA205">
        <v>7.8780000000000001</v>
      </c>
      <c r="AB205">
        <v>7.9359999999999999</v>
      </c>
      <c r="AC205">
        <v>7.7990000000000066</v>
      </c>
      <c r="AD205">
        <v>7.7639999999999887</v>
      </c>
      <c r="AE205">
        <v>7.8979999999999961</v>
      </c>
      <c r="AF205">
        <v>7.9180000000000064</v>
      </c>
      <c r="AG205">
        <v>7.8170000000000073</v>
      </c>
      <c r="AH205">
        <v>8.1709999999999923</v>
      </c>
      <c r="AI205">
        <v>7.8579999999999899</v>
      </c>
      <c r="AJ205">
        <v>7.8370000000000175</v>
      </c>
      <c r="AK205">
        <v>8.2319999999999993</v>
      </c>
      <c r="AL205">
        <v>7.9889999999999901</v>
      </c>
      <c r="AM205">
        <v>8.1730000000000018</v>
      </c>
      <c r="AN205">
        <v>8.1870000000000118</v>
      </c>
      <c r="AO205">
        <v>8.1539999999999679</v>
      </c>
      <c r="AP205">
        <v>8.0190000000000339</v>
      </c>
      <c r="AQ205">
        <v>8.2230000000000132</v>
      </c>
      <c r="AR205">
        <v>7.9879999999999711</v>
      </c>
      <c r="AS205">
        <v>8.2309999999999945</v>
      </c>
      <c r="AT205">
        <v>8.1100000000000136</v>
      </c>
      <c r="AU205">
        <v>8.1149999999999807</v>
      </c>
      <c r="AV205">
        <v>8.3690000000000282</v>
      </c>
      <c r="AW205">
        <v>8.2819999999999823</v>
      </c>
      <c r="AX205">
        <v>8.1809999999999832</v>
      </c>
      <c r="AY205">
        <v>8.1890000000000214</v>
      </c>
      <c r="AZ205">
        <v>8.0670000000000073</v>
      </c>
      <c r="BA205">
        <v>7.9999999999999716</v>
      </c>
      <c r="BB205">
        <v>8.0420000000000584</v>
      </c>
      <c r="BC205" s="128">
        <f t="shared" si="27"/>
        <v>54.587015113779799</v>
      </c>
    </row>
    <row r="206" spans="1:55" ht="15" thickBot="1" x14ac:dyDescent="0.35">
      <c r="A206" s="10" t="s">
        <v>102</v>
      </c>
      <c r="B206" s="10">
        <v>2022</v>
      </c>
      <c r="C206" s="34">
        <v>44672</v>
      </c>
      <c r="D206" s="10" t="s">
        <v>72</v>
      </c>
      <c r="E206" s="78" t="s">
        <v>454</v>
      </c>
      <c r="F206" s="78">
        <v>3</v>
      </c>
      <c r="G206" s="63" t="s">
        <v>25</v>
      </c>
      <c r="H206" s="63" t="s">
        <v>269</v>
      </c>
      <c r="I206" s="63" t="s">
        <v>328</v>
      </c>
      <c r="J206" s="63" t="s">
        <v>457</v>
      </c>
      <c r="K206" s="63" t="s">
        <v>418</v>
      </c>
      <c r="L206" s="65">
        <f>(C206-VLOOKUP(H206,Riders!$A$2:$C$3501,2,FALSE))/365</f>
        <v>28.12876712328767</v>
      </c>
      <c r="M206" s="65">
        <f>(C206-VLOOKUP(I206,Riders!$A$2:$C$3501,2,FALSE))/365</f>
        <v>31.742465753424657</v>
      </c>
      <c r="N206" s="65">
        <f>(C206-VLOOKUP(J206,Riders!$A$2:$C$3501,2,FALSE))/365</f>
        <v>24.698630136986303</v>
      </c>
      <c r="O206" s="65">
        <f>(C206-VLOOKUP(K206,Riders!$A$2:$C$3501,2,FALSE))/365</f>
        <v>25.079452054794519</v>
      </c>
      <c r="P206" s="78">
        <v>1</v>
      </c>
      <c r="Q206" s="127">
        <f t="shared" si="21"/>
        <v>255.65299999999996</v>
      </c>
      <c r="R206" s="127">
        <f t="shared" si="22"/>
        <v>22.52</v>
      </c>
      <c r="S206" s="127">
        <f t="shared" si="23"/>
        <v>69.016999999999996</v>
      </c>
      <c r="T206" s="127">
        <f t="shared" si="24"/>
        <v>61.06</v>
      </c>
      <c r="U206" s="127">
        <f t="shared" si="25"/>
        <v>62.842000000000013</v>
      </c>
      <c r="V206" s="127">
        <f t="shared" si="26"/>
        <v>62.733999999999952</v>
      </c>
      <c r="W206">
        <v>14.11</v>
      </c>
      <c r="X206">
        <v>8.41</v>
      </c>
      <c r="Y206">
        <v>8.0489999999999995</v>
      </c>
      <c r="Z206">
        <v>7.637000000000004</v>
      </c>
      <c r="AA206">
        <v>7.6409999999999982</v>
      </c>
      <c r="AB206">
        <v>7.7010000000000005</v>
      </c>
      <c r="AC206">
        <v>7.6469999999999985</v>
      </c>
      <c r="AD206">
        <v>7.8219999999999956</v>
      </c>
      <c r="AE206">
        <v>7.6280000000000001</v>
      </c>
      <c r="AF206">
        <v>7.6430000000000007</v>
      </c>
      <c r="AG206">
        <v>7.7670000000000101</v>
      </c>
      <c r="AH206">
        <v>7.5120000000000005</v>
      </c>
      <c r="AI206">
        <v>7.6939999999999884</v>
      </c>
      <c r="AJ206">
        <v>7.6089999999999947</v>
      </c>
      <c r="AK206">
        <v>7.6640000000000157</v>
      </c>
      <c r="AL206">
        <v>7.5429999999999922</v>
      </c>
      <c r="AM206">
        <v>7.8559999999999945</v>
      </c>
      <c r="AN206">
        <v>7.5569999999999879</v>
      </c>
      <c r="AO206">
        <v>7.6990000000000123</v>
      </c>
      <c r="AP206">
        <v>7.76400000000001</v>
      </c>
      <c r="AQ206">
        <v>7.9679999999999893</v>
      </c>
      <c r="AR206">
        <v>8.1140000000000043</v>
      </c>
      <c r="AS206">
        <v>7.9590000000000032</v>
      </c>
      <c r="AT206">
        <v>7.9250000000000114</v>
      </c>
      <c r="AU206">
        <v>8.0329999999999586</v>
      </c>
      <c r="AV206">
        <v>7.9710000000000605</v>
      </c>
      <c r="AW206">
        <v>7.7959999999999638</v>
      </c>
      <c r="AX206">
        <v>7.8390000000000271</v>
      </c>
      <c r="AY206">
        <v>7.9239999999999782</v>
      </c>
      <c r="AZ206">
        <v>7.7309999999999945</v>
      </c>
      <c r="BA206">
        <v>7.7060000000000457</v>
      </c>
      <c r="BB206">
        <v>7.7339999999999236</v>
      </c>
      <c r="BC206" s="128">
        <f t="shared" si="27"/>
        <v>56.32634860533615</v>
      </c>
    </row>
    <row r="207" spans="1:55" ht="15" thickBot="1" x14ac:dyDescent="0.35">
      <c r="A207" s="10" t="s">
        <v>102</v>
      </c>
      <c r="B207" s="10">
        <v>2022</v>
      </c>
      <c r="C207" s="34">
        <v>44672</v>
      </c>
      <c r="D207" s="10" t="s">
        <v>72</v>
      </c>
      <c r="E207" s="78" t="s">
        <v>454</v>
      </c>
      <c r="F207" s="78">
        <v>3</v>
      </c>
      <c r="G207" s="63" t="s">
        <v>53</v>
      </c>
      <c r="H207" s="63" t="s">
        <v>227</v>
      </c>
      <c r="I207" s="63" t="s">
        <v>272</v>
      </c>
      <c r="J207" s="63" t="s">
        <v>456</v>
      </c>
      <c r="K207" s="63" t="s">
        <v>316</v>
      </c>
      <c r="L207" s="65">
        <f>(C207-VLOOKUP(H207,Riders!$A$2:$C$3501,2,FALSE))/365</f>
        <v>24.161643835616438</v>
      </c>
      <c r="M207" s="65">
        <f>(C207-VLOOKUP(I207,Riders!$A$2:$C$3501,2,FALSE))/365</f>
        <v>25.17808219178082</v>
      </c>
      <c r="N207" s="65">
        <f>(C207-VLOOKUP(J207,Riders!$A$2:$C$3501,2,FALSE))/365</f>
        <v>22.841095890410958</v>
      </c>
      <c r="O207" s="65">
        <f>(C207-VLOOKUP(K207,Riders!$A$2:$C$3501,2,FALSE))/365</f>
        <v>21.331506849315069</v>
      </c>
      <c r="P207" s="78">
        <v>2</v>
      </c>
      <c r="Q207" s="127">
        <f t="shared" si="21"/>
        <v>255.76300000000001</v>
      </c>
      <c r="R207" s="127">
        <f t="shared" si="22"/>
        <v>22.393999999999998</v>
      </c>
      <c r="S207" s="127">
        <f t="shared" si="23"/>
        <v>69.198999999999984</v>
      </c>
      <c r="T207" s="127">
        <f t="shared" si="24"/>
        <v>61.284999999999997</v>
      </c>
      <c r="U207" s="127">
        <f t="shared" si="25"/>
        <v>61.72999999999999</v>
      </c>
      <c r="V207" s="127">
        <f t="shared" si="26"/>
        <v>63.549000000000035</v>
      </c>
      <c r="W207">
        <v>13.968</v>
      </c>
      <c r="X207">
        <v>8.4259999999999984</v>
      </c>
      <c r="Y207">
        <v>7.9760000000000026</v>
      </c>
      <c r="Z207">
        <v>7.7349999999999959</v>
      </c>
      <c r="AA207">
        <v>7.784000000000006</v>
      </c>
      <c r="AB207">
        <v>7.7369999999999948</v>
      </c>
      <c r="AC207">
        <v>7.7310000000000159</v>
      </c>
      <c r="AD207">
        <v>7.8419999999999703</v>
      </c>
      <c r="AE207">
        <v>7.6830000000000211</v>
      </c>
      <c r="AF207">
        <v>7.6230000000000047</v>
      </c>
      <c r="AG207">
        <v>7.8039999999999736</v>
      </c>
      <c r="AH207">
        <v>7.8610000000000184</v>
      </c>
      <c r="AI207">
        <v>7.5829999999999984</v>
      </c>
      <c r="AJ207">
        <v>7.6800000000000068</v>
      </c>
      <c r="AK207">
        <v>7.5429999999999779</v>
      </c>
      <c r="AL207">
        <v>7.5079999999999956</v>
      </c>
      <c r="AM207">
        <v>7.8390000000000271</v>
      </c>
      <c r="AN207">
        <v>7.6200000000000045</v>
      </c>
      <c r="AO207">
        <v>7.8999999999999773</v>
      </c>
      <c r="AP207">
        <v>7.8009999999999877</v>
      </c>
      <c r="AQ207">
        <v>7.8870000000000005</v>
      </c>
      <c r="AR207">
        <v>7.6390000000000384</v>
      </c>
      <c r="AS207">
        <v>7.5149999999999864</v>
      </c>
      <c r="AT207">
        <v>7.5289999999999679</v>
      </c>
      <c r="AU207">
        <v>7.4500000000000171</v>
      </c>
      <c r="AV207">
        <v>7.4200000000000159</v>
      </c>
      <c r="AW207">
        <v>7.6219999999999857</v>
      </c>
      <c r="AX207">
        <v>8.1370000000000289</v>
      </c>
      <c r="AY207">
        <v>8.1680000000000064</v>
      </c>
      <c r="AZ207">
        <v>8.2939999999999543</v>
      </c>
      <c r="BA207">
        <v>8.2320000000000277</v>
      </c>
      <c r="BB207">
        <v>8.2259999999999991</v>
      </c>
      <c r="BC207" s="128">
        <f t="shared" si="27"/>
        <v>56.302123450225402</v>
      </c>
    </row>
    <row r="208" spans="1:55" ht="15" thickBot="1" x14ac:dyDescent="0.35">
      <c r="A208" s="10" t="s">
        <v>102</v>
      </c>
      <c r="B208" s="10">
        <v>2022</v>
      </c>
      <c r="C208" s="34">
        <v>44672</v>
      </c>
      <c r="D208" s="10" t="s">
        <v>72</v>
      </c>
      <c r="E208" s="78" t="s">
        <v>454</v>
      </c>
      <c r="F208" s="78">
        <v>4</v>
      </c>
      <c r="G208" s="63" t="s">
        <v>15</v>
      </c>
      <c r="H208" s="63" t="s">
        <v>459</v>
      </c>
      <c r="I208" s="63" t="s">
        <v>491</v>
      </c>
      <c r="J208" s="63" t="s">
        <v>460</v>
      </c>
      <c r="K208" s="63" t="s">
        <v>492</v>
      </c>
      <c r="L208" s="65">
        <f>(C208-VLOOKUP(H208,Riders!$A$2:$C$3501,2,FALSE))/365</f>
        <v>23.432876712328767</v>
      </c>
      <c r="M208" s="65">
        <f>(C208-VLOOKUP(I208,Riders!$A$2:$C$3501,2,FALSE))/365</f>
        <v>25.783561643835615</v>
      </c>
      <c r="N208" s="65">
        <f>(C208-VLOOKUP(J208,Riders!$A$2:$C$3501,2,FALSE))/365</f>
        <v>28.778082191780822</v>
      </c>
      <c r="O208" s="65">
        <f>(C208-VLOOKUP(K208,Riders!$A$2:$C$3501,2,FALSE))/365</f>
        <v>25.172602739726027</v>
      </c>
      <c r="P208" s="78">
        <v>1</v>
      </c>
      <c r="Q208" s="127">
        <f t="shared" si="21"/>
        <v>252.80799999999999</v>
      </c>
      <c r="R208" s="127">
        <f t="shared" si="22"/>
        <v>22.620999999999999</v>
      </c>
      <c r="S208" s="127">
        <f t="shared" si="23"/>
        <v>68.991</v>
      </c>
      <c r="T208" s="127">
        <f t="shared" si="24"/>
        <v>61.366</v>
      </c>
      <c r="U208" s="127">
        <f t="shared" si="25"/>
        <v>61.548999999999978</v>
      </c>
      <c r="V208" s="127">
        <f t="shared" si="26"/>
        <v>60.902000000000015</v>
      </c>
      <c r="W208">
        <v>14.260999999999999</v>
      </c>
      <c r="X208">
        <v>8.36</v>
      </c>
      <c r="Y208">
        <v>7.892000000000003</v>
      </c>
      <c r="Z208">
        <v>7.8000000000000007</v>
      </c>
      <c r="AA208">
        <v>7.7959999999999994</v>
      </c>
      <c r="AB208">
        <v>7.5989999999999966</v>
      </c>
      <c r="AC208">
        <v>7.5280000000000058</v>
      </c>
      <c r="AD208">
        <v>7.7549999999999955</v>
      </c>
      <c r="AE208">
        <v>7.7749999999999915</v>
      </c>
      <c r="AF208">
        <v>7.7219999999999942</v>
      </c>
      <c r="AG208">
        <v>7.5800000000000125</v>
      </c>
      <c r="AH208">
        <v>7.6599999999999966</v>
      </c>
      <c r="AI208">
        <v>7.7039999999999935</v>
      </c>
      <c r="AJ208">
        <v>7.6570000000000107</v>
      </c>
      <c r="AK208">
        <v>7.5810000000000031</v>
      </c>
      <c r="AL208">
        <v>7.6869999999999976</v>
      </c>
      <c r="AM208">
        <v>7.7199999999999989</v>
      </c>
      <c r="AN208">
        <v>7.7280000000000086</v>
      </c>
      <c r="AO208">
        <v>7.6159999999999854</v>
      </c>
      <c r="AP208">
        <v>7.7840000000000202</v>
      </c>
      <c r="AQ208">
        <v>7.671999999999997</v>
      </c>
      <c r="AR208">
        <v>7.6270000000000095</v>
      </c>
      <c r="AS208">
        <v>7.7729999999999677</v>
      </c>
      <c r="AT208">
        <v>7.6289999999999907</v>
      </c>
      <c r="AU208">
        <v>7.6620000000000346</v>
      </c>
      <c r="AV208">
        <v>7.7369999999999948</v>
      </c>
      <c r="AW208">
        <v>7.6510000000000105</v>
      </c>
      <c r="AX208">
        <v>7.7049999999999841</v>
      </c>
      <c r="AY208">
        <v>7.5109999999999957</v>
      </c>
      <c r="AZ208">
        <v>7.5680000000000405</v>
      </c>
      <c r="BA208">
        <v>7.5589999999999407</v>
      </c>
      <c r="BB208">
        <v>7.5090000000000146</v>
      </c>
      <c r="BC208" s="128">
        <f t="shared" si="27"/>
        <v>56.960222777760201</v>
      </c>
    </row>
    <row r="209" spans="1:55" ht="15" thickBot="1" x14ac:dyDescent="0.35">
      <c r="A209" s="10" t="s">
        <v>102</v>
      </c>
      <c r="B209" s="10">
        <v>2022</v>
      </c>
      <c r="C209" s="34">
        <v>44672</v>
      </c>
      <c r="D209" s="10" t="s">
        <v>72</v>
      </c>
      <c r="E209" s="78" t="s">
        <v>454</v>
      </c>
      <c r="F209" s="63">
        <v>4</v>
      </c>
      <c r="G209" s="63" t="s">
        <v>17</v>
      </c>
      <c r="H209" s="63" t="s">
        <v>423</v>
      </c>
      <c r="I209" s="63" t="s">
        <v>215</v>
      </c>
      <c r="J209" s="63" t="s">
        <v>422</v>
      </c>
      <c r="K209" s="63" t="s">
        <v>493</v>
      </c>
      <c r="L209" s="65">
        <f>(C209-VLOOKUP(H209,Riders!$A$2:$C$3501,2,FALSE))/365</f>
        <v>24.421917808219177</v>
      </c>
      <c r="M209" s="65">
        <f>(C209-VLOOKUP(I209,Riders!$A$2:$C$3501,2,FALSE))/365</f>
        <v>23.287671232876711</v>
      </c>
      <c r="N209" s="65">
        <f>(C209-VLOOKUP(J209,Riders!$A$2:$C$3501,2,FALSE))/365</f>
        <v>23.008219178082193</v>
      </c>
      <c r="O209" s="65">
        <f>(C209-VLOOKUP(K209,Riders!$A$2:$C$3501,2,FALSE))/365</f>
        <v>18.767123287671232</v>
      </c>
      <c r="P209" s="78">
        <v>2</v>
      </c>
      <c r="Q209" s="127">
        <f t="shared" si="21"/>
        <v>253.99799999999999</v>
      </c>
      <c r="R209" s="127">
        <f t="shared" si="22"/>
        <v>22.513999999999999</v>
      </c>
      <c r="S209" s="127">
        <f t="shared" si="23"/>
        <v>69.085999999999999</v>
      </c>
      <c r="T209" s="127">
        <f t="shared" si="24"/>
        <v>61.917999999999992</v>
      </c>
      <c r="U209" s="127">
        <f t="shared" si="25"/>
        <v>61.690000000000026</v>
      </c>
      <c r="V209" s="127">
        <f t="shared" si="26"/>
        <v>61.303999999999974</v>
      </c>
      <c r="W209">
        <v>14.143000000000001</v>
      </c>
      <c r="X209">
        <v>8.3709999999999987</v>
      </c>
      <c r="Y209">
        <v>7.9660000000000011</v>
      </c>
      <c r="Z209">
        <v>7.772000000000002</v>
      </c>
      <c r="AA209">
        <v>7.7539999999999978</v>
      </c>
      <c r="AB209">
        <v>7.767000000000003</v>
      </c>
      <c r="AC209">
        <v>7.6270000000000024</v>
      </c>
      <c r="AD209">
        <v>7.6859999999999928</v>
      </c>
      <c r="AE209">
        <v>7.7419999999999902</v>
      </c>
      <c r="AF209">
        <v>7.5690000000000026</v>
      </c>
      <c r="AG209">
        <v>7.7620000000000005</v>
      </c>
      <c r="AH209">
        <v>7.6910000000000167</v>
      </c>
      <c r="AI209">
        <v>7.7879999999999825</v>
      </c>
      <c r="AJ209">
        <v>7.6680000000000064</v>
      </c>
      <c r="AK209">
        <v>7.945999999999998</v>
      </c>
      <c r="AL209">
        <v>7.7519999999999953</v>
      </c>
      <c r="AM209">
        <v>7.6870000000000402</v>
      </c>
      <c r="AN209">
        <v>7.7049999999999557</v>
      </c>
      <c r="AO209">
        <v>7.6550000000000011</v>
      </c>
      <c r="AP209">
        <v>7.6650000000000205</v>
      </c>
      <c r="AQ209">
        <v>7.7849999999999966</v>
      </c>
      <c r="AR209">
        <v>7.7090000000000032</v>
      </c>
      <c r="AS209">
        <v>7.599000000000018</v>
      </c>
      <c r="AT209">
        <v>7.8849999999999909</v>
      </c>
      <c r="AU209">
        <v>7.8369999999999607</v>
      </c>
      <c r="AV209">
        <v>7.6240000000000521</v>
      </c>
      <c r="AW209">
        <v>7.4749999999999943</v>
      </c>
      <c r="AX209">
        <v>7.4839999999999804</v>
      </c>
      <c r="AY209">
        <v>7.5089999999999577</v>
      </c>
      <c r="AZ209">
        <v>7.68100000000004</v>
      </c>
      <c r="BA209">
        <v>7.8129999999999882</v>
      </c>
      <c r="BB209">
        <v>7.8810000000000002</v>
      </c>
      <c r="BC209" s="128">
        <f t="shared" si="27"/>
        <v>56.693359790234574</v>
      </c>
    </row>
    <row r="210" spans="1:55" ht="15" thickBot="1" x14ac:dyDescent="0.35">
      <c r="A210" s="4" t="s">
        <v>102</v>
      </c>
      <c r="B210" s="4">
        <v>2022</v>
      </c>
      <c r="C210" s="5">
        <v>44672</v>
      </c>
      <c r="D210" s="4" t="s">
        <v>72</v>
      </c>
      <c r="E210" s="38" t="s">
        <v>204</v>
      </c>
      <c r="F210" s="67" t="s">
        <v>205</v>
      </c>
      <c r="G210" s="67" t="s">
        <v>15</v>
      </c>
      <c r="H210" s="67" t="s">
        <v>459</v>
      </c>
      <c r="I210" s="67" t="s">
        <v>491</v>
      </c>
      <c r="J210" s="67" t="s">
        <v>460</v>
      </c>
      <c r="K210" s="67" t="s">
        <v>492</v>
      </c>
      <c r="L210" s="65">
        <f>(C210-VLOOKUP(H210,Riders!$A$2:$C$3501,2,FALSE))/365</f>
        <v>23.432876712328767</v>
      </c>
      <c r="M210" s="65">
        <f>(C210-VLOOKUP(I210,Riders!$A$2:$C$3501,2,FALSE))/365</f>
        <v>25.783561643835615</v>
      </c>
      <c r="N210" s="65">
        <f>(C210-VLOOKUP(J210,Riders!$A$2:$C$3501,2,FALSE))/365</f>
        <v>28.778082191780822</v>
      </c>
      <c r="O210" s="65">
        <f>(C210-VLOOKUP(K210,Riders!$A$2:$C$3501,2,FALSE))/365</f>
        <v>25.172602739726027</v>
      </c>
      <c r="P210" s="38">
        <v>1</v>
      </c>
      <c r="Q210" s="127">
        <f t="shared" si="21"/>
        <v>253.42100000000002</v>
      </c>
      <c r="R210" s="127">
        <f t="shared" si="22"/>
        <v>22.460999999999999</v>
      </c>
      <c r="S210" s="127">
        <f t="shared" si="23"/>
        <v>68.272999999999996</v>
      </c>
      <c r="T210" s="127">
        <f t="shared" si="24"/>
        <v>61.798000000000002</v>
      </c>
      <c r="U210" s="127">
        <f t="shared" si="25"/>
        <v>62.228000000000009</v>
      </c>
      <c r="V210" s="127">
        <f t="shared" si="26"/>
        <v>61.122000000000014</v>
      </c>
      <c r="W210">
        <v>14.238</v>
      </c>
      <c r="X210">
        <v>8.222999999999999</v>
      </c>
      <c r="Y210">
        <v>7.7880000000000003</v>
      </c>
      <c r="Z210">
        <v>7.5850000000000044</v>
      </c>
      <c r="AA210">
        <v>7.6950000000000003</v>
      </c>
      <c r="AB210">
        <v>7.5089999999999932</v>
      </c>
      <c r="AC210">
        <v>7.5740000000000052</v>
      </c>
      <c r="AD210">
        <v>7.6609999999999943</v>
      </c>
      <c r="AE210">
        <v>7.8819999999999908</v>
      </c>
      <c r="AF210">
        <v>7.6740000000000066</v>
      </c>
      <c r="AG210">
        <v>7.6650000000000063</v>
      </c>
      <c r="AH210">
        <v>7.7999999999999972</v>
      </c>
      <c r="AI210">
        <v>7.51400000000001</v>
      </c>
      <c r="AJ210">
        <v>7.8010000000000019</v>
      </c>
      <c r="AK210">
        <v>7.7179999999999893</v>
      </c>
      <c r="AL210">
        <v>7.7439999999999998</v>
      </c>
      <c r="AM210">
        <v>7.7520000000000095</v>
      </c>
      <c r="AN210">
        <v>7.7309999999999945</v>
      </c>
      <c r="AO210">
        <v>7.7399999999999807</v>
      </c>
      <c r="AP210">
        <v>7.7160000000000366</v>
      </c>
      <c r="AQ210">
        <v>8.089999999999975</v>
      </c>
      <c r="AR210">
        <v>7.4270000000000209</v>
      </c>
      <c r="AS210">
        <v>7.8619999999999948</v>
      </c>
      <c r="AT210">
        <v>7.9099999999999966</v>
      </c>
      <c r="AU210">
        <v>7.3639999999999759</v>
      </c>
      <c r="AV210">
        <v>7.6310000000000286</v>
      </c>
      <c r="AW210">
        <v>7.7169999999999845</v>
      </c>
      <c r="AX210">
        <v>7.7930000000000064</v>
      </c>
      <c r="AY210">
        <v>8.2040000000000077</v>
      </c>
      <c r="AZ210">
        <v>7.0849999999999795</v>
      </c>
      <c r="BA210">
        <v>8.1890000000000214</v>
      </c>
      <c r="BB210">
        <v>7.13900000000001</v>
      </c>
      <c r="BC210" s="128">
        <f t="shared" si="27"/>
        <v>56.822441707672212</v>
      </c>
    </row>
    <row r="211" spans="1:55" ht="15" thickBot="1" x14ac:dyDescent="0.35">
      <c r="A211" s="4" t="s">
        <v>102</v>
      </c>
      <c r="B211" s="4">
        <v>2022</v>
      </c>
      <c r="C211" s="5">
        <v>44672</v>
      </c>
      <c r="D211" s="4" t="s">
        <v>72</v>
      </c>
      <c r="E211" s="38" t="s">
        <v>204</v>
      </c>
      <c r="F211" s="67" t="s">
        <v>205</v>
      </c>
      <c r="G211" s="67" t="s">
        <v>25</v>
      </c>
      <c r="H211" s="67" t="s">
        <v>269</v>
      </c>
      <c r="I211" s="67" t="s">
        <v>328</v>
      </c>
      <c r="J211" s="67" t="s">
        <v>309</v>
      </c>
      <c r="K211" s="67" t="s">
        <v>418</v>
      </c>
      <c r="L211" s="65">
        <f>(C211-VLOOKUP(H211,Riders!$A$2:$C$3501,2,FALSE))/365</f>
        <v>28.12876712328767</v>
      </c>
      <c r="M211" s="65">
        <f>(C211-VLOOKUP(I211,Riders!$A$2:$C$3501,2,FALSE))/365</f>
        <v>31.742465753424657</v>
      </c>
      <c r="N211" s="65">
        <f>(C211-VLOOKUP(J211,Riders!$A$2:$C$3501,2,FALSE))/365</f>
        <v>30.010958904109589</v>
      </c>
      <c r="O211" s="65">
        <f>(C211-VLOOKUP(K211,Riders!$A$2:$C$3501,2,FALSE))/365</f>
        <v>25.079452054794519</v>
      </c>
      <c r="P211" s="38">
        <v>2</v>
      </c>
      <c r="Q211" s="127">
        <f t="shared" si="21"/>
        <v>258.90800000000002</v>
      </c>
      <c r="R211" s="127">
        <f t="shared" si="22"/>
        <v>22.701000000000001</v>
      </c>
      <c r="S211" s="127">
        <f t="shared" si="23"/>
        <v>69.455999999999989</v>
      </c>
      <c r="T211" s="127">
        <f t="shared" si="24"/>
        <v>62.544000000000011</v>
      </c>
      <c r="U211" s="127">
        <f t="shared" si="25"/>
        <v>63.054000000000002</v>
      </c>
      <c r="V211" s="127">
        <f t="shared" si="26"/>
        <v>63.854000000000013</v>
      </c>
      <c r="W211">
        <v>14.129</v>
      </c>
      <c r="X211">
        <v>8.572000000000001</v>
      </c>
      <c r="Y211">
        <v>8.0010000000000012</v>
      </c>
      <c r="Z211">
        <v>7.8099999999999987</v>
      </c>
      <c r="AA211">
        <v>7.8500000000000014</v>
      </c>
      <c r="AB211">
        <v>7.7269999999999968</v>
      </c>
      <c r="AC211">
        <v>7.6280000000000143</v>
      </c>
      <c r="AD211">
        <v>7.7389999999999759</v>
      </c>
      <c r="AE211">
        <v>7.6160000000000139</v>
      </c>
      <c r="AF211">
        <v>7.6949999999999932</v>
      </c>
      <c r="AG211">
        <v>7.8850000000000051</v>
      </c>
      <c r="AH211">
        <v>7.8930000000000007</v>
      </c>
      <c r="AI211">
        <v>7.8869999999999862</v>
      </c>
      <c r="AJ211">
        <v>7.980000000000004</v>
      </c>
      <c r="AK211">
        <v>7.8180000000000121</v>
      </c>
      <c r="AL211">
        <v>7.769999999999996</v>
      </c>
      <c r="AM211">
        <v>7.7230000000000132</v>
      </c>
      <c r="AN211">
        <v>7.7650000000000148</v>
      </c>
      <c r="AO211">
        <v>7.8349999999999795</v>
      </c>
      <c r="AP211">
        <v>7.8899999999999864</v>
      </c>
      <c r="AQ211">
        <v>8.0229999999999961</v>
      </c>
      <c r="AR211">
        <v>7.8340000000000316</v>
      </c>
      <c r="AS211">
        <v>7.8990000000000009</v>
      </c>
      <c r="AT211">
        <v>8.0849999999999795</v>
      </c>
      <c r="AU211">
        <v>8.054000000000002</v>
      </c>
      <c r="AV211">
        <v>8.1959999999999695</v>
      </c>
      <c r="AW211">
        <v>7.9160000000000252</v>
      </c>
      <c r="AX211">
        <v>7.8049999999999784</v>
      </c>
      <c r="AY211">
        <v>7.8000000000000398</v>
      </c>
      <c r="AZ211">
        <v>7.9979999999999336</v>
      </c>
      <c r="BA211">
        <v>7.9900000000000375</v>
      </c>
      <c r="BB211">
        <v>8.0950000000000273</v>
      </c>
      <c r="BC211" s="128">
        <f t="shared" si="27"/>
        <v>55.618211874488232</v>
      </c>
    </row>
    <row r="212" spans="1:55" ht="15" thickBot="1" x14ac:dyDescent="0.35">
      <c r="A212" s="4" t="s">
        <v>102</v>
      </c>
      <c r="B212" s="4">
        <v>2022</v>
      </c>
      <c r="C212" s="5">
        <v>44672</v>
      </c>
      <c r="D212" s="4" t="s">
        <v>72</v>
      </c>
      <c r="E212" s="38" t="s">
        <v>204</v>
      </c>
      <c r="F212" s="67" t="s">
        <v>206</v>
      </c>
      <c r="G212" s="67" t="s">
        <v>53</v>
      </c>
      <c r="H212" s="67" t="s">
        <v>227</v>
      </c>
      <c r="I212" s="67" t="s">
        <v>272</v>
      </c>
      <c r="J212" s="67" t="s">
        <v>478</v>
      </c>
      <c r="K212" s="67" t="s">
        <v>316</v>
      </c>
      <c r="L212" s="65">
        <f>(C212-VLOOKUP(H212,Riders!$A$2:$C$3501,2,FALSE))/365</f>
        <v>24.161643835616438</v>
      </c>
      <c r="M212" s="65">
        <f>(C212-VLOOKUP(I212,Riders!$A$2:$C$3501,2,FALSE))/365</f>
        <v>25.17808219178082</v>
      </c>
      <c r="N212" s="65">
        <f>(C212-VLOOKUP(J212,Riders!$A$2:$C$3501,2,FALSE))/365</f>
        <v>25.208219178082192</v>
      </c>
      <c r="O212" s="65">
        <f>(C212-VLOOKUP(K212,Riders!$A$2:$C$3501,2,FALSE))/365</f>
        <v>21.331506849315069</v>
      </c>
      <c r="P212" s="38">
        <v>3</v>
      </c>
      <c r="Q212" s="127">
        <f t="shared" si="21"/>
        <v>254.42299999999997</v>
      </c>
      <c r="R212" s="127">
        <f t="shared" si="22"/>
        <v>22.629000000000001</v>
      </c>
      <c r="S212" s="127">
        <f t="shared" si="23"/>
        <v>69.686999999999983</v>
      </c>
      <c r="T212" s="127">
        <f t="shared" si="24"/>
        <v>62.162000000000035</v>
      </c>
      <c r="U212" s="127">
        <f t="shared" si="25"/>
        <v>61.59899999999999</v>
      </c>
      <c r="V212" s="127">
        <f t="shared" si="26"/>
        <v>60.974999999999966</v>
      </c>
      <c r="W212">
        <v>14.18</v>
      </c>
      <c r="X212">
        <v>8.4490000000000016</v>
      </c>
      <c r="Y212">
        <v>7.9929999999999986</v>
      </c>
      <c r="Z212">
        <v>7.8089999999999975</v>
      </c>
      <c r="AA212">
        <v>7.8330000000000055</v>
      </c>
      <c r="AB212">
        <v>7.6939999999999955</v>
      </c>
      <c r="AC212">
        <v>7.8230000000000004</v>
      </c>
      <c r="AD212">
        <v>7.9059999999999846</v>
      </c>
      <c r="AE212">
        <v>8.0390000000000299</v>
      </c>
      <c r="AF212">
        <v>7.7679999999999865</v>
      </c>
      <c r="AG212">
        <v>7.7050000000000125</v>
      </c>
      <c r="AH212">
        <v>7.6759999999999877</v>
      </c>
      <c r="AI212">
        <v>7.8400000000000034</v>
      </c>
      <c r="AJ212">
        <v>7.6940000000000026</v>
      </c>
      <c r="AK212">
        <v>7.742999999999995</v>
      </c>
      <c r="AL212">
        <v>7.6970000000000169</v>
      </c>
      <c r="AM212">
        <v>7.853999999999985</v>
      </c>
      <c r="AN212">
        <v>7.7309999999999945</v>
      </c>
      <c r="AO212">
        <v>7.8340000000000032</v>
      </c>
      <c r="AP212">
        <v>7.6370000000000005</v>
      </c>
      <c r="AQ212">
        <v>7.5989999999999895</v>
      </c>
      <c r="AR212">
        <v>7.5930000000000177</v>
      </c>
      <c r="AS212">
        <v>7.6669999999999732</v>
      </c>
      <c r="AT212">
        <v>7.6840000000000259</v>
      </c>
      <c r="AU212">
        <v>7.8079999999999927</v>
      </c>
      <c r="AV212">
        <v>7.5819999999999936</v>
      </c>
      <c r="AW212">
        <v>7.5170000000000243</v>
      </c>
      <c r="AX212">
        <v>7.5349999999999682</v>
      </c>
      <c r="AY212">
        <v>7.5710000000000264</v>
      </c>
      <c r="AZ212">
        <v>7.5939999999999941</v>
      </c>
      <c r="BA212">
        <v>7.7529999999999859</v>
      </c>
      <c r="BB212">
        <v>7.6149999999999807</v>
      </c>
      <c r="BC212" s="128">
        <f t="shared" si="27"/>
        <v>56.598656567998965</v>
      </c>
    </row>
    <row r="213" spans="1:55" ht="15" thickBot="1" x14ac:dyDescent="0.35">
      <c r="A213" s="4" t="s">
        <v>102</v>
      </c>
      <c r="B213" s="4">
        <v>2022</v>
      </c>
      <c r="C213" s="5">
        <v>44672</v>
      </c>
      <c r="D213" s="4" t="s">
        <v>72</v>
      </c>
      <c r="E213" s="38" t="s">
        <v>204</v>
      </c>
      <c r="F213" s="67" t="s">
        <v>206</v>
      </c>
      <c r="G213" s="67" t="s">
        <v>17</v>
      </c>
      <c r="H213" s="67" t="s">
        <v>423</v>
      </c>
      <c r="I213" s="67" t="s">
        <v>215</v>
      </c>
      <c r="J213" s="67" t="s">
        <v>422</v>
      </c>
      <c r="K213" s="67" t="s">
        <v>493</v>
      </c>
      <c r="L213" s="65">
        <f>(C213-VLOOKUP(H213,Riders!$A$2:$C$3501,2,FALSE))/365</f>
        <v>24.421917808219177</v>
      </c>
      <c r="M213" s="65">
        <f>(C213-VLOOKUP(I213,Riders!$A$2:$C$3501,2,FALSE))/365</f>
        <v>23.287671232876711</v>
      </c>
      <c r="N213" s="65">
        <f>(C213-VLOOKUP(J213,Riders!$A$2:$C$3501,2,FALSE))/365</f>
        <v>23.008219178082193</v>
      </c>
      <c r="O213" s="65">
        <f>(C213-VLOOKUP(K213,Riders!$A$2:$C$3501,2,FALSE))/365</f>
        <v>18.767123287671232</v>
      </c>
      <c r="P213" s="38">
        <v>4</v>
      </c>
      <c r="Q213" s="127">
        <f t="shared" si="21"/>
        <v>256.91199999999998</v>
      </c>
      <c r="R213" s="127">
        <f t="shared" si="22"/>
        <v>22.806999999999999</v>
      </c>
      <c r="S213" s="127">
        <f t="shared" si="23"/>
        <v>69.717999999999989</v>
      </c>
      <c r="T213" s="127">
        <f t="shared" si="24"/>
        <v>62.018000000000029</v>
      </c>
      <c r="U213" s="127">
        <f t="shared" si="25"/>
        <v>62.198999999999984</v>
      </c>
      <c r="V213" s="127">
        <f t="shared" si="26"/>
        <v>62.976999999999975</v>
      </c>
      <c r="W213">
        <v>14.359</v>
      </c>
      <c r="X213">
        <v>8.4479999999999986</v>
      </c>
      <c r="Y213">
        <v>8.0110000000000028</v>
      </c>
      <c r="Z213">
        <v>7.801999999999996</v>
      </c>
      <c r="AA213">
        <v>7.7439999999999998</v>
      </c>
      <c r="AB213">
        <v>7.9110000000000014</v>
      </c>
      <c r="AC213">
        <v>7.7530000000000072</v>
      </c>
      <c r="AD213">
        <v>7.6899999999999835</v>
      </c>
      <c r="AE213">
        <v>7.6700000000000159</v>
      </c>
      <c r="AF213">
        <v>7.7049999999999983</v>
      </c>
      <c r="AG213">
        <v>7.7079999999999984</v>
      </c>
      <c r="AH213">
        <v>7.7379999999999995</v>
      </c>
      <c r="AI213">
        <v>7.7890000000000157</v>
      </c>
      <c r="AJ213">
        <v>7.9139999999999873</v>
      </c>
      <c r="AK213">
        <v>7.7819999999999965</v>
      </c>
      <c r="AL213">
        <v>7.7120000000000175</v>
      </c>
      <c r="AM213">
        <v>7.7019999999999698</v>
      </c>
      <c r="AN213">
        <v>7.66700000000003</v>
      </c>
      <c r="AO213">
        <v>7.7169999999999561</v>
      </c>
      <c r="AP213">
        <v>7.7780000000000484</v>
      </c>
      <c r="AQ213">
        <v>7.8200000000000216</v>
      </c>
      <c r="AR213">
        <v>7.8989999999999441</v>
      </c>
      <c r="AS213">
        <v>7.8789999999999907</v>
      </c>
      <c r="AT213">
        <v>7.7370000000000232</v>
      </c>
      <c r="AU213">
        <v>7.8130000000000166</v>
      </c>
      <c r="AV213">
        <v>7.8689999999999998</v>
      </c>
      <c r="AW213">
        <v>8.0220000000000198</v>
      </c>
      <c r="AX213">
        <v>7.865999999999957</v>
      </c>
      <c r="AY213">
        <v>7.8300000000000125</v>
      </c>
      <c r="AZ213">
        <v>7.8419999999999845</v>
      </c>
      <c r="BA213">
        <v>7.8329999999999984</v>
      </c>
      <c r="BB213">
        <v>7.9019999999999868</v>
      </c>
      <c r="BC213" s="128">
        <f t="shared" si="27"/>
        <v>56.050320732390865</v>
      </c>
    </row>
    <row r="214" spans="1:55" ht="15" thickBot="1" x14ac:dyDescent="0.35">
      <c r="A214" s="10" t="s">
        <v>108</v>
      </c>
      <c r="B214" s="10">
        <v>2021</v>
      </c>
      <c r="C214" s="34">
        <v>44490</v>
      </c>
      <c r="D214" s="10" t="s">
        <v>13</v>
      </c>
      <c r="E214" s="78" t="s">
        <v>454</v>
      </c>
      <c r="F214" s="63">
        <v>1</v>
      </c>
      <c r="G214" s="63" t="s">
        <v>47</v>
      </c>
      <c r="H214" s="63" t="s">
        <v>279</v>
      </c>
      <c r="I214" s="63" t="s">
        <v>240</v>
      </c>
      <c r="J214" s="63" t="s">
        <v>268</v>
      </c>
      <c r="K214" s="63" t="s">
        <v>470</v>
      </c>
      <c r="L214" s="65">
        <f>(C214-VLOOKUP(H214,Riders!$A$2:$C$3501,2,FALSE))/365</f>
        <v>25.432876712328767</v>
      </c>
      <c r="M214" s="65">
        <f>(C214-VLOOKUP(I214,Riders!$A$2:$C$3501,2,FALSE))/365</f>
        <v>29.265753424657536</v>
      </c>
      <c r="N214" s="65">
        <f>(C214-VLOOKUP(J214,Riders!$A$2:$C$3501,2,FALSE))/365</f>
        <v>24.805479452054794</v>
      </c>
      <c r="O214" s="65">
        <f>(C214-VLOOKUP(K214,Riders!$A$2:$C$3501,2,FALSE))/365</f>
        <v>23.367123287671234</v>
      </c>
      <c r="P214" s="78">
        <v>1</v>
      </c>
      <c r="Q214" s="127">
        <f t="shared" si="21"/>
        <v>262.66900000000004</v>
      </c>
      <c r="R214" s="127">
        <f t="shared" si="22"/>
        <v>22.632000000000001</v>
      </c>
      <c r="S214" s="127">
        <f t="shared" si="23"/>
        <v>69.34</v>
      </c>
      <c r="T214" s="127">
        <f t="shared" si="24"/>
        <v>63.336999999999989</v>
      </c>
      <c r="U214" s="127">
        <f t="shared" si="25"/>
        <v>64.808000000000021</v>
      </c>
      <c r="V214" s="127">
        <f t="shared" si="26"/>
        <v>65.184000000000026</v>
      </c>
      <c r="W214">
        <v>14.307</v>
      </c>
      <c r="X214">
        <v>8.3250000000000011</v>
      </c>
      <c r="Y214">
        <v>7.9499999999999993</v>
      </c>
      <c r="Z214">
        <v>7.6030000000000015</v>
      </c>
      <c r="AA214">
        <v>7.7049999999999983</v>
      </c>
      <c r="AB214">
        <v>7.7379999999999995</v>
      </c>
      <c r="AC214">
        <v>7.9489999999999981</v>
      </c>
      <c r="AD214">
        <v>7.7630000000000052</v>
      </c>
      <c r="AE214">
        <v>7.8790000000000049</v>
      </c>
      <c r="AF214">
        <v>7.715999999999994</v>
      </c>
      <c r="AG214">
        <v>7.8290000000000077</v>
      </c>
      <c r="AH214">
        <v>7.6759999999999877</v>
      </c>
      <c r="AI214">
        <v>7.9069999999999965</v>
      </c>
      <c r="AJ214">
        <v>8.1539999999999822</v>
      </c>
      <c r="AK214">
        <v>8.0440000000000538</v>
      </c>
      <c r="AL214">
        <v>8.1319999999999624</v>
      </c>
      <c r="AM214">
        <v>7.9519999999999982</v>
      </c>
      <c r="AN214">
        <v>8.09699999999998</v>
      </c>
      <c r="AO214">
        <v>7.9080000000000439</v>
      </c>
      <c r="AP214">
        <v>8.0029999999999575</v>
      </c>
      <c r="AQ214">
        <v>7.9580000000000268</v>
      </c>
      <c r="AR214">
        <v>8.2320000000000277</v>
      </c>
      <c r="AS214">
        <v>8.1929999999999836</v>
      </c>
      <c r="AT214">
        <v>8.4650000000000034</v>
      </c>
      <c r="AU214">
        <v>8.0660000000000025</v>
      </c>
      <c r="AV214">
        <v>8.0600000000000023</v>
      </c>
      <c r="AW214">
        <v>8.20799999999997</v>
      </c>
      <c r="AX214">
        <v>8.0509999999999877</v>
      </c>
      <c r="AY214">
        <v>8.0400000000000205</v>
      </c>
      <c r="AZ214">
        <v>8.2189999999999941</v>
      </c>
      <c r="BA214">
        <v>8.1260000000000332</v>
      </c>
      <c r="BB214">
        <v>8.4140000000000157</v>
      </c>
      <c r="BC214" s="128">
        <f t="shared" si="27"/>
        <v>54.821848029268764</v>
      </c>
    </row>
    <row r="215" spans="1:55" ht="15" thickBot="1" x14ac:dyDescent="0.35">
      <c r="A215" s="10" t="s">
        <v>108</v>
      </c>
      <c r="B215" s="10">
        <v>2021</v>
      </c>
      <c r="C215" s="34">
        <v>44490</v>
      </c>
      <c r="D215" s="10" t="s">
        <v>13</v>
      </c>
      <c r="E215" s="78" t="s">
        <v>454</v>
      </c>
      <c r="F215" s="63">
        <v>1</v>
      </c>
      <c r="G215" s="63" t="s">
        <v>172</v>
      </c>
      <c r="H215" s="63" t="s">
        <v>280</v>
      </c>
      <c r="I215" s="63" t="s">
        <v>293</v>
      </c>
      <c r="J215" s="63" t="s">
        <v>502</v>
      </c>
      <c r="K215" s="63" t="s">
        <v>503</v>
      </c>
      <c r="L215" s="65">
        <f>(C215-VLOOKUP(H215,Riders!$A$2:$C$3501,2,FALSE))/365</f>
        <v>23.136986301369863</v>
      </c>
      <c r="M215" s="65">
        <f>(C215-VLOOKUP(I215,Riders!$A$2:$C$3501,2,FALSE))/365</f>
        <v>22.32054794520548</v>
      </c>
      <c r="N215" s="65">
        <f>(C215-VLOOKUP(J215,Riders!$A$2:$C$3501,2,FALSE))/365</f>
        <v>22.213698630136985</v>
      </c>
      <c r="O215" s="65">
        <f>(C215-VLOOKUP(K215,Riders!$A$2:$C$3501,2,FALSE))/365</f>
        <v>26.106849315068494</v>
      </c>
      <c r="P215" s="78">
        <v>2</v>
      </c>
      <c r="Q215" s="127">
        <f t="shared" si="21"/>
        <v>266.952</v>
      </c>
      <c r="R215" s="127">
        <f t="shared" si="22"/>
        <v>23.344999999999999</v>
      </c>
      <c r="S215" s="127">
        <f t="shared" si="23"/>
        <v>71.606000000000009</v>
      </c>
      <c r="T215" s="127">
        <f t="shared" si="24"/>
        <v>64.095999999999989</v>
      </c>
      <c r="U215" s="127">
        <f t="shared" si="25"/>
        <v>65.385999999999996</v>
      </c>
      <c r="V215" s="127">
        <f t="shared" si="26"/>
        <v>65.864000000000004</v>
      </c>
      <c r="W215">
        <v>14.757999999999999</v>
      </c>
      <c r="X215">
        <v>8.5869999999999997</v>
      </c>
      <c r="Y215">
        <v>8.3949999999999996</v>
      </c>
      <c r="Z215">
        <v>8.0550000000000033</v>
      </c>
      <c r="AA215">
        <v>8.1569999999999965</v>
      </c>
      <c r="AB215">
        <v>7.9280000000000044</v>
      </c>
      <c r="AC215">
        <v>7.8710000000000022</v>
      </c>
      <c r="AD215">
        <v>7.855000000000004</v>
      </c>
      <c r="AE215">
        <v>8.0539999999999878</v>
      </c>
      <c r="AF215">
        <v>7.8849999999999909</v>
      </c>
      <c r="AG215">
        <v>8.0700000000000216</v>
      </c>
      <c r="AH215">
        <v>7.953000000000003</v>
      </c>
      <c r="AI215">
        <v>8.0169999999999817</v>
      </c>
      <c r="AJ215">
        <v>8.1760000000000161</v>
      </c>
      <c r="AK215">
        <v>7.9579999999999984</v>
      </c>
      <c r="AL215">
        <v>7.9829999999999899</v>
      </c>
      <c r="AM215">
        <v>8.174000000000035</v>
      </c>
      <c r="AN215">
        <v>8.0649999999999977</v>
      </c>
      <c r="AO215">
        <v>8.1039999999999566</v>
      </c>
      <c r="AP215">
        <v>8.1570000000000107</v>
      </c>
      <c r="AQ215">
        <v>8.289999999999992</v>
      </c>
      <c r="AR215">
        <v>8.2169999999999845</v>
      </c>
      <c r="AS215">
        <v>8.0769999999999982</v>
      </c>
      <c r="AT215">
        <v>8.3020000000000209</v>
      </c>
      <c r="AU215">
        <v>8.0909999999999798</v>
      </c>
      <c r="AV215">
        <v>8.146000000000015</v>
      </c>
      <c r="AW215">
        <v>8.3350000000000648</v>
      </c>
      <c r="AX215">
        <v>8.2999999999999545</v>
      </c>
      <c r="AY215">
        <v>8.367999999999995</v>
      </c>
      <c r="AZ215">
        <v>8.5330000000000155</v>
      </c>
      <c r="BA215">
        <v>8.0799999999999557</v>
      </c>
      <c r="BB215">
        <v>8.0110000000000241</v>
      </c>
      <c r="BC215" s="128">
        <f t="shared" si="27"/>
        <v>53.942281758518384</v>
      </c>
    </row>
    <row r="216" spans="1:55" ht="15" thickBot="1" x14ac:dyDescent="0.35">
      <c r="A216" s="10" t="s">
        <v>108</v>
      </c>
      <c r="B216" s="10">
        <v>2021</v>
      </c>
      <c r="C216" s="34">
        <v>44490</v>
      </c>
      <c r="D216" s="10" t="s">
        <v>13</v>
      </c>
      <c r="E216" s="78" t="s">
        <v>454</v>
      </c>
      <c r="F216" s="63">
        <v>2</v>
      </c>
      <c r="G216" s="63" t="s">
        <v>27</v>
      </c>
      <c r="H216" s="63" t="s">
        <v>255</v>
      </c>
      <c r="I216" s="63" t="s">
        <v>463</v>
      </c>
      <c r="J216" s="63" t="s">
        <v>216</v>
      </c>
      <c r="K216" s="63" t="s">
        <v>312</v>
      </c>
      <c r="L216" s="65">
        <f>(C216-VLOOKUP(H216,Riders!$A$2:$C$3501,2,FALSE))/365</f>
        <v>19.268493150684932</v>
      </c>
      <c r="M216" s="65">
        <f>(C216-VLOOKUP(I216,Riders!$A$2:$C$3501,2,FALSE))/365</f>
        <v>19.893150684931506</v>
      </c>
      <c r="N216" s="65">
        <f>(C216-VLOOKUP(J216,Riders!$A$2:$C$3501,2,FALSE))/365</f>
        <v>22.704109589041096</v>
      </c>
      <c r="O216" s="65">
        <f>(C216-VLOOKUP(K216,Riders!$A$2:$C$3501,2,FALSE))/365</f>
        <v>23.271232876712329</v>
      </c>
      <c r="P216" s="78">
        <v>1</v>
      </c>
      <c r="Q216" s="127">
        <f t="shared" si="21"/>
        <v>260.19099999999997</v>
      </c>
      <c r="R216" s="127">
        <f t="shared" si="22"/>
        <v>23.19</v>
      </c>
      <c r="S216" s="127">
        <f t="shared" si="23"/>
        <v>70.390999999999991</v>
      </c>
      <c r="T216" s="127">
        <f t="shared" si="24"/>
        <v>62.929000000000002</v>
      </c>
      <c r="U216" s="127">
        <f t="shared" si="25"/>
        <v>63.614000000000004</v>
      </c>
      <c r="V216" s="127">
        <f t="shared" si="26"/>
        <v>63.256999999999977</v>
      </c>
      <c r="W216">
        <v>14.69</v>
      </c>
      <c r="X216">
        <v>8.5000000000000018</v>
      </c>
      <c r="Y216">
        <v>7.9949999999999974</v>
      </c>
      <c r="Z216">
        <v>7.8260000000000041</v>
      </c>
      <c r="AA216">
        <v>7.9749999999999943</v>
      </c>
      <c r="AB216">
        <v>7.8490000000000038</v>
      </c>
      <c r="AC216">
        <v>7.8260000000000076</v>
      </c>
      <c r="AD216">
        <v>7.7299999999999827</v>
      </c>
      <c r="AE216">
        <v>7.876000000000019</v>
      </c>
      <c r="AF216">
        <v>7.7499999999999716</v>
      </c>
      <c r="AG216">
        <v>7.7080000000000126</v>
      </c>
      <c r="AH216">
        <v>7.869000000000014</v>
      </c>
      <c r="AI216">
        <v>7.7620000000000005</v>
      </c>
      <c r="AJ216">
        <v>7.8909999999999769</v>
      </c>
      <c r="AK216">
        <v>8.0880000000000081</v>
      </c>
      <c r="AL216">
        <v>7.9849999999999994</v>
      </c>
      <c r="AM216">
        <v>8.0440000000000111</v>
      </c>
      <c r="AN216">
        <v>7.9759999999999991</v>
      </c>
      <c r="AO216">
        <v>7.9679999999999893</v>
      </c>
      <c r="AP216">
        <v>7.9650000000000034</v>
      </c>
      <c r="AQ216">
        <v>8.0950000000000273</v>
      </c>
      <c r="AR216">
        <v>7.8549999999999613</v>
      </c>
      <c r="AS216">
        <v>7.9680000000000177</v>
      </c>
      <c r="AT216">
        <v>7.742999999999995</v>
      </c>
      <c r="AU216">
        <v>7.945999999999998</v>
      </c>
      <c r="AV216">
        <v>7.8500000000000227</v>
      </c>
      <c r="AW216">
        <v>7.7389999999999759</v>
      </c>
      <c r="AX216">
        <v>7.9589999999999748</v>
      </c>
      <c r="AY216">
        <v>8.0690000000000168</v>
      </c>
      <c r="AZ216">
        <v>7.9239999999999782</v>
      </c>
      <c r="BA216">
        <v>7.9130000000000678</v>
      </c>
      <c r="BB216">
        <v>7.8569999999999425</v>
      </c>
      <c r="BC216" s="128">
        <f t="shared" si="27"/>
        <v>55.343958860990583</v>
      </c>
    </row>
    <row r="217" spans="1:55" ht="15" thickBot="1" x14ac:dyDescent="0.35">
      <c r="A217" s="10" t="s">
        <v>108</v>
      </c>
      <c r="B217" s="10">
        <v>2021</v>
      </c>
      <c r="C217" s="34">
        <v>44490</v>
      </c>
      <c r="D217" s="10" t="s">
        <v>13</v>
      </c>
      <c r="E217" s="78" t="s">
        <v>454</v>
      </c>
      <c r="F217" s="63">
        <v>2</v>
      </c>
      <c r="G217" s="63" t="s">
        <v>232</v>
      </c>
      <c r="H217" s="63" t="s">
        <v>231</v>
      </c>
      <c r="I217" s="63" t="s">
        <v>488</v>
      </c>
      <c r="J217" s="63" t="s">
        <v>489</v>
      </c>
      <c r="K217" s="63" t="s">
        <v>290</v>
      </c>
      <c r="L217" s="65">
        <f>(C217-VLOOKUP(H217,Riders!$A$2:$C$3501,2,FALSE))/365</f>
        <v>24.69041095890411</v>
      </c>
      <c r="M217" s="65">
        <f>(C217-VLOOKUP(I217,Riders!$A$2:$C$3501,2,FALSE))/365</f>
        <v>24.421917808219177</v>
      </c>
      <c r="N217" s="65">
        <f>(C217-VLOOKUP(J217,Riders!$A$2:$C$3501,2,FALSE))/365</f>
        <v>22.613698630136987</v>
      </c>
      <c r="O217" s="65">
        <f>(C217-VLOOKUP(K217,Riders!$A$2:$C$3501,2,FALSE))/365</f>
        <v>23.134246575342466</v>
      </c>
      <c r="P217" s="78">
        <v>2</v>
      </c>
      <c r="Q217" s="127">
        <f t="shared" si="21"/>
        <v>269.06800000000004</v>
      </c>
      <c r="R217" s="127">
        <f t="shared" si="22"/>
        <v>22.39</v>
      </c>
      <c r="S217" s="127">
        <f t="shared" si="23"/>
        <v>71.524000000000001</v>
      </c>
      <c r="T217" s="127">
        <f t="shared" si="24"/>
        <v>65.955000000000013</v>
      </c>
      <c r="U217" s="127">
        <f t="shared" si="25"/>
        <v>67.44399999999996</v>
      </c>
      <c r="V217" s="127">
        <f t="shared" si="26"/>
        <v>64.145000000000067</v>
      </c>
      <c r="W217">
        <v>14.004</v>
      </c>
      <c r="X217">
        <v>8.386000000000001</v>
      </c>
      <c r="Y217">
        <v>7.9759999999999991</v>
      </c>
      <c r="Z217">
        <v>8.1360000000000028</v>
      </c>
      <c r="AA217">
        <v>8.0339999999999989</v>
      </c>
      <c r="AB217">
        <v>8.213000000000001</v>
      </c>
      <c r="AC217">
        <v>8.4239999999999995</v>
      </c>
      <c r="AD217">
        <v>8.3509999999999991</v>
      </c>
      <c r="AE217">
        <v>8.3449999999999989</v>
      </c>
      <c r="AF217">
        <v>8.2700000000000102</v>
      </c>
      <c r="AG217">
        <v>8.2979999999999876</v>
      </c>
      <c r="AH217">
        <v>8.1570000000000107</v>
      </c>
      <c r="AI217">
        <v>8.1030000000000086</v>
      </c>
      <c r="AJ217">
        <v>8.2019999999999698</v>
      </c>
      <c r="AK217">
        <v>8.3770000000000238</v>
      </c>
      <c r="AL217">
        <v>8.203000000000003</v>
      </c>
      <c r="AM217">
        <v>8.1910000000000025</v>
      </c>
      <c r="AN217">
        <v>8.353999999999985</v>
      </c>
      <c r="AO217">
        <v>8.4110000000000014</v>
      </c>
      <c r="AP217">
        <v>8.4819999999999993</v>
      </c>
      <c r="AQ217">
        <v>8.771000000000015</v>
      </c>
      <c r="AR217">
        <v>8.4850000000000136</v>
      </c>
      <c r="AS217">
        <v>8.3989999999999725</v>
      </c>
      <c r="AT217">
        <v>8.3509999999999707</v>
      </c>
      <c r="AU217">
        <v>8.3460000000000036</v>
      </c>
      <c r="AV217">
        <v>8.1570000000000391</v>
      </c>
      <c r="AW217">
        <v>7.9380000000000166</v>
      </c>
      <c r="AX217">
        <v>7.8940000000000055</v>
      </c>
      <c r="AY217">
        <v>7.9159999999999968</v>
      </c>
      <c r="AZ217">
        <v>7.9359999999999786</v>
      </c>
      <c r="BA217">
        <v>7.9340000000000259</v>
      </c>
      <c r="BB217">
        <v>8.0240000000000009</v>
      </c>
      <c r="BC217" s="128">
        <f t="shared" si="27"/>
        <v>53.518069781616532</v>
      </c>
    </row>
    <row r="218" spans="1:55" ht="15" thickBot="1" x14ac:dyDescent="0.35">
      <c r="A218" s="10" t="s">
        <v>108</v>
      </c>
      <c r="B218" s="10">
        <v>2021</v>
      </c>
      <c r="C218" s="34">
        <v>44490</v>
      </c>
      <c r="D218" s="10" t="s">
        <v>13</v>
      </c>
      <c r="E218" s="78" t="s">
        <v>454</v>
      </c>
      <c r="F218" s="63">
        <v>3</v>
      </c>
      <c r="G218" s="63" t="s">
        <v>53</v>
      </c>
      <c r="H218" s="63" t="s">
        <v>227</v>
      </c>
      <c r="I218" s="63" t="s">
        <v>478</v>
      </c>
      <c r="J218" s="63" t="s">
        <v>456</v>
      </c>
      <c r="K218" s="63" t="s">
        <v>389</v>
      </c>
      <c r="L218" s="65">
        <f>(C218-VLOOKUP(H218,Riders!$A$2:$C$3501,2,FALSE))/365</f>
        <v>23.663013698630138</v>
      </c>
      <c r="M218" s="65">
        <f>(C218-VLOOKUP(I218,Riders!$A$2:$C$3501,2,FALSE))/365</f>
        <v>24.709589041095889</v>
      </c>
      <c r="N218" s="65">
        <f>(C218-VLOOKUP(J218,Riders!$A$2:$C$3501,2,FALSE))/365</f>
        <v>22.342465753424658</v>
      </c>
      <c r="O218" s="65">
        <f>(C218-VLOOKUP(K218,Riders!$A$2:$C$3501,2,FALSE))/365</f>
        <v>21.975342465753425</v>
      </c>
      <c r="P218" s="78">
        <v>1</v>
      </c>
      <c r="Q218" s="127">
        <f t="shared" si="21"/>
        <v>251.94700000000003</v>
      </c>
      <c r="R218" s="127">
        <f t="shared" si="22"/>
        <v>22.414000000000001</v>
      </c>
      <c r="S218" s="127">
        <f t="shared" si="23"/>
        <v>68.542000000000002</v>
      </c>
      <c r="T218" s="127">
        <f t="shared" si="24"/>
        <v>60.258999999999986</v>
      </c>
      <c r="U218" s="127">
        <f t="shared" si="25"/>
        <v>61.246000000000038</v>
      </c>
      <c r="V218" s="127">
        <f t="shared" si="26"/>
        <v>61.900000000000006</v>
      </c>
      <c r="W218">
        <v>14.156000000000001</v>
      </c>
      <c r="X218">
        <v>8.2580000000000009</v>
      </c>
      <c r="Y218">
        <v>7.8379999999999974</v>
      </c>
      <c r="Z218">
        <v>7.735000000000003</v>
      </c>
      <c r="AA218">
        <v>7.8470000000000013</v>
      </c>
      <c r="AB218">
        <v>7.6139999999999972</v>
      </c>
      <c r="AC218">
        <v>7.5130000000000052</v>
      </c>
      <c r="AD218">
        <v>7.580999999999996</v>
      </c>
      <c r="AE218">
        <v>7.4150000000000063</v>
      </c>
      <c r="AF218">
        <v>7.4029999999999774</v>
      </c>
      <c r="AG218">
        <v>7.480000000000004</v>
      </c>
      <c r="AH218">
        <v>7.5760000000000218</v>
      </c>
      <c r="AI218">
        <v>7.5030000000000001</v>
      </c>
      <c r="AJ218">
        <v>7.5529999999999831</v>
      </c>
      <c r="AK218">
        <v>7.72199999999998</v>
      </c>
      <c r="AL218">
        <v>7.6070000000000135</v>
      </c>
      <c r="AM218">
        <v>7.6169999999999902</v>
      </c>
      <c r="AN218">
        <v>7.6150000000000091</v>
      </c>
      <c r="AO218">
        <v>7.6069999999999993</v>
      </c>
      <c r="AP218">
        <v>7.7729999999999961</v>
      </c>
      <c r="AQ218">
        <v>7.6080000000000041</v>
      </c>
      <c r="AR218">
        <v>7.6550000000000296</v>
      </c>
      <c r="AS218">
        <v>7.8230000000000075</v>
      </c>
      <c r="AT218">
        <v>7.5480000000000018</v>
      </c>
      <c r="AU218">
        <v>7.56899999999996</v>
      </c>
      <c r="AV218">
        <v>7.5370000000000061</v>
      </c>
      <c r="AW218">
        <v>7.6220000000000141</v>
      </c>
      <c r="AX218">
        <v>7.8009999999999877</v>
      </c>
      <c r="AY218">
        <v>7.75</v>
      </c>
      <c r="AZ218">
        <v>7.9039999999999679</v>
      </c>
      <c r="BA218">
        <v>7.8000000000000682</v>
      </c>
      <c r="BB218">
        <v>7.9170000000000016</v>
      </c>
      <c r="BC218" s="128">
        <f t="shared" si="27"/>
        <v>57.154877811603228</v>
      </c>
    </row>
    <row r="219" spans="1:55" ht="15" thickBot="1" x14ac:dyDescent="0.35">
      <c r="A219" s="10" t="s">
        <v>108</v>
      </c>
      <c r="B219" s="10">
        <v>2021</v>
      </c>
      <c r="C219" s="34">
        <v>44490</v>
      </c>
      <c r="D219" s="10" t="s">
        <v>13</v>
      </c>
      <c r="E219" s="78" t="s">
        <v>454</v>
      </c>
      <c r="F219" s="63">
        <v>3</v>
      </c>
      <c r="G219" s="63" t="s">
        <v>25</v>
      </c>
      <c r="H219" s="63" t="s">
        <v>269</v>
      </c>
      <c r="I219" s="63" t="s">
        <v>457</v>
      </c>
      <c r="J219" s="63" t="s">
        <v>328</v>
      </c>
      <c r="K219" s="63" t="s">
        <v>418</v>
      </c>
      <c r="L219" s="65">
        <f>(C219-VLOOKUP(H219,Riders!$A$2:$C$3501,2,FALSE))/365</f>
        <v>27.63013698630137</v>
      </c>
      <c r="M219" s="65">
        <f>(C219-VLOOKUP(I219,Riders!$A$2:$C$3501,2,FALSE))/365</f>
        <v>24.2</v>
      </c>
      <c r="N219" s="65">
        <f>(C219-VLOOKUP(J219,Riders!$A$2:$C$3501,2,FALSE))/365</f>
        <v>31.243835616438357</v>
      </c>
      <c r="O219" s="65">
        <f>(C219-VLOOKUP(K219,Riders!$A$2:$C$3501,2,FALSE))/365</f>
        <v>24.580821917808219</v>
      </c>
      <c r="P219" s="78">
        <v>2</v>
      </c>
      <c r="Q219" s="127">
        <f t="shared" si="21"/>
        <v>254.41300000000001</v>
      </c>
      <c r="R219" s="127">
        <f t="shared" si="22"/>
        <v>22.611000000000001</v>
      </c>
      <c r="S219" s="127">
        <f t="shared" si="23"/>
        <v>69.403000000000006</v>
      </c>
      <c r="T219" s="127">
        <f t="shared" si="24"/>
        <v>60.835999999999999</v>
      </c>
      <c r="U219" s="127">
        <f t="shared" si="25"/>
        <v>61.188999999999993</v>
      </c>
      <c r="V219" s="127">
        <f t="shared" si="26"/>
        <v>62.985000000000014</v>
      </c>
      <c r="W219">
        <v>14.087</v>
      </c>
      <c r="X219">
        <v>8.5240000000000009</v>
      </c>
      <c r="Y219">
        <v>7.911999999999999</v>
      </c>
      <c r="Z219">
        <v>7.7900000000000027</v>
      </c>
      <c r="AA219">
        <v>7.867999999999995</v>
      </c>
      <c r="AB219">
        <v>7.7740000000000009</v>
      </c>
      <c r="AC219">
        <v>7.6700000000000088</v>
      </c>
      <c r="AD219">
        <v>7.7779999999999987</v>
      </c>
      <c r="AE219">
        <v>7.5829999999999984</v>
      </c>
      <c r="AF219">
        <v>7.5879999999999939</v>
      </c>
      <c r="AG219">
        <v>7.7299999999999898</v>
      </c>
      <c r="AH219">
        <v>7.6509999999999962</v>
      </c>
      <c r="AI219">
        <v>7.5960000000000178</v>
      </c>
      <c r="AJ219">
        <v>7.5650000000000119</v>
      </c>
      <c r="AK219">
        <v>7.5519999999999641</v>
      </c>
      <c r="AL219">
        <v>7.5710000000000264</v>
      </c>
      <c r="AM219">
        <v>7.5949999999999989</v>
      </c>
      <c r="AN219">
        <v>7.7159999999999798</v>
      </c>
      <c r="AO219">
        <v>7.6480000000000246</v>
      </c>
      <c r="AP219">
        <v>7.6430000000000291</v>
      </c>
      <c r="AQ219">
        <v>7.6459999999999582</v>
      </c>
      <c r="AR219">
        <v>7.6329999999999814</v>
      </c>
      <c r="AS219">
        <v>7.5970000000000084</v>
      </c>
      <c r="AT219">
        <v>7.7110000000000127</v>
      </c>
      <c r="AU219">
        <v>7.6810000000000116</v>
      </c>
      <c r="AV219">
        <v>7.8289999999999793</v>
      </c>
      <c r="AW219">
        <v>8.1170000000000186</v>
      </c>
      <c r="AX219">
        <v>7.8770000000000095</v>
      </c>
      <c r="AY219">
        <v>7.9399999999999977</v>
      </c>
      <c r="AZ219">
        <v>7.8799999999999955</v>
      </c>
      <c r="BA219">
        <v>7.8119999999999834</v>
      </c>
      <c r="BB219">
        <v>7.849000000000018</v>
      </c>
      <c r="BC219" s="128">
        <f t="shared" si="27"/>
        <v>56.600881244276039</v>
      </c>
    </row>
    <row r="220" spans="1:55" ht="15" thickBot="1" x14ac:dyDescent="0.35">
      <c r="A220" s="10" t="s">
        <v>108</v>
      </c>
      <c r="B220" s="10">
        <v>2021</v>
      </c>
      <c r="C220" s="34">
        <v>44490</v>
      </c>
      <c r="D220" s="10" t="s">
        <v>13</v>
      </c>
      <c r="E220" s="78" t="s">
        <v>454</v>
      </c>
      <c r="F220" s="63">
        <v>4</v>
      </c>
      <c r="G220" s="63" t="s">
        <v>15</v>
      </c>
      <c r="H220" s="63" t="s">
        <v>459</v>
      </c>
      <c r="I220" s="63" t="s">
        <v>501</v>
      </c>
      <c r="J220" s="63" t="s">
        <v>460</v>
      </c>
      <c r="K220" s="63" t="s">
        <v>492</v>
      </c>
      <c r="L220" s="65">
        <f>(C220-VLOOKUP(H220,Riders!$A$2:$C$3501,2,FALSE))/365</f>
        <v>22.934246575342467</v>
      </c>
      <c r="M220" s="65">
        <f>(C220-VLOOKUP(I220,Riders!$A$2:$C$3501,2,FALSE))/365</f>
        <v>33.391780821917806</v>
      </c>
      <c r="N220" s="65">
        <f>(C220-VLOOKUP(J220,Riders!$A$2:$C$3501,2,FALSE))/365</f>
        <v>28.279452054794522</v>
      </c>
      <c r="O220" s="65">
        <f>(C220-VLOOKUP(K220,Riders!$A$2:$C$3501,2,FALSE))/365</f>
        <v>24.673972602739727</v>
      </c>
      <c r="P220" s="78">
        <v>1</v>
      </c>
      <c r="Q220" s="127" t="str">
        <f t="shared" si="21"/>
        <v/>
      </c>
      <c r="R220" s="127">
        <f t="shared" si="22"/>
        <v>22.722999999999999</v>
      </c>
      <c r="S220" s="127">
        <f t="shared" si="23"/>
        <v>68.790000000000006</v>
      </c>
      <c r="T220" s="127">
        <f t="shared" si="24"/>
        <v>61.261999999999986</v>
      </c>
      <c r="U220" s="127">
        <f t="shared" si="25"/>
        <v>61.084000000000003</v>
      </c>
      <c r="V220" s="127" t="str">
        <f t="shared" si="26"/>
        <v/>
      </c>
      <c r="W220">
        <v>14.313000000000001</v>
      </c>
      <c r="X220">
        <v>8.4099999999999984</v>
      </c>
      <c r="Y220">
        <v>7.9239999999999995</v>
      </c>
      <c r="Z220">
        <v>7.6769999999999996</v>
      </c>
      <c r="AA220">
        <v>7.7660000000000053</v>
      </c>
      <c r="AB220">
        <v>7.5549999999999997</v>
      </c>
      <c r="AC220">
        <v>7.5439999999999969</v>
      </c>
      <c r="AD220">
        <v>7.6010000000000062</v>
      </c>
      <c r="AE220">
        <v>7.5469999999999828</v>
      </c>
      <c r="AF220">
        <v>7.4990000000000094</v>
      </c>
      <c r="AG220">
        <v>7.6780000000000115</v>
      </c>
      <c r="AH220">
        <v>7.6039999999999992</v>
      </c>
      <c r="AI220">
        <v>7.6779999999999973</v>
      </c>
      <c r="AJ220">
        <v>7.8329999999999984</v>
      </c>
      <c r="AK220">
        <v>7.708999999999989</v>
      </c>
      <c r="AL220">
        <v>7.7139999999999986</v>
      </c>
      <c r="AM220">
        <v>7.6570000000000107</v>
      </c>
      <c r="AN220">
        <v>7.6289999999999907</v>
      </c>
      <c r="AO220">
        <v>7.6419999999999675</v>
      </c>
      <c r="AP220">
        <v>7.641000000000048</v>
      </c>
      <c r="AQ220">
        <v>7.6510000000000105</v>
      </c>
      <c r="AR220">
        <v>7.7179999999999609</v>
      </c>
      <c r="AS220">
        <v>7.5560000000000116</v>
      </c>
      <c r="AT220">
        <v>7.5900000000000034</v>
      </c>
      <c r="AU220">
        <v>7.5950000000000273</v>
      </c>
      <c r="AV220">
        <v>7.6819999999999879</v>
      </c>
      <c r="AW220">
        <v>7.5109999999999957</v>
      </c>
      <c r="AX220">
        <v>7.4399999999999977</v>
      </c>
      <c r="AY220">
        <v>8.8730000000000473</v>
      </c>
      <c r="AZ220"/>
      <c r="BA220"/>
      <c r="BB220"/>
      <c r="BC220" s="128" t="str">
        <f t="shared" si="27"/>
        <v/>
      </c>
    </row>
    <row r="221" spans="1:55" ht="15" thickBot="1" x14ac:dyDescent="0.35">
      <c r="A221" s="78" t="s">
        <v>108</v>
      </c>
      <c r="B221" s="78">
        <v>2021</v>
      </c>
      <c r="C221" s="70">
        <v>44490</v>
      </c>
      <c r="D221" s="78" t="s">
        <v>13</v>
      </c>
      <c r="E221" s="78" t="s">
        <v>454</v>
      </c>
      <c r="F221" s="78">
        <v>4</v>
      </c>
      <c r="G221" s="63" t="s">
        <v>56</v>
      </c>
      <c r="H221" s="63" t="s">
        <v>267</v>
      </c>
      <c r="I221" s="63" t="s">
        <v>233</v>
      </c>
      <c r="J221" s="63" t="s">
        <v>428</v>
      </c>
      <c r="K221" s="63" t="s">
        <v>427</v>
      </c>
      <c r="L221" s="65">
        <f>(C221-VLOOKUP(H221,Riders!$A$2:$C$3501,2,FALSE))/365</f>
        <v>22.824657534246576</v>
      </c>
      <c r="M221" s="65">
        <f>(C221-VLOOKUP(I221,Riders!$A$2:$C$3501,2,FALSE))/365</f>
        <v>26.139726027397259</v>
      </c>
      <c r="N221" s="65">
        <f>(C221-VLOOKUP(J221,Riders!$A$2:$C$3501,2,FALSE))/365</f>
        <v>31.986301369863014</v>
      </c>
      <c r="O221" s="65">
        <f>(C221-VLOOKUP(K221,Riders!$A$2:$C$3501,2,FALSE))/365</f>
        <v>27.487671232876714</v>
      </c>
      <c r="P221" s="78">
        <v>2</v>
      </c>
      <c r="Q221" s="127">
        <f t="shared" si="21"/>
        <v>261.12599999999998</v>
      </c>
      <c r="R221" s="127">
        <f t="shared" si="22"/>
        <v>23.411000000000001</v>
      </c>
      <c r="S221" s="127">
        <f t="shared" si="23"/>
        <v>70.715000000000003</v>
      </c>
      <c r="T221" s="127">
        <f t="shared" si="24"/>
        <v>62.50800000000001</v>
      </c>
      <c r="U221" s="127">
        <f t="shared" si="25"/>
        <v>63.861000000000018</v>
      </c>
      <c r="V221" s="127">
        <f t="shared" si="26"/>
        <v>64.041999999999945</v>
      </c>
      <c r="W221">
        <v>14.797000000000001</v>
      </c>
      <c r="X221">
        <v>8.6140000000000008</v>
      </c>
      <c r="Y221">
        <v>8.004999999999999</v>
      </c>
      <c r="Z221">
        <v>7.9939999999999962</v>
      </c>
      <c r="AA221">
        <v>7.7850000000000037</v>
      </c>
      <c r="AB221">
        <v>7.777000000000001</v>
      </c>
      <c r="AC221">
        <v>7.9630000000000081</v>
      </c>
      <c r="AD221">
        <v>7.779999999999994</v>
      </c>
      <c r="AE221">
        <v>7.7489999999999952</v>
      </c>
      <c r="AF221">
        <v>7.7820000000000107</v>
      </c>
      <c r="AG221">
        <v>7.9139999999999873</v>
      </c>
      <c r="AH221">
        <v>7.8140000000000072</v>
      </c>
      <c r="AI221">
        <v>7.7149999999999892</v>
      </c>
      <c r="AJ221">
        <v>7.7170000000000272</v>
      </c>
      <c r="AK221">
        <v>7.9069999999999823</v>
      </c>
      <c r="AL221">
        <v>7.9100000000000108</v>
      </c>
      <c r="AM221">
        <v>8.1200000000000045</v>
      </c>
      <c r="AN221">
        <v>7.8789999999999623</v>
      </c>
      <c r="AO221">
        <v>7.7990000000000066</v>
      </c>
      <c r="AP221">
        <v>7.9360000000000355</v>
      </c>
      <c r="AQ221">
        <v>7.900999999999982</v>
      </c>
      <c r="AR221">
        <v>7.9830000000000041</v>
      </c>
      <c r="AS221">
        <v>8.0279999999999632</v>
      </c>
      <c r="AT221">
        <v>8.2150000000000603</v>
      </c>
      <c r="AU221">
        <v>7.9789999999999566</v>
      </c>
      <c r="AV221">
        <v>7.9029999999999916</v>
      </c>
      <c r="AW221">
        <v>7.9070000000000107</v>
      </c>
      <c r="AX221">
        <v>7.8519999999999754</v>
      </c>
      <c r="AY221">
        <v>8.0320000000000107</v>
      </c>
      <c r="AZ221">
        <v>8.0260000000000389</v>
      </c>
      <c r="BA221">
        <v>8.0689999999999884</v>
      </c>
      <c r="BB221">
        <v>8.2739999999999725</v>
      </c>
      <c r="BC221" s="128">
        <f t="shared" si="27"/>
        <v>55.145791686771908</v>
      </c>
    </row>
    <row r="222" spans="1:55" ht="15" thickBot="1" x14ac:dyDescent="0.35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205</v>
      </c>
      <c r="G222" s="63" t="s">
        <v>15</v>
      </c>
      <c r="H222" s="67" t="s">
        <v>459</v>
      </c>
      <c r="I222" s="67" t="s">
        <v>501</v>
      </c>
      <c r="J222" s="67" t="s">
        <v>460</v>
      </c>
      <c r="K222" s="67" t="s">
        <v>492</v>
      </c>
      <c r="L222" s="65">
        <f>(C222-VLOOKUP(H222,Riders!$A$2:$C$3501,2,FALSE))/365</f>
        <v>22.934246575342467</v>
      </c>
      <c r="M222" s="65">
        <f>(C222-VLOOKUP(I222,Riders!$A$2:$C$3501,2,FALSE))/365</f>
        <v>33.391780821917806</v>
      </c>
      <c r="N222" s="65">
        <f>(C222-VLOOKUP(J222,Riders!$A$2:$C$3501,2,FALSE))/365</f>
        <v>28.279452054794522</v>
      </c>
      <c r="O222" s="65">
        <f>(C222-VLOOKUP(K222,Riders!$A$2:$C$3501,2,FALSE))/365</f>
        <v>24.673972602739727</v>
      </c>
      <c r="P222" s="38">
        <v>1</v>
      </c>
      <c r="Q222" s="127">
        <f t="shared" si="21"/>
        <v>248.75199999999998</v>
      </c>
      <c r="R222" s="127">
        <f t="shared" si="22"/>
        <v>22.338000000000001</v>
      </c>
      <c r="S222" s="127">
        <f t="shared" si="23"/>
        <v>67.760000000000005</v>
      </c>
      <c r="T222" s="127">
        <f t="shared" si="24"/>
        <v>60.336999999999975</v>
      </c>
      <c r="U222" s="127">
        <f t="shared" si="25"/>
        <v>60.785000000000025</v>
      </c>
      <c r="V222" s="127">
        <f t="shared" si="26"/>
        <v>59.869999999999976</v>
      </c>
      <c r="W222">
        <v>14.147</v>
      </c>
      <c r="X222">
        <v>8.1910000000000007</v>
      </c>
      <c r="Y222">
        <v>7.7970000000000006</v>
      </c>
      <c r="Z222">
        <v>7.6260000000000012</v>
      </c>
      <c r="AA222">
        <v>7.6829999999999998</v>
      </c>
      <c r="AB222">
        <v>7.4799999999999969</v>
      </c>
      <c r="AC222">
        <v>7.4140000000000086</v>
      </c>
      <c r="AD222">
        <v>7.421999999999997</v>
      </c>
      <c r="AE222">
        <v>7.4699999999999989</v>
      </c>
      <c r="AF222">
        <v>7.4919999999999902</v>
      </c>
      <c r="AG222">
        <v>7.7130000000000081</v>
      </c>
      <c r="AH222">
        <v>7.5090000000000003</v>
      </c>
      <c r="AI222">
        <v>7.5499999999999972</v>
      </c>
      <c r="AJ222">
        <v>7.6569999999999823</v>
      </c>
      <c r="AK222">
        <v>7.474000000000018</v>
      </c>
      <c r="AL222">
        <v>7.47199999999998</v>
      </c>
      <c r="AM222">
        <v>7.5460000000000207</v>
      </c>
      <c r="AN222">
        <v>7.5809999999999889</v>
      </c>
      <c r="AO222">
        <v>7.6100000000000136</v>
      </c>
      <c r="AP222">
        <v>7.6159999999999854</v>
      </c>
      <c r="AQ222">
        <v>7.6400000000000148</v>
      </c>
      <c r="AR222">
        <v>7.6049999999999898</v>
      </c>
      <c r="AS222">
        <v>7.6769999999999925</v>
      </c>
      <c r="AT222">
        <v>7.5100000000000193</v>
      </c>
      <c r="AU222">
        <v>7.5020000000000095</v>
      </c>
      <c r="AV222">
        <v>7.5029999999999859</v>
      </c>
      <c r="AW222">
        <v>7.6880000000000166</v>
      </c>
      <c r="AX222">
        <v>7.41599999999994</v>
      </c>
      <c r="AY222">
        <v>7.4410000000000309</v>
      </c>
      <c r="AZ222">
        <v>7.429000000000002</v>
      </c>
      <c r="BA222">
        <v>7.4210000000000207</v>
      </c>
      <c r="BB222">
        <v>7.4699999999999704</v>
      </c>
      <c r="BC222" s="128">
        <f t="shared" si="27"/>
        <v>57.888981797131287</v>
      </c>
    </row>
    <row r="223" spans="1:55" ht="15" thickBot="1" x14ac:dyDescent="0.35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205</v>
      </c>
      <c r="G223" s="63" t="s">
        <v>53</v>
      </c>
      <c r="H223" s="67" t="s">
        <v>227</v>
      </c>
      <c r="I223" s="67" t="s">
        <v>478</v>
      </c>
      <c r="J223" s="67" t="s">
        <v>456</v>
      </c>
      <c r="K223" s="67" t="s">
        <v>389</v>
      </c>
      <c r="L223" s="65">
        <f>(C223-VLOOKUP(H223,Riders!$A$2:$C$3501,2,FALSE))/365</f>
        <v>23.663013698630138</v>
      </c>
      <c r="M223" s="65">
        <f>(C223-VLOOKUP(I223,Riders!$A$2:$C$3501,2,FALSE))/365</f>
        <v>24.709589041095889</v>
      </c>
      <c r="N223" s="65">
        <f>(C223-VLOOKUP(J223,Riders!$A$2:$C$3501,2,FALSE))/365</f>
        <v>22.342465753424658</v>
      </c>
      <c r="O223" s="65">
        <f>(C223-VLOOKUP(K223,Riders!$A$2:$C$3501,2,FALSE))/365</f>
        <v>21.975342465753425</v>
      </c>
      <c r="P223" s="38">
        <v>2</v>
      </c>
      <c r="Q223" s="127">
        <f t="shared" si="21"/>
        <v>253.69</v>
      </c>
      <c r="R223" s="127">
        <f t="shared" si="22"/>
        <v>22.167000000000002</v>
      </c>
      <c r="S223" s="127">
        <f t="shared" si="23"/>
        <v>67.749000000000009</v>
      </c>
      <c r="T223" s="127">
        <f t="shared" si="24"/>
        <v>60.563999999999979</v>
      </c>
      <c r="U223" s="127">
        <f t="shared" si="25"/>
        <v>62.023000000000025</v>
      </c>
      <c r="V223" s="127">
        <f t="shared" si="26"/>
        <v>63.353999999999985</v>
      </c>
      <c r="W223">
        <v>14.042999999999999</v>
      </c>
      <c r="X223">
        <v>8.1240000000000023</v>
      </c>
      <c r="Y223">
        <v>7.607999999999997</v>
      </c>
      <c r="Z223">
        <v>7.5260000000000034</v>
      </c>
      <c r="AA223">
        <v>7.7160000000000011</v>
      </c>
      <c r="AB223">
        <v>7.5559999999999974</v>
      </c>
      <c r="AC223">
        <v>7.5409999999999968</v>
      </c>
      <c r="AD223">
        <v>7.6350000000000122</v>
      </c>
      <c r="AE223">
        <v>7.5379999999999967</v>
      </c>
      <c r="AF223">
        <v>7.5390000000000015</v>
      </c>
      <c r="AG223">
        <v>7.5459999999999923</v>
      </c>
      <c r="AH223">
        <v>7.6409999999999911</v>
      </c>
      <c r="AI223">
        <v>7.5650000000000119</v>
      </c>
      <c r="AJ223">
        <v>7.5229999999999961</v>
      </c>
      <c r="AK223">
        <v>7.637999999999991</v>
      </c>
      <c r="AL223">
        <v>7.5739999999999981</v>
      </c>
      <c r="AM223">
        <v>7.5880000000000223</v>
      </c>
      <c r="AN223">
        <v>7.6140000000000043</v>
      </c>
      <c r="AO223">
        <v>7.61099999999999</v>
      </c>
      <c r="AP223">
        <v>7.8850000000000193</v>
      </c>
      <c r="AQ223">
        <v>7.8170000000000073</v>
      </c>
      <c r="AR223">
        <v>7.8479999999999848</v>
      </c>
      <c r="AS223">
        <v>8.0089999999999861</v>
      </c>
      <c r="AT223">
        <v>7.6510000000000105</v>
      </c>
      <c r="AU223">
        <v>7.592000000000013</v>
      </c>
      <c r="AV223">
        <v>7.6839999999999691</v>
      </c>
      <c r="AW223">
        <v>7.6469999999999914</v>
      </c>
      <c r="AX223">
        <v>7.8700000000000045</v>
      </c>
      <c r="AY223">
        <v>7.8000000000000398</v>
      </c>
      <c r="AZ223">
        <v>7.8319999999999652</v>
      </c>
      <c r="BA223">
        <v>8.2040000000000077</v>
      </c>
      <c r="BB223">
        <v>8.7249999999999943</v>
      </c>
      <c r="BC223" s="128">
        <f t="shared" si="27"/>
        <v>56.762190074500374</v>
      </c>
    </row>
    <row r="224" spans="1:55" ht="15" thickBot="1" x14ac:dyDescent="0.35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206</v>
      </c>
      <c r="G224" s="63" t="s">
        <v>25</v>
      </c>
      <c r="H224" s="67" t="s">
        <v>269</v>
      </c>
      <c r="I224" s="67" t="s">
        <v>457</v>
      </c>
      <c r="J224" s="67" t="s">
        <v>328</v>
      </c>
      <c r="K224" s="67" t="s">
        <v>418</v>
      </c>
      <c r="L224" s="65">
        <f>(C224-VLOOKUP(H224,Riders!$A$2:$C$3501,2,FALSE))/365</f>
        <v>27.63013698630137</v>
      </c>
      <c r="M224" s="65">
        <f>(C224-VLOOKUP(I224,Riders!$A$2:$C$3501,2,FALSE))/365</f>
        <v>24.2</v>
      </c>
      <c r="N224" s="65">
        <f>(C224-VLOOKUP(J224,Riders!$A$2:$C$3501,2,FALSE))/365</f>
        <v>31.243835616438357</v>
      </c>
      <c r="O224" s="65">
        <f>(C224-VLOOKUP(K224,Riders!$A$2:$C$3501,2,FALSE))/365</f>
        <v>24.580821917808219</v>
      </c>
      <c r="P224" s="38">
        <v>3</v>
      </c>
      <c r="Q224" s="127">
        <f t="shared" si="21"/>
        <v>257.35900000000004</v>
      </c>
      <c r="R224" s="127">
        <f t="shared" si="22"/>
        <v>22.593</v>
      </c>
      <c r="S224" s="127">
        <f t="shared" si="23"/>
        <v>69.416999999999987</v>
      </c>
      <c r="T224" s="127">
        <f t="shared" si="24"/>
        <v>61.951000000000008</v>
      </c>
      <c r="U224" s="127">
        <f t="shared" si="25"/>
        <v>62.974000000000018</v>
      </c>
      <c r="V224" s="127">
        <f t="shared" si="26"/>
        <v>63.017000000000024</v>
      </c>
      <c r="W224">
        <v>14.087</v>
      </c>
      <c r="X224">
        <v>8.5060000000000002</v>
      </c>
      <c r="Y224">
        <v>8.0249999999999986</v>
      </c>
      <c r="Z224">
        <v>7.8090000000000011</v>
      </c>
      <c r="AA224">
        <v>7.8999999999999986</v>
      </c>
      <c r="AB224">
        <v>7.679000000000002</v>
      </c>
      <c r="AC224">
        <v>7.6789999999999949</v>
      </c>
      <c r="AD224">
        <v>7.7319999999999922</v>
      </c>
      <c r="AE224">
        <v>7.632000000000005</v>
      </c>
      <c r="AF224">
        <v>7.6469999999999914</v>
      </c>
      <c r="AG224">
        <v>7.8540000000000134</v>
      </c>
      <c r="AH224">
        <v>7.7360000000000042</v>
      </c>
      <c r="AI224">
        <v>7.6869999999999976</v>
      </c>
      <c r="AJ224">
        <v>7.819999999999979</v>
      </c>
      <c r="AK224">
        <v>7.7640000000000242</v>
      </c>
      <c r="AL224">
        <v>7.8109999999999928</v>
      </c>
      <c r="AM224">
        <v>7.8390000000000271</v>
      </c>
      <c r="AN224">
        <v>7.8859999999999673</v>
      </c>
      <c r="AO224">
        <v>8.0160000000000196</v>
      </c>
      <c r="AP224">
        <v>7.8000000000000114</v>
      </c>
      <c r="AQ224">
        <v>7.7950000000000159</v>
      </c>
      <c r="AR224">
        <v>7.7799999999999727</v>
      </c>
      <c r="AS224">
        <v>7.9989999999999668</v>
      </c>
      <c r="AT224">
        <v>7.8590000000000373</v>
      </c>
      <c r="AU224">
        <v>8.0279999999999916</v>
      </c>
      <c r="AV224">
        <v>7.839999999999975</v>
      </c>
      <c r="AW224">
        <v>7.8330000000000268</v>
      </c>
      <c r="AX224">
        <v>7.8099999999999739</v>
      </c>
      <c r="AY224">
        <v>7.9290000000000589</v>
      </c>
      <c r="AZ224">
        <v>7.8999999999999488</v>
      </c>
      <c r="BA224">
        <v>7.8910000000000196</v>
      </c>
      <c r="BB224">
        <v>7.7860000000000298</v>
      </c>
      <c r="BC224" s="128">
        <f t="shared" si="27"/>
        <v>55.952968421543439</v>
      </c>
    </row>
    <row r="225" spans="1:55" ht="15" thickBot="1" x14ac:dyDescent="0.35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206</v>
      </c>
      <c r="G225" s="63" t="s">
        <v>27</v>
      </c>
      <c r="H225" s="67" t="s">
        <v>255</v>
      </c>
      <c r="I225" s="67" t="s">
        <v>396</v>
      </c>
      <c r="J225" s="67" t="s">
        <v>216</v>
      </c>
      <c r="K225" s="67" t="s">
        <v>312</v>
      </c>
      <c r="L225" s="65">
        <f>(C225-VLOOKUP(H225,Riders!$A$2:$C$3501,2,FALSE))/365</f>
        <v>19.268493150684932</v>
      </c>
      <c r="M225" s="65">
        <f>(C225-VLOOKUP(I225,Riders!$A$2:$C$3501,2,FALSE))/365</f>
        <v>22.627397260273973</v>
      </c>
      <c r="N225" s="65">
        <f>(C225-VLOOKUP(J225,Riders!$A$2:$C$3501,2,FALSE))/365</f>
        <v>22.704109589041096</v>
      </c>
      <c r="O225" s="65">
        <f>(C225-VLOOKUP(K225,Riders!$A$2:$C$3501,2,FALSE))/365</f>
        <v>23.271232876712329</v>
      </c>
      <c r="P225" s="38">
        <v>4</v>
      </c>
      <c r="Q225" s="127">
        <f t="shared" si="21"/>
        <v>262.88900000000001</v>
      </c>
      <c r="R225" s="127">
        <f t="shared" si="22"/>
        <v>23.134</v>
      </c>
      <c r="S225" s="127">
        <f t="shared" si="23"/>
        <v>70.061999999999998</v>
      </c>
      <c r="T225" s="127">
        <f t="shared" si="24"/>
        <v>62.631999999999991</v>
      </c>
      <c r="U225" s="127">
        <f t="shared" si="25"/>
        <v>64.199000000000041</v>
      </c>
      <c r="V225" s="127">
        <f t="shared" si="26"/>
        <v>65.995999999999981</v>
      </c>
      <c r="W225">
        <v>14.654999999999999</v>
      </c>
      <c r="X225">
        <v>8.479000000000001</v>
      </c>
      <c r="Y225">
        <v>7.9310000000000009</v>
      </c>
      <c r="Z225">
        <v>7.8249999999999993</v>
      </c>
      <c r="AA225">
        <v>7.8759999999999977</v>
      </c>
      <c r="AB225">
        <v>7.740000000000002</v>
      </c>
      <c r="AC225">
        <v>7.7549999999999955</v>
      </c>
      <c r="AD225">
        <v>7.8010000000000019</v>
      </c>
      <c r="AE225">
        <v>7.9480000000000075</v>
      </c>
      <c r="AF225">
        <v>7.7329999999999899</v>
      </c>
      <c r="AG225">
        <v>7.748999999999981</v>
      </c>
      <c r="AH225">
        <v>7.7540000000000333</v>
      </c>
      <c r="AI225">
        <v>7.8710000000000093</v>
      </c>
      <c r="AJ225">
        <v>7.7889999999999873</v>
      </c>
      <c r="AK225">
        <v>7.9360000000000213</v>
      </c>
      <c r="AL225">
        <v>7.8519999999999612</v>
      </c>
      <c r="AM225">
        <v>7.8170000000000073</v>
      </c>
      <c r="AN225">
        <v>8.0060000000000286</v>
      </c>
      <c r="AO225">
        <v>8.0069999999999766</v>
      </c>
      <c r="AP225">
        <v>8.0929999999999893</v>
      </c>
      <c r="AQ225">
        <v>8.296999999999997</v>
      </c>
      <c r="AR225">
        <v>8.0190000000000055</v>
      </c>
      <c r="AS225">
        <v>7.9590000000000316</v>
      </c>
      <c r="AT225">
        <v>8.0010000000000048</v>
      </c>
      <c r="AU225">
        <v>8.0329999999999586</v>
      </c>
      <c r="AV225">
        <v>8.0230000000000246</v>
      </c>
      <c r="AW225">
        <v>8.2370000000000232</v>
      </c>
      <c r="AX225">
        <v>8.5229999999999393</v>
      </c>
      <c r="AY225">
        <v>8.2909999999999968</v>
      </c>
      <c r="AZ225">
        <v>8.3080000000000211</v>
      </c>
      <c r="BA225">
        <v>8.257000000000005</v>
      </c>
      <c r="BB225">
        <v>8.3240000000000123</v>
      </c>
      <c r="BC225" s="128">
        <f t="shared" si="27"/>
        <v>54.775970086234111</v>
      </c>
    </row>
    <row r="226" spans="1:55" ht="15" thickBot="1" x14ac:dyDescent="0.35">
      <c r="A226" s="39" t="s">
        <v>108</v>
      </c>
      <c r="B226" s="39">
        <v>2021</v>
      </c>
      <c r="C226" s="64">
        <v>44489</v>
      </c>
      <c r="D226" s="39" t="s">
        <v>13</v>
      </c>
      <c r="E226" s="39" t="s">
        <v>379</v>
      </c>
      <c r="F226" s="39" t="s">
        <v>379</v>
      </c>
      <c r="G226" s="63" t="s">
        <v>15</v>
      </c>
      <c r="H226" s="62" t="s">
        <v>459</v>
      </c>
      <c r="I226" s="62" t="s">
        <v>501</v>
      </c>
      <c r="J226" s="62" t="s">
        <v>460</v>
      </c>
      <c r="K226" s="62" t="s">
        <v>492</v>
      </c>
      <c r="L226" s="65">
        <f>(C226-VLOOKUP(H226,Riders!$A$2:$C$3501,2,FALSE))/365</f>
        <v>22.931506849315067</v>
      </c>
      <c r="M226" s="65">
        <f>(C226-VLOOKUP(I226,Riders!$A$2:$C$3501,2,FALSE))/365</f>
        <v>33.389041095890413</v>
      </c>
      <c r="N226" s="65">
        <f>(C226-VLOOKUP(J226,Riders!$A$2:$C$3501,2,FALSE))/365</f>
        <v>28.276712328767122</v>
      </c>
      <c r="O226" s="65">
        <f>(C226-VLOOKUP(K226,Riders!$A$2:$C$3501,2,FALSE))/365</f>
        <v>24.671232876712327</v>
      </c>
      <c r="P226" s="39">
        <v>1</v>
      </c>
      <c r="Q226" s="127">
        <f t="shared" si="21"/>
        <v>253.08200000000002</v>
      </c>
      <c r="R226" s="127">
        <f t="shared" si="22"/>
        <v>22.815000000000001</v>
      </c>
      <c r="S226" s="127">
        <f t="shared" si="23"/>
        <v>69.472000000000008</v>
      </c>
      <c r="T226" s="127">
        <f t="shared" si="24"/>
        <v>61.44</v>
      </c>
      <c r="U226" s="127">
        <f t="shared" si="25"/>
        <v>61.488</v>
      </c>
      <c r="V226" s="127">
        <f t="shared" si="26"/>
        <v>60.682000000000016</v>
      </c>
      <c r="W226">
        <v>14.398999999999999</v>
      </c>
      <c r="X226">
        <v>8.4160000000000021</v>
      </c>
      <c r="Y226">
        <v>7.9209999999999994</v>
      </c>
      <c r="Z226">
        <v>7.7320000000000029</v>
      </c>
      <c r="AA226">
        <v>7.8319999999999936</v>
      </c>
      <c r="AB226">
        <v>7.6980000000000004</v>
      </c>
      <c r="AC226">
        <v>7.7370000000000019</v>
      </c>
      <c r="AD226">
        <v>7.737000000000009</v>
      </c>
      <c r="AE226">
        <v>7.7059999999999889</v>
      </c>
      <c r="AF226">
        <v>7.8160000000000167</v>
      </c>
      <c r="AG226">
        <v>7.6519999999999868</v>
      </c>
      <c r="AH226">
        <v>7.6370000000000147</v>
      </c>
      <c r="AI226">
        <v>7.8239999999999696</v>
      </c>
      <c r="AJ226">
        <v>7.6140000000000185</v>
      </c>
      <c r="AK226">
        <v>7.6089999999999662</v>
      </c>
      <c r="AL226">
        <v>7.5820000000000363</v>
      </c>
      <c r="AM226">
        <v>7.617999999999995</v>
      </c>
      <c r="AN226">
        <v>7.6199999999999761</v>
      </c>
      <c r="AO226">
        <v>7.6820000000000448</v>
      </c>
      <c r="AP226">
        <v>7.6889999999999645</v>
      </c>
      <c r="AQ226">
        <v>7.7040000000000077</v>
      </c>
      <c r="AR226">
        <v>7.6760000000000161</v>
      </c>
      <c r="AS226">
        <v>7.7370000000000232</v>
      </c>
      <c r="AT226">
        <v>7.761999999999972</v>
      </c>
      <c r="AU226">
        <v>7.5540000000000305</v>
      </c>
      <c r="AV226">
        <v>7.5139999999999532</v>
      </c>
      <c r="AW226">
        <v>7.671999999999997</v>
      </c>
      <c r="AX226">
        <v>7.4830000000000041</v>
      </c>
      <c r="AY226">
        <v>7.4370000000000118</v>
      </c>
      <c r="AZ226">
        <v>7.6359999999999673</v>
      </c>
      <c r="BA226">
        <v>7.6440000000000339</v>
      </c>
      <c r="BB226">
        <v>7.7420000000000186</v>
      </c>
      <c r="BC226" s="128">
        <f t="shared" si="27"/>
        <v>56.898554618661137</v>
      </c>
    </row>
    <row r="227" spans="1:55" ht="15" thickBot="1" x14ac:dyDescent="0.35">
      <c r="A227" s="39" t="s">
        <v>108</v>
      </c>
      <c r="B227" s="39">
        <v>2021</v>
      </c>
      <c r="C227" s="64">
        <v>44489</v>
      </c>
      <c r="D227" s="39" t="s">
        <v>13</v>
      </c>
      <c r="E227" s="39" t="s">
        <v>379</v>
      </c>
      <c r="F227" s="39" t="s">
        <v>379</v>
      </c>
      <c r="G227" s="63" t="s">
        <v>53</v>
      </c>
      <c r="H227" s="62" t="s">
        <v>227</v>
      </c>
      <c r="I227" s="62" t="s">
        <v>298</v>
      </c>
      <c r="J227" s="62" t="s">
        <v>478</v>
      </c>
      <c r="K227" s="62" t="s">
        <v>389</v>
      </c>
      <c r="L227" s="65">
        <f>(C227-VLOOKUP(H227,Riders!$A$2:$C$3501,2,FALSE))/365</f>
        <v>23.660273972602738</v>
      </c>
      <c r="M227" s="65">
        <f>(C227-VLOOKUP(I227,Riders!$A$2:$C$3501,2,FALSE))/365</f>
        <v>22.263013698630136</v>
      </c>
      <c r="N227" s="65">
        <f>(C227-VLOOKUP(J227,Riders!$A$2:$C$3501,2,FALSE))/365</f>
        <v>24.706849315068492</v>
      </c>
      <c r="O227" s="65">
        <f>(C227-VLOOKUP(K227,Riders!$A$2:$C$3501,2,FALSE))/365</f>
        <v>21.972602739726028</v>
      </c>
      <c r="P227" s="39">
        <v>2</v>
      </c>
      <c r="Q227" s="127">
        <f t="shared" si="21"/>
        <v>254.17599999999999</v>
      </c>
      <c r="R227" s="127">
        <f t="shared" si="22"/>
        <v>22.54</v>
      </c>
      <c r="S227" s="127">
        <f t="shared" si="23"/>
        <v>69.555999999999997</v>
      </c>
      <c r="T227" s="127">
        <f t="shared" si="24"/>
        <v>61.209000000000017</v>
      </c>
      <c r="U227" s="127">
        <f t="shared" si="25"/>
        <v>61.843999999999994</v>
      </c>
      <c r="V227" s="127">
        <f t="shared" si="26"/>
        <v>61.566999999999979</v>
      </c>
      <c r="W227">
        <v>14.186</v>
      </c>
      <c r="X227">
        <v>8.3539999999999992</v>
      </c>
      <c r="Y227">
        <v>7.8539999999999992</v>
      </c>
      <c r="Z227">
        <v>7.7800000000000011</v>
      </c>
      <c r="AA227">
        <v>7.911999999999999</v>
      </c>
      <c r="AB227">
        <v>7.7959999999999994</v>
      </c>
      <c r="AC227">
        <v>7.7929999999999993</v>
      </c>
      <c r="AD227">
        <v>7.8810000000000002</v>
      </c>
      <c r="AE227">
        <v>7.7230000000000132</v>
      </c>
      <c r="AF227">
        <v>7.6659999999999968</v>
      </c>
      <c r="AG227">
        <v>7.6310000000000002</v>
      </c>
      <c r="AH227">
        <v>7.6920000000000073</v>
      </c>
      <c r="AI227">
        <v>7.5719999999999885</v>
      </c>
      <c r="AJ227">
        <v>7.532999999999987</v>
      </c>
      <c r="AK227">
        <v>7.6839999999999975</v>
      </c>
      <c r="AL227">
        <v>7.7080000000000268</v>
      </c>
      <c r="AM227">
        <v>7.75</v>
      </c>
      <c r="AN227">
        <v>7.7169999999999561</v>
      </c>
      <c r="AO227">
        <v>7.6670000000000016</v>
      </c>
      <c r="AP227">
        <v>7.8340000000000032</v>
      </c>
      <c r="AQ227">
        <v>7.7460000000000377</v>
      </c>
      <c r="AR227">
        <v>7.7499999999999716</v>
      </c>
      <c r="AS227">
        <v>7.7800000000000011</v>
      </c>
      <c r="AT227">
        <v>7.6000000000000227</v>
      </c>
      <c r="AU227">
        <v>7.5750000000000171</v>
      </c>
      <c r="AV227">
        <v>7.5999999999999659</v>
      </c>
      <c r="AW227">
        <v>7.7319999999999993</v>
      </c>
      <c r="AX227">
        <v>7.6260000000000048</v>
      </c>
      <c r="AY227">
        <v>7.6830000000000211</v>
      </c>
      <c r="AZ227">
        <v>7.7319999999999709</v>
      </c>
      <c r="BA227">
        <v>7.9099999999999966</v>
      </c>
      <c r="BB227">
        <v>7.7090000000000032</v>
      </c>
      <c r="BC227" s="128">
        <f t="shared" si="27"/>
        <v>56.653657308321797</v>
      </c>
    </row>
    <row r="228" spans="1:55" ht="15" thickBot="1" x14ac:dyDescent="0.35">
      <c r="A228" s="39" t="s">
        <v>108</v>
      </c>
      <c r="B228" s="39">
        <v>2021</v>
      </c>
      <c r="C228" s="64">
        <v>44489</v>
      </c>
      <c r="D228" s="39" t="s">
        <v>13</v>
      </c>
      <c r="E228" s="39" t="s">
        <v>379</v>
      </c>
      <c r="F228" s="62" t="s">
        <v>379</v>
      </c>
      <c r="G228" s="63" t="s">
        <v>25</v>
      </c>
      <c r="H228" s="62" t="s">
        <v>269</v>
      </c>
      <c r="I228" s="62" t="s">
        <v>457</v>
      </c>
      <c r="J228" s="62" t="s">
        <v>328</v>
      </c>
      <c r="K228" s="62" t="s">
        <v>418</v>
      </c>
      <c r="L228" s="65">
        <f>(C228-VLOOKUP(H228,Riders!$A$2:$C$3501,2,FALSE))/365</f>
        <v>27.627397260273973</v>
      </c>
      <c r="M228" s="65">
        <f>(C228-VLOOKUP(I228,Riders!$A$2:$C$3501,2,FALSE))/365</f>
        <v>24.197260273972603</v>
      </c>
      <c r="N228" s="65">
        <f>(C228-VLOOKUP(J228,Riders!$A$2:$C$3501,2,FALSE))/365</f>
        <v>31.241095890410961</v>
      </c>
      <c r="O228" s="65">
        <f>(C228-VLOOKUP(K228,Riders!$A$2:$C$3501,2,FALSE))/365</f>
        <v>24.578082191780823</v>
      </c>
      <c r="P228" s="39">
        <v>3</v>
      </c>
      <c r="Q228" s="127">
        <f t="shared" si="21"/>
        <v>256.19999999999993</v>
      </c>
      <c r="R228" s="127">
        <f t="shared" si="22"/>
        <v>23.2</v>
      </c>
      <c r="S228" s="127">
        <f t="shared" si="23"/>
        <v>69.706000000000003</v>
      </c>
      <c r="T228" s="127">
        <f t="shared" si="24"/>
        <v>62.192999999999969</v>
      </c>
      <c r="U228" s="127">
        <f t="shared" si="25"/>
        <v>62.137000000000029</v>
      </c>
      <c r="V228" s="127">
        <f t="shared" si="26"/>
        <v>62.16399999999993</v>
      </c>
      <c r="W228">
        <v>14.432</v>
      </c>
      <c r="X228">
        <v>8.7679999999999989</v>
      </c>
      <c r="Y228">
        <v>8.1180000000000021</v>
      </c>
      <c r="Z228">
        <v>7.737999999999996</v>
      </c>
      <c r="AA228">
        <v>7.757000000000005</v>
      </c>
      <c r="AB228">
        <v>7.5929999999999964</v>
      </c>
      <c r="AC228">
        <v>7.6000000000000014</v>
      </c>
      <c r="AD228">
        <v>7.7000000000000028</v>
      </c>
      <c r="AE228">
        <v>7.6159999999999854</v>
      </c>
      <c r="AF228">
        <v>7.6829999999999927</v>
      </c>
      <c r="AG228">
        <v>7.8770000000000095</v>
      </c>
      <c r="AH228">
        <v>7.7530000000000001</v>
      </c>
      <c r="AI228">
        <v>7.7830000000000155</v>
      </c>
      <c r="AJ228">
        <v>7.7510000000000048</v>
      </c>
      <c r="AK228">
        <v>7.9269999999999925</v>
      </c>
      <c r="AL228">
        <v>7.8029999999999688</v>
      </c>
      <c r="AM228">
        <v>7.7760000000000389</v>
      </c>
      <c r="AN228">
        <v>7.7729999999999961</v>
      </c>
      <c r="AO228">
        <v>7.7349999999999852</v>
      </c>
      <c r="AP228">
        <v>7.835000000000008</v>
      </c>
      <c r="AQ228">
        <v>7.7120000000000175</v>
      </c>
      <c r="AR228">
        <v>7.6929999999999836</v>
      </c>
      <c r="AS228">
        <v>7.7249999999999943</v>
      </c>
      <c r="AT228">
        <v>7.8880000000000052</v>
      </c>
      <c r="AU228">
        <v>7.7870000000000061</v>
      </c>
      <c r="AV228">
        <v>7.9549999999999557</v>
      </c>
      <c r="AW228">
        <v>7.882000000000005</v>
      </c>
      <c r="AX228">
        <v>8.02800000000002</v>
      </c>
      <c r="AY228">
        <v>7.724000000000018</v>
      </c>
      <c r="AZ228">
        <v>7.6479999999999677</v>
      </c>
      <c r="BA228">
        <v>7.5699999999999932</v>
      </c>
      <c r="BB228">
        <v>7.5699999999999648</v>
      </c>
      <c r="BC228" s="128">
        <f t="shared" si="27"/>
        <v>56.206088992974252</v>
      </c>
    </row>
    <row r="229" spans="1:55" ht="15" thickBot="1" x14ac:dyDescent="0.35">
      <c r="A229" s="39" t="s">
        <v>108</v>
      </c>
      <c r="B229" s="39">
        <v>2021</v>
      </c>
      <c r="C229" s="64">
        <v>44489</v>
      </c>
      <c r="D229" s="39" t="s">
        <v>13</v>
      </c>
      <c r="E229" s="39" t="s">
        <v>379</v>
      </c>
      <c r="F229" s="62" t="s">
        <v>379</v>
      </c>
      <c r="G229" s="63" t="s">
        <v>56</v>
      </c>
      <c r="H229" s="62" t="s">
        <v>267</v>
      </c>
      <c r="I229" s="62" t="s">
        <v>233</v>
      </c>
      <c r="J229" s="62" t="s">
        <v>428</v>
      </c>
      <c r="K229" s="62" t="s">
        <v>427</v>
      </c>
      <c r="L229" s="65">
        <f>(C229-VLOOKUP(H229,Riders!$A$2:$C$3501,2,FALSE))/365</f>
        <v>22.82191780821918</v>
      </c>
      <c r="M229" s="65">
        <f>(C229-VLOOKUP(I229,Riders!$A$2:$C$3501,2,FALSE))/365</f>
        <v>26.136986301369863</v>
      </c>
      <c r="N229" s="65">
        <f>(C229-VLOOKUP(J229,Riders!$A$2:$C$3501,2,FALSE))/365</f>
        <v>31.983561643835618</v>
      </c>
      <c r="O229" s="65">
        <f>(C229-VLOOKUP(K229,Riders!$A$2:$C$3501,2,FALSE))/365</f>
        <v>27.484931506849314</v>
      </c>
      <c r="P229" s="39">
        <v>4</v>
      </c>
      <c r="Q229" s="127">
        <f t="shared" si="21"/>
        <v>263.09499999999997</v>
      </c>
      <c r="R229" s="127">
        <f t="shared" si="22"/>
        <v>23.443999999999999</v>
      </c>
      <c r="S229" s="127">
        <f t="shared" si="23"/>
        <v>71.670999999999992</v>
      </c>
      <c r="T229" s="127">
        <f t="shared" si="24"/>
        <v>63.468000000000018</v>
      </c>
      <c r="U229" s="127">
        <f t="shared" si="25"/>
        <v>64.718999999999994</v>
      </c>
      <c r="V229" s="127">
        <f t="shared" si="26"/>
        <v>63.236999999999966</v>
      </c>
      <c r="W229">
        <v>14.803000000000001</v>
      </c>
      <c r="X229">
        <v>8.6409999999999982</v>
      </c>
      <c r="Y229">
        <v>8.088000000000001</v>
      </c>
      <c r="Z229">
        <v>8.0040000000000013</v>
      </c>
      <c r="AA229">
        <v>8.1950000000000003</v>
      </c>
      <c r="AB229">
        <v>7.9919999999999973</v>
      </c>
      <c r="AC229">
        <v>7.9100000000000108</v>
      </c>
      <c r="AD229">
        <v>8.0379999999999825</v>
      </c>
      <c r="AE229">
        <v>7.8419999999999987</v>
      </c>
      <c r="AF229">
        <v>7.8310000000000173</v>
      </c>
      <c r="AG229">
        <v>7.8359999999999985</v>
      </c>
      <c r="AH229">
        <v>8.0290000000000106</v>
      </c>
      <c r="AI229">
        <v>7.8989999999999867</v>
      </c>
      <c r="AJ229">
        <v>7.9349999999999881</v>
      </c>
      <c r="AK229">
        <v>8.0060000000000286</v>
      </c>
      <c r="AL229">
        <v>8.0899999999999892</v>
      </c>
      <c r="AM229">
        <v>8.3039999999999736</v>
      </c>
      <c r="AN229">
        <v>8.495000000000033</v>
      </c>
      <c r="AO229">
        <v>8.0329999999999586</v>
      </c>
      <c r="AP229">
        <v>7.910000000000025</v>
      </c>
      <c r="AQ229">
        <v>8.0150000000000148</v>
      </c>
      <c r="AR229">
        <v>7.9549999999999557</v>
      </c>
      <c r="AS229">
        <v>7.9830000000000325</v>
      </c>
      <c r="AT229">
        <v>8.0240000000000009</v>
      </c>
      <c r="AU229">
        <v>8.2019999999999982</v>
      </c>
      <c r="AV229">
        <v>7.9499999999999886</v>
      </c>
      <c r="AW229">
        <v>7.9100000000000534</v>
      </c>
      <c r="AX229">
        <v>7.8539999999999281</v>
      </c>
      <c r="AY229">
        <v>7.8660000000000139</v>
      </c>
      <c r="AZ229">
        <v>7.9810000000000514</v>
      </c>
      <c r="BA229">
        <v>7.7119999999999891</v>
      </c>
      <c r="BB229">
        <v>7.7619999999999436</v>
      </c>
      <c r="BC229" s="128">
        <f t="shared" si="27"/>
        <v>54.733081206408336</v>
      </c>
    </row>
    <row r="230" spans="1:55" ht="15" thickBot="1" x14ac:dyDescent="0.35">
      <c r="A230" s="39" t="s">
        <v>108</v>
      </c>
      <c r="B230" s="39">
        <v>2021</v>
      </c>
      <c r="C230" s="64">
        <v>44489</v>
      </c>
      <c r="D230" s="39" t="s">
        <v>13</v>
      </c>
      <c r="E230" s="39" t="s">
        <v>379</v>
      </c>
      <c r="F230" s="62" t="s">
        <v>379</v>
      </c>
      <c r="G230" s="63" t="s">
        <v>27</v>
      </c>
      <c r="H230" s="62" t="s">
        <v>255</v>
      </c>
      <c r="I230" s="62" t="s">
        <v>463</v>
      </c>
      <c r="J230" s="62" t="s">
        <v>396</v>
      </c>
      <c r="K230" s="62" t="s">
        <v>216</v>
      </c>
      <c r="L230" s="65">
        <f>(C230-VLOOKUP(H230,Riders!$A$2:$C$3501,2,FALSE))/365</f>
        <v>19.265753424657536</v>
      </c>
      <c r="M230" s="65">
        <f>(C230-VLOOKUP(I230,Riders!$A$2:$C$3501,2,FALSE))/365</f>
        <v>19.890410958904109</v>
      </c>
      <c r="N230" s="65">
        <f>(C230-VLOOKUP(J230,Riders!$A$2:$C$3501,2,FALSE))/365</f>
        <v>22.624657534246577</v>
      </c>
      <c r="O230" s="65">
        <f>(C230-VLOOKUP(K230,Riders!$A$2:$C$3501,2,FALSE))/365</f>
        <v>22.701369863013699</v>
      </c>
      <c r="P230" s="39">
        <v>5</v>
      </c>
      <c r="Q230" s="127">
        <f t="shared" si="21"/>
        <v>263.988</v>
      </c>
      <c r="R230" s="127">
        <f t="shared" si="22"/>
        <v>23.164999999999999</v>
      </c>
      <c r="S230" s="127">
        <f t="shared" si="23"/>
        <v>70.515000000000001</v>
      </c>
      <c r="T230" s="127">
        <f t="shared" si="24"/>
        <v>62.933000000000007</v>
      </c>
      <c r="U230" s="127">
        <f t="shared" si="25"/>
        <v>64.447999999999979</v>
      </c>
      <c r="V230" s="127">
        <f t="shared" si="26"/>
        <v>66.092000000000013</v>
      </c>
      <c r="W230">
        <v>14.603</v>
      </c>
      <c r="X230">
        <v>8.5619999999999994</v>
      </c>
      <c r="Y230">
        <v>7.9890000000000008</v>
      </c>
      <c r="Z230">
        <v>7.8159999999999989</v>
      </c>
      <c r="AA230">
        <v>7.9239999999999995</v>
      </c>
      <c r="AB230">
        <v>7.7830000000000013</v>
      </c>
      <c r="AC230">
        <v>7.8749999999999929</v>
      </c>
      <c r="AD230">
        <v>7.9630000000000081</v>
      </c>
      <c r="AE230">
        <v>8</v>
      </c>
      <c r="AF230">
        <v>7.8469999999999942</v>
      </c>
      <c r="AG230">
        <v>7.8629999999999995</v>
      </c>
      <c r="AH230">
        <v>7.9849999999999994</v>
      </c>
      <c r="AI230">
        <v>7.8090000000000117</v>
      </c>
      <c r="AJ230">
        <v>7.7349999999999852</v>
      </c>
      <c r="AK230">
        <v>7.791000000000011</v>
      </c>
      <c r="AL230">
        <v>7.9030000000000058</v>
      </c>
      <c r="AM230">
        <v>7.813999999999993</v>
      </c>
      <c r="AN230">
        <v>7.8629999999999995</v>
      </c>
      <c r="AO230">
        <v>8.0319999999999823</v>
      </c>
      <c r="AP230">
        <v>8.2860000000000014</v>
      </c>
      <c r="AQ230">
        <v>8.1170000000000186</v>
      </c>
      <c r="AR230">
        <v>8.2909999999999684</v>
      </c>
      <c r="AS230">
        <v>8.0090000000000146</v>
      </c>
      <c r="AT230">
        <v>8.0360000000000014</v>
      </c>
      <c r="AU230">
        <v>7.9640000000000271</v>
      </c>
      <c r="AV230">
        <v>8.0429999999999779</v>
      </c>
      <c r="AW230">
        <v>8.1519999999999868</v>
      </c>
      <c r="AX230">
        <v>8.1570000000000675</v>
      </c>
      <c r="AY230">
        <v>8.1359999999999673</v>
      </c>
      <c r="AZ230">
        <v>8.195999999999998</v>
      </c>
      <c r="BA230">
        <v>8.5930000000000177</v>
      </c>
      <c r="BB230">
        <v>8.8509999999999707</v>
      </c>
      <c r="BC230" s="128">
        <f t="shared" si="27"/>
        <v>54.547933996999866</v>
      </c>
    </row>
    <row r="231" spans="1:55" ht="15" thickBot="1" x14ac:dyDescent="0.35">
      <c r="A231" s="39" t="s">
        <v>108</v>
      </c>
      <c r="B231" s="39">
        <v>2021</v>
      </c>
      <c r="C231" s="64">
        <v>44489</v>
      </c>
      <c r="D231" s="39" t="s">
        <v>13</v>
      </c>
      <c r="E231" s="39" t="s">
        <v>379</v>
      </c>
      <c r="F231" s="62" t="s">
        <v>379</v>
      </c>
      <c r="G231" s="63" t="s">
        <v>172</v>
      </c>
      <c r="H231" s="62" t="s">
        <v>280</v>
      </c>
      <c r="I231" s="62" t="s">
        <v>293</v>
      </c>
      <c r="J231" s="62" t="s">
        <v>502</v>
      </c>
      <c r="K231" s="62" t="s">
        <v>503</v>
      </c>
      <c r="L231" s="65">
        <f>(C231-VLOOKUP(H231,Riders!$A$2:$C$3501,2,FALSE))/365</f>
        <v>23.134246575342466</v>
      </c>
      <c r="M231" s="65">
        <f>(C231-VLOOKUP(I231,Riders!$A$2:$C$3501,2,FALSE))/365</f>
        <v>22.317808219178083</v>
      </c>
      <c r="N231" s="65">
        <f>(C231-VLOOKUP(J231,Riders!$A$2:$C$3501,2,FALSE))/365</f>
        <v>22.210958904109589</v>
      </c>
      <c r="O231" s="65">
        <f>(C231-VLOOKUP(K231,Riders!$A$2:$C$3501,2,FALSE))/365</f>
        <v>26.104109589041094</v>
      </c>
      <c r="P231" s="39">
        <v>6</v>
      </c>
      <c r="Q231" s="127">
        <f t="shared" si="21"/>
        <v>269.15800000000002</v>
      </c>
      <c r="R231" s="127">
        <f t="shared" si="22"/>
        <v>23.216000000000001</v>
      </c>
      <c r="S231" s="127">
        <f t="shared" si="23"/>
        <v>71.998000000000005</v>
      </c>
      <c r="T231" s="127">
        <f t="shared" si="24"/>
        <v>64.865000000000023</v>
      </c>
      <c r="U231" s="127">
        <f t="shared" si="25"/>
        <v>66.255999999999972</v>
      </c>
      <c r="V231" s="127">
        <f t="shared" si="26"/>
        <v>66.039000000000016</v>
      </c>
      <c r="W231">
        <v>14.666</v>
      </c>
      <c r="X231">
        <v>8.5500000000000007</v>
      </c>
      <c r="Y231">
        <v>8.4399999999999977</v>
      </c>
      <c r="Z231">
        <v>8.1430000000000007</v>
      </c>
      <c r="AA231">
        <v>8.2319999999999993</v>
      </c>
      <c r="AB231">
        <v>7.9690000000000012</v>
      </c>
      <c r="AC231">
        <v>8.1009999999999991</v>
      </c>
      <c r="AD231">
        <v>7.8970000000000056</v>
      </c>
      <c r="AE231">
        <v>8.1430000000000007</v>
      </c>
      <c r="AF231">
        <v>8.039999999999992</v>
      </c>
      <c r="AG231">
        <v>8.1910000000000025</v>
      </c>
      <c r="AH231">
        <v>7.9119999999999919</v>
      </c>
      <c r="AI231">
        <v>8.1289999999999907</v>
      </c>
      <c r="AJ231">
        <v>7.9520000000000124</v>
      </c>
      <c r="AK231">
        <v>8.1650000000000063</v>
      </c>
      <c r="AL231">
        <v>8.3330000000000268</v>
      </c>
      <c r="AM231">
        <v>8.2209999999999752</v>
      </c>
      <c r="AN231">
        <v>8.3219999999999743</v>
      </c>
      <c r="AO231">
        <v>8.1420000000000243</v>
      </c>
      <c r="AP231">
        <v>8.3660000000000139</v>
      </c>
      <c r="AQ231">
        <v>8.1310000000000002</v>
      </c>
      <c r="AR231">
        <v>8.2789999999999679</v>
      </c>
      <c r="AS231">
        <v>8.4970000000000141</v>
      </c>
      <c r="AT231">
        <v>8.2980000000000018</v>
      </c>
      <c r="AU231">
        <v>8.3859999999999957</v>
      </c>
      <c r="AV231">
        <v>8.1370000000000289</v>
      </c>
      <c r="AW231">
        <v>8.3599999999999568</v>
      </c>
      <c r="AX231">
        <v>8.1230000000000189</v>
      </c>
      <c r="AY231">
        <v>8.3880000000000621</v>
      </c>
      <c r="AZ231">
        <v>8.2349999999999852</v>
      </c>
      <c r="BA231">
        <v>8.2119999999999322</v>
      </c>
      <c r="BB231">
        <v>8.1980000000000359</v>
      </c>
      <c r="BC231" s="128">
        <f t="shared" si="27"/>
        <v>53.500174618625486</v>
      </c>
    </row>
    <row r="232" spans="1:55" ht="15" thickBot="1" x14ac:dyDescent="0.35">
      <c r="A232" s="39" t="s">
        <v>108</v>
      </c>
      <c r="B232" s="39">
        <v>2021</v>
      </c>
      <c r="C232" s="64">
        <v>44489</v>
      </c>
      <c r="D232" s="39" t="s">
        <v>13</v>
      </c>
      <c r="E232" s="39" t="s">
        <v>379</v>
      </c>
      <c r="F232" s="62" t="s">
        <v>379</v>
      </c>
      <c r="G232" s="63" t="s">
        <v>47</v>
      </c>
      <c r="H232" s="62" t="s">
        <v>279</v>
      </c>
      <c r="I232" s="62" t="s">
        <v>240</v>
      </c>
      <c r="J232" s="62" t="s">
        <v>504</v>
      </c>
      <c r="K232" s="62" t="s">
        <v>470</v>
      </c>
      <c r="L232" s="65">
        <f>(C232-VLOOKUP(H232,Riders!$A$2:$C$3501,2,FALSE))/365</f>
        <v>25.43013698630137</v>
      </c>
      <c r="M232" s="65">
        <f>(C232-VLOOKUP(I232,Riders!$A$2:$C$3501,2,FALSE))/365</f>
        <v>29.263013698630136</v>
      </c>
      <c r="N232" s="65">
        <f>(C232-VLOOKUP(J232,Riders!$A$2:$C$3501,2,FALSE))/365</f>
        <v>22.893150684931506</v>
      </c>
      <c r="O232" s="65">
        <f>(C232-VLOOKUP(K232,Riders!$A$2:$C$3501,2,FALSE))/365</f>
        <v>23.364383561643837</v>
      </c>
      <c r="P232" s="39">
        <v>7</v>
      </c>
      <c r="Q232" s="127">
        <f t="shared" si="21"/>
        <v>269.44499999999999</v>
      </c>
      <c r="R232" s="127">
        <f t="shared" si="22"/>
        <v>23.056999999999999</v>
      </c>
      <c r="S232" s="127">
        <f t="shared" si="23"/>
        <v>71.495000000000005</v>
      </c>
      <c r="T232" s="127">
        <f t="shared" si="24"/>
        <v>65.529999999999973</v>
      </c>
      <c r="U232" s="127">
        <f t="shared" si="25"/>
        <v>65.859000000000066</v>
      </c>
      <c r="V232" s="127">
        <f t="shared" si="26"/>
        <v>66.56099999999995</v>
      </c>
      <c r="W232">
        <v>14.628</v>
      </c>
      <c r="X232">
        <v>8.4289999999999985</v>
      </c>
      <c r="Y232">
        <v>8.152000000000001</v>
      </c>
      <c r="Z232">
        <v>7.9860000000000007</v>
      </c>
      <c r="AA232">
        <v>8.1629999999999967</v>
      </c>
      <c r="AB232">
        <v>7.9140000000000015</v>
      </c>
      <c r="AC232">
        <v>8.0730000000000004</v>
      </c>
      <c r="AD232">
        <v>8.1500000000000057</v>
      </c>
      <c r="AE232">
        <v>8.0690000000000026</v>
      </c>
      <c r="AF232">
        <v>8.2209999999999752</v>
      </c>
      <c r="AG232">
        <v>8.1470000000000198</v>
      </c>
      <c r="AH232">
        <v>8.3639999999999901</v>
      </c>
      <c r="AI232">
        <v>8.1020000000000039</v>
      </c>
      <c r="AJ232">
        <v>8.2860000000000156</v>
      </c>
      <c r="AK232">
        <v>8.2729999999999819</v>
      </c>
      <c r="AL232">
        <v>8.0679999999999836</v>
      </c>
      <c r="AM232">
        <v>8.217000000000013</v>
      </c>
      <c r="AN232">
        <v>8.0820000000000221</v>
      </c>
      <c r="AO232">
        <v>8.3229999999999791</v>
      </c>
      <c r="AP232">
        <v>8.1430000000000007</v>
      </c>
      <c r="AQ232">
        <v>8.320999999999998</v>
      </c>
      <c r="AR232">
        <v>8.304000000000002</v>
      </c>
      <c r="AS232">
        <v>8.1550000000000296</v>
      </c>
      <c r="AT232">
        <v>8.3140000000000214</v>
      </c>
      <c r="AU232">
        <v>8.1719999999999402</v>
      </c>
      <c r="AV232">
        <v>8.4160000000000252</v>
      </c>
      <c r="AW232">
        <v>8.1639999999999873</v>
      </c>
      <c r="AX232">
        <v>8.3499999999999943</v>
      </c>
      <c r="AY232">
        <v>8.32000000000005</v>
      </c>
      <c r="AZ232">
        <v>8.2319999999999709</v>
      </c>
      <c r="BA232">
        <v>8.5049999999999955</v>
      </c>
      <c r="BB232">
        <v>8.4019999999999868</v>
      </c>
      <c r="BC232" s="128">
        <f t="shared" si="27"/>
        <v>53.443188776930356</v>
      </c>
    </row>
    <row r="233" spans="1:55" ht="15" thickBot="1" x14ac:dyDescent="0.35">
      <c r="A233" s="39" t="s">
        <v>108</v>
      </c>
      <c r="B233" s="39">
        <v>2021</v>
      </c>
      <c r="C233" s="64">
        <v>44489</v>
      </c>
      <c r="D233" s="39" t="s">
        <v>13</v>
      </c>
      <c r="E233" s="39" t="s">
        <v>379</v>
      </c>
      <c r="F233" s="62" t="s">
        <v>379</v>
      </c>
      <c r="G233" s="63" t="s">
        <v>232</v>
      </c>
      <c r="H233" s="62" t="s">
        <v>231</v>
      </c>
      <c r="I233" s="62" t="s">
        <v>488</v>
      </c>
      <c r="J233" s="62" t="s">
        <v>489</v>
      </c>
      <c r="K233" s="62" t="s">
        <v>615</v>
      </c>
      <c r="L233" s="65">
        <f>(C233-VLOOKUP(H233,Riders!$A$2:$C$3501,2,FALSE))/365</f>
        <v>24.687671232876713</v>
      </c>
      <c r="M233" s="65">
        <f>(C233-VLOOKUP(I233,Riders!$A$2:$C$3501,2,FALSE))/365</f>
        <v>24.419178082191781</v>
      </c>
      <c r="N233" s="65">
        <f>(C233-VLOOKUP(J233,Riders!$A$2:$C$3501,2,FALSE))/365</f>
        <v>22.610958904109587</v>
      </c>
      <c r="O233" s="65">
        <f>(C233-VLOOKUP(K233,Riders!$A$2:$C$3501,2,FALSE))/365</f>
        <v>25.701369863013699</v>
      </c>
      <c r="P233" s="39">
        <v>8</v>
      </c>
      <c r="Q233" s="127">
        <f t="shared" si="21"/>
        <v>274.37</v>
      </c>
      <c r="R233" s="127">
        <f t="shared" si="22"/>
        <v>22.555</v>
      </c>
      <c r="S233" s="127">
        <f t="shared" si="23"/>
        <v>72.39800000000001</v>
      </c>
      <c r="T233" s="127">
        <f t="shared" si="24"/>
        <v>67.219999999999956</v>
      </c>
      <c r="U233" s="127">
        <f t="shared" si="25"/>
        <v>68.333000000000027</v>
      </c>
      <c r="V233" s="127">
        <f t="shared" si="26"/>
        <v>66.419000000000011</v>
      </c>
      <c r="W233">
        <v>13.936</v>
      </c>
      <c r="X233">
        <v>8.6189999999999998</v>
      </c>
      <c r="Y233">
        <v>8.2530000000000001</v>
      </c>
      <c r="Z233">
        <v>8.2800000000000011</v>
      </c>
      <c r="AA233">
        <v>8.4799999999999969</v>
      </c>
      <c r="AB233">
        <v>8.1829999999999998</v>
      </c>
      <c r="AC233">
        <v>8.1900000000000048</v>
      </c>
      <c r="AD233">
        <v>8.4570000000000078</v>
      </c>
      <c r="AE233">
        <v>8.3269999999999982</v>
      </c>
      <c r="AF233">
        <v>8.3589999999999804</v>
      </c>
      <c r="AG233">
        <v>8.4150000000000205</v>
      </c>
      <c r="AH233">
        <v>8.6569999999999965</v>
      </c>
      <c r="AI233">
        <v>8.4350000000000165</v>
      </c>
      <c r="AJ233">
        <v>8.3199999999999648</v>
      </c>
      <c r="AK233">
        <v>8.2399999999999949</v>
      </c>
      <c r="AL233">
        <v>8.4669999999999845</v>
      </c>
      <c r="AM233">
        <v>8.3720000000000141</v>
      </c>
      <c r="AN233">
        <v>8.488000000000028</v>
      </c>
      <c r="AO233">
        <v>8.5619999999999834</v>
      </c>
      <c r="AP233">
        <v>8.5180000000000007</v>
      </c>
      <c r="AQ233">
        <v>8.5120000000000005</v>
      </c>
      <c r="AR233">
        <v>8.8510000000000275</v>
      </c>
      <c r="AS233">
        <v>8.5629999999999882</v>
      </c>
      <c r="AT233">
        <v>8.4669999999999845</v>
      </c>
      <c r="AU233">
        <v>8.4260000000000161</v>
      </c>
      <c r="AV233">
        <v>8.4429999999999836</v>
      </c>
      <c r="AW233">
        <v>8.4300000000000068</v>
      </c>
      <c r="AX233">
        <v>8.5260000000000389</v>
      </c>
      <c r="AY233">
        <v>8.2349999999999852</v>
      </c>
      <c r="AZ233">
        <v>8.1490000000000009</v>
      </c>
      <c r="BA233">
        <v>8.0609999999999786</v>
      </c>
      <c r="BB233">
        <v>8.1490000000000009</v>
      </c>
      <c r="BC233" s="128">
        <f t="shared" si="27"/>
        <v>52.483872143455919</v>
      </c>
    </row>
    <row r="234" spans="1:55" ht="15" thickBot="1" x14ac:dyDescent="0.35">
      <c r="A234" s="39" t="s">
        <v>108</v>
      </c>
      <c r="B234" s="39">
        <v>2021</v>
      </c>
      <c r="C234" s="64">
        <v>44489</v>
      </c>
      <c r="D234" s="39" t="s">
        <v>13</v>
      </c>
      <c r="E234" s="39" t="s">
        <v>379</v>
      </c>
      <c r="F234" s="62" t="s">
        <v>379</v>
      </c>
      <c r="G234" s="63" t="s">
        <v>70</v>
      </c>
      <c r="H234" s="62" t="s">
        <v>476</v>
      </c>
      <c r="I234" s="62" t="s">
        <v>394</v>
      </c>
      <c r="J234" s="62" t="s">
        <v>393</v>
      </c>
      <c r="K234" s="62" t="s">
        <v>289</v>
      </c>
      <c r="L234" s="65">
        <f>(C234-VLOOKUP(H234,Riders!$A$2:$C$3501,2,FALSE))/365</f>
        <v>20.232876712328768</v>
      </c>
      <c r="M234" s="65">
        <f>(C234-VLOOKUP(I234,Riders!$A$2:$C$3501,2,FALSE))/365</f>
        <v>18.975342465753425</v>
      </c>
      <c r="N234" s="65">
        <f>(C234-VLOOKUP(J234,Riders!$A$2:$C$3501,2,FALSE))/365</f>
        <v>20.156164383561645</v>
      </c>
      <c r="O234" s="65">
        <f>(C234-VLOOKUP(K234,Riders!$A$2:$C$3501,2,FALSE))/365</f>
        <v>22.6</v>
      </c>
      <c r="P234" s="39">
        <v>9</v>
      </c>
      <c r="Q234" s="127">
        <f t="shared" si="21"/>
        <v>333.21199999999999</v>
      </c>
      <c r="R234" s="127">
        <f t="shared" si="22"/>
        <v>25.67</v>
      </c>
      <c r="S234" s="127">
        <f t="shared" si="23"/>
        <v>83.229000000000013</v>
      </c>
      <c r="T234" s="127">
        <f t="shared" si="24"/>
        <v>80.288000000000011</v>
      </c>
      <c r="U234" s="127">
        <f t="shared" si="25"/>
        <v>82.206999999999937</v>
      </c>
      <c r="V234" s="127">
        <f t="shared" si="26"/>
        <v>87.488000000000028</v>
      </c>
      <c r="W234">
        <v>15.622</v>
      </c>
      <c r="X234">
        <v>10.048000000000002</v>
      </c>
      <c r="Y234">
        <v>10.073999999999998</v>
      </c>
      <c r="Z234">
        <v>9.6629999999999967</v>
      </c>
      <c r="AA234">
        <v>9.5990000000000038</v>
      </c>
      <c r="AB234">
        <v>9.5220000000000056</v>
      </c>
      <c r="AC234">
        <v>9.5139999999999958</v>
      </c>
      <c r="AD234">
        <v>9.1870000000000118</v>
      </c>
      <c r="AE234">
        <v>8.8919999999999817</v>
      </c>
      <c r="AF234">
        <v>9.0440000000000111</v>
      </c>
      <c r="AG234">
        <v>9.8249999999999886</v>
      </c>
      <c r="AH234">
        <v>10.539000000000001</v>
      </c>
      <c r="AI234">
        <v>11.119</v>
      </c>
      <c r="AJ234">
        <v>10.448000000000036</v>
      </c>
      <c r="AK234">
        <v>10.49199999999999</v>
      </c>
      <c r="AL234">
        <v>9.929000000000002</v>
      </c>
      <c r="AM234">
        <v>9.983999999999952</v>
      </c>
      <c r="AN234">
        <v>9.5460000000000491</v>
      </c>
      <c r="AO234">
        <v>9.69399999999996</v>
      </c>
      <c r="AP234">
        <v>9.9580000000000268</v>
      </c>
      <c r="AQ234">
        <v>10.670999999999992</v>
      </c>
      <c r="AR234">
        <v>10.801000000000016</v>
      </c>
      <c r="AS234">
        <v>10.968999999999966</v>
      </c>
      <c r="AT234">
        <v>10.583999999999975</v>
      </c>
      <c r="AU234">
        <v>11.360000000000042</v>
      </c>
      <c r="AV234">
        <v>11.507000000000005</v>
      </c>
      <c r="AW234">
        <v>11.065999999999974</v>
      </c>
      <c r="AX234">
        <v>10.05600000000004</v>
      </c>
      <c r="AY234">
        <v>10.766999999999939</v>
      </c>
      <c r="AZ234">
        <v>11.242000000000019</v>
      </c>
      <c r="BA234">
        <v>11.225999999999999</v>
      </c>
      <c r="BB234">
        <v>10.26400000000001</v>
      </c>
      <c r="BC234" s="128">
        <f t="shared" si="27"/>
        <v>43.215730525911432</v>
      </c>
    </row>
    <row r="235" spans="1:55" ht="15" thickBot="1" x14ac:dyDescent="0.35">
      <c r="A235" s="39" t="s">
        <v>71</v>
      </c>
      <c r="B235" s="39">
        <v>2021</v>
      </c>
      <c r="C235" s="64">
        <v>44448</v>
      </c>
      <c r="D235" s="39" t="s">
        <v>72</v>
      </c>
      <c r="E235" s="39" t="s">
        <v>379</v>
      </c>
      <c r="F235" s="62" t="s">
        <v>379</v>
      </c>
      <c r="G235" s="62" t="s">
        <v>15</v>
      </c>
      <c r="H235" s="62" t="s">
        <v>492</v>
      </c>
      <c r="I235" s="62" t="s">
        <v>228</v>
      </c>
      <c r="J235" s="62" t="s">
        <v>505</v>
      </c>
      <c r="K235" s="62" t="s">
        <v>440</v>
      </c>
      <c r="L235" s="65">
        <f>(C235-VLOOKUP(H235,Riders!$A$2:$C$3501,2,FALSE))/365</f>
        <v>24.55890410958904</v>
      </c>
      <c r="M235" s="65">
        <f>(C235-VLOOKUP(I235,Riders!$A$2:$C$3501,2,FALSE))/365</f>
        <v>22.205479452054796</v>
      </c>
      <c r="N235" s="65">
        <f>(C235-VLOOKUP(J235,Riders!$A$2:$C$3501,2,FALSE))/365</f>
        <v>38.336986301369862</v>
      </c>
      <c r="O235" s="65">
        <f>(C235-VLOOKUP(K235,Riders!$A$2:$C$3501,2,FALSE))/365</f>
        <v>20.832876712328765</v>
      </c>
      <c r="P235" s="39">
        <v>1</v>
      </c>
      <c r="Q235" s="127">
        <f t="shared" si="21"/>
        <v>269.36999999999995</v>
      </c>
      <c r="R235" s="127">
        <f t="shared" si="22"/>
        <v>23.574000000000002</v>
      </c>
      <c r="S235" s="127">
        <f t="shared" si="23"/>
        <v>72.263999999999996</v>
      </c>
      <c r="T235" s="127">
        <f t="shared" si="24"/>
        <v>65.14</v>
      </c>
      <c r="U235" s="127">
        <f t="shared" si="25"/>
        <v>65.106999999999999</v>
      </c>
      <c r="V235" s="127">
        <f t="shared" si="26"/>
        <v>66.858999999999952</v>
      </c>
      <c r="W235">
        <v>14.938000000000001</v>
      </c>
      <c r="X235">
        <v>8.636000000000001</v>
      </c>
      <c r="Y235">
        <v>8.2409999999999997</v>
      </c>
      <c r="Z235">
        <v>8.0719999999999992</v>
      </c>
      <c r="AA235">
        <v>8.0309999999999988</v>
      </c>
      <c r="AB235">
        <v>8.036999999999999</v>
      </c>
      <c r="AC235">
        <v>8.2620000000000005</v>
      </c>
      <c r="AD235">
        <v>8.046999999999997</v>
      </c>
      <c r="AE235">
        <v>8.0870000000000175</v>
      </c>
      <c r="AF235">
        <v>7.951999999999984</v>
      </c>
      <c r="AG235">
        <v>8.0799999999999983</v>
      </c>
      <c r="AH235">
        <v>8.2240000000000038</v>
      </c>
      <c r="AI235">
        <v>8.1300000000000097</v>
      </c>
      <c r="AJ235">
        <v>8.1399999999999864</v>
      </c>
      <c r="AK235">
        <v>8.222999999999999</v>
      </c>
      <c r="AL235">
        <v>8.304000000000002</v>
      </c>
      <c r="AM235">
        <v>8.2150000000000034</v>
      </c>
      <c r="AN235">
        <v>8.2650000000000148</v>
      </c>
      <c r="AO235">
        <v>8.1599999999999966</v>
      </c>
      <c r="AP235">
        <v>8.0309999999999775</v>
      </c>
      <c r="AQ235">
        <v>8.1850000000000023</v>
      </c>
      <c r="AR235">
        <v>8.0509999999999877</v>
      </c>
      <c r="AS235">
        <v>8.1390000000000384</v>
      </c>
      <c r="AT235">
        <v>8.0609999999999786</v>
      </c>
      <c r="AU235">
        <v>8.092000000000013</v>
      </c>
      <c r="AV235">
        <v>8.0420000000000016</v>
      </c>
      <c r="AW235">
        <v>8.511999999999972</v>
      </c>
      <c r="AX235">
        <v>8.3760000000000332</v>
      </c>
      <c r="AY235">
        <v>8.5459999999999638</v>
      </c>
      <c r="AZ235">
        <v>8.7490000000000236</v>
      </c>
      <c r="BA235">
        <v>8.3569999999999993</v>
      </c>
      <c r="BB235">
        <v>8.1849999999999454</v>
      </c>
      <c r="BC235" s="128">
        <f t="shared" si="27"/>
        <v>53.458068827263624</v>
      </c>
    </row>
    <row r="236" spans="1:55" ht="15" thickBot="1" x14ac:dyDescent="0.35">
      <c r="A236" s="39" t="s">
        <v>71</v>
      </c>
      <c r="B236" s="39">
        <v>2021</v>
      </c>
      <c r="C236" s="64">
        <v>44448</v>
      </c>
      <c r="D236" s="39" t="s">
        <v>72</v>
      </c>
      <c r="E236" s="39" t="s">
        <v>379</v>
      </c>
      <c r="F236" s="62" t="s">
        <v>379</v>
      </c>
      <c r="G236" s="62" t="s">
        <v>27</v>
      </c>
      <c r="H236" s="62" t="s">
        <v>255</v>
      </c>
      <c r="I236" s="62" t="s">
        <v>506</v>
      </c>
      <c r="J236" s="62" t="s">
        <v>396</v>
      </c>
      <c r="K236" s="62" t="s">
        <v>397</v>
      </c>
      <c r="L236" s="65">
        <f>(C236-VLOOKUP(H236,Riders!$A$2:$C$3501,2,FALSE))/365</f>
        <v>19.153424657534245</v>
      </c>
      <c r="M236" s="65">
        <f>(C236-VLOOKUP(I236,Riders!$A$2:$C$3501,2,FALSE))/365</f>
        <v>19.778082191780822</v>
      </c>
      <c r="N236" s="65">
        <f>(C236-VLOOKUP(J236,Riders!$A$2:$C$3501,2,FALSE))/365</f>
        <v>22.512328767123286</v>
      </c>
      <c r="O236" s="65">
        <f>(C236-VLOOKUP(K236,Riders!$A$2:$C$3501,2,FALSE))/365</f>
        <v>20.252054794520546</v>
      </c>
      <c r="P236" s="39">
        <v>2</v>
      </c>
      <c r="Q236" s="127">
        <f t="shared" si="21"/>
        <v>269.97899999999998</v>
      </c>
      <c r="R236" s="127">
        <f t="shared" si="22"/>
        <v>23.231999999999999</v>
      </c>
      <c r="S236" s="127">
        <f t="shared" si="23"/>
        <v>71.603999999999999</v>
      </c>
      <c r="T236" s="127">
        <f t="shared" si="24"/>
        <v>64.044000000000025</v>
      </c>
      <c r="U236" s="127">
        <f t="shared" si="25"/>
        <v>66.221999999999952</v>
      </c>
      <c r="V236" s="127">
        <f t="shared" si="26"/>
        <v>68.109000000000009</v>
      </c>
      <c r="W236">
        <v>14.728</v>
      </c>
      <c r="X236">
        <v>8.5039999999999996</v>
      </c>
      <c r="Y236">
        <v>8.1449999999999996</v>
      </c>
      <c r="Z236">
        <v>7.8660000000000032</v>
      </c>
      <c r="AA236">
        <v>8.0889999999999986</v>
      </c>
      <c r="AB236">
        <v>8.0150000000000006</v>
      </c>
      <c r="AC236">
        <v>8.1130000000000067</v>
      </c>
      <c r="AD236">
        <v>8.1439999999999912</v>
      </c>
      <c r="AE236">
        <v>8.2690000000000055</v>
      </c>
      <c r="AF236">
        <v>7.9449999999999932</v>
      </c>
      <c r="AG236">
        <v>7.902000000000001</v>
      </c>
      <c r="AH236">
        <v>7.8190000000000026</v>
      </c>
      <c r="AI236">
        <v>7.9489999999999981</v>
      </c>
      <c r="AJ236">
        <v>7.8979999999999961</v>
      </c>
      <c r="AK236">
        <v>8.0769999999999982</v>
      </c>
      <c r="AL236">
        <v>8.1850000000000307</v>
      </c>
      <c r="AM236">
        <v>8.3169999999999789</v>
      </c>
      <c r="AN236">
        <v>8.2479999999999905</v>
      </c>
      <c r="AO236">
        <v>8.5460000000000207</v>
      </c>
      <c r="AP236">
        <v>8.3479999999999563</v>
      </c>
      <c r="AQ236">
        <v>8.2930000000000064</v>
      </c>
      <c r="AR236">
        <v>8.3610000000000184</v>
      </c>
      <c r="AS236">
        <v>8.1129999999999995</v>
      </c>
      <c r="AT236">
        <v>7.9959999999999809</v>
      </c>
      <c r="AU236">
        <v>8.1690000000000111</v>
      </c>
      <c r="AV236">
        <v>8.3200000000000216</v>
      </c>
      <c r="AW236">
        <v>8.5120000000000289</v>
      </c>
      <c r="AX236">
        <v>8.8339999999999463</v>
      </c>
      <c r="AY236">
        <v>8.5999999999999659</v>
      </c>
      <c r="AZ236">
        <v>8.495000000000033</v>
      </c>
      <c r="BA236">
        <v>8.6080000000000325</v>
      </c>
      <c r="BB236">
        <v>8.5709999999999695</v>
      </c>
      <c r="BC236" s="128">
        <f t="shared" si="27"/>
        <v>53.337481804140324</v>
      </c>
    </row>
    <row r="237" spans="1:55" ht="15" thickBot="1" x14ac:dyDescent="0.35">
      <c r="A237" s="39" t="s">
        <v>71</v>
      </c>
      <c r="B237" s="39">
        <v>2021</v>
      </c>
      <c r="C237" s="64">
        <v>44448</v>
      </c>
      <c r="D237" s="39" t="s">
        <v>72</v>
      </c>
      <c r="E237" s="39" t="s">
        <v>379</v>
      </c>
      <c r="F237" s="62" t="s">
        <v>379</v>
      </c>
      <c r="G237" s="62" t="s">
        <v>21</v>
      </c>
      <c r="H237" s="62" t="s">
        <v>275</v>
      </c>
      <c r="I237" s="62" t="s">
        <v>507</v>
      </c>
      <c r="J237" s="62" t="s">
        <v>508</v>
      </c>
      <c r="K237" s="62" t="s">
        <v>509</v>
      </c>
      <c r="L237" s="65">
        <f>(C237-VLOOKUP(H237,Riders!$A$2:$C$3501,2,FALSE))/365</f>
        <v>22.695890410958903</v>
      </c>
      <c r="M237" s="65">
        <f>(C237-VLOOKUP(I237,Riders!$A$2:$C$3501,2,FALSE))/365</f>
        <v>26.101369863013698</v>
      </c>
      <c r="N237" s="65">
        <f>(C237-VLOOKUP(J237,Riders!$A$2:$C$3501,2,FALSE))/365</f>
        <v>20.873972602739727</v>
      </c>
      <c r="O237" s="65">
        <f>(C237-VLOOKUP(K237,Riders!$A$2:$C$3501,2,FALSE))/365</f>
        <v>24.572602739726026</v>
      </c>
      <c r="P237" s="39">
        <v>3</v>
      </c>
      <c r="Q237" s="127">
        <f t="shared" si="21"/>
        <v>270.13900000000001</v>
      </c>
      <c r="R237" s="127">
        <f t="shared" si="22"/>
        <v>23.763999999999999</v>
      </c>
      <c r="S237" s="127">
        <f t="shared" si="23"/>
        <v>72.394000000000005</v>
      </c>
      <c r="T237" s="127">
        <f t="shared" si="24"/>
        <v>64.549999999999983</v>
      </c>
      <c r="U237" s="127">
        <f t="shared" si="25"/>
        <v>66.813999999999993</v>
      </c>
      <c r="V237" s="127">
        <f t="shared" si="26"/>
        <v>66.381000000000029</v>
      </c>
      <c r="W237">
        <v>15.154</v>
      </c>
      <c r="X237">
        <v>8.61</v>
      </c>
      <c r="Y237">
        <v>8.3709999999999987</v>
      </c>
      <c r="Z237">
        <v>8.0330000000000013</v>
      </c>
      <c r="AA237">
        <v>8.2890000000000015</v>
      </c>
      <c r="AB237">
        <v>7.9889999999999972</v>
      </c>
      <c r="AC237">
        <v>7.953000000000003</v>
      </c>
      <c r="AD237">
        <v>7.9950000000000045</v>
      </c>
      <c r="AE237">
        <v>8.2590000000000003</v>
      </c>
      <c r="AF237">
        <v>8.0599999999999881</v>
      </c>
      <c r="AG237">
        <v>8.0510000000000019</v>
      </c>
      <c r="AH237">
        <v>8.0450000000000159</v>
      </c>
      <c r="AI237">
        <v>8.2859999999999872</v>
      </c>
      <c r="AJ237">
        <v>7.9969999999999999</v>
      </c>
      <c r="AK237">
        <v>7.9510000000000076</v>
      </c>
      <c r="AL237">
        <v>7.900999999999982</v>
      </c>
      <c r="AM237">
        <v>8.1670000000000016</v>
      </c>
      <c r="AN237">
        <v>8.2069999999999936</v>
      </c>
      <c r="AO237">
        <v>8.535000000000025</v>
      </c>
      <c r="AP237">
        <v>8.3059999999999548</v>
      </c>
      <c r="AQ237">
        <v>8.3890000000000384</v>
      </c>
      <c r="AR237">
        <v>8.5580000000000211</v>
      </c>
      <c r="AS237">
        <v>8.2539999999999907</v>
      </c>
      <c r="AT237">
        <v>8.3979999999999677</v>
      </c>
      <c r="AU237">
        <v>7.9780000000000086</v>
      </c>
      <c r="AV237">
        <v>7.9060000000000343</v>
      </c>
      <c r="AW237">
        <v>8.0479999999999734</v>
      </c>
      <c r="AX237">
        <v>8.3870000000000289</v>
      </c>
      <c r="AY237">
        <v>8.6459999999999866</v>
      </c>
      <c r="AZ237">
        <v>8.4199999999999875</v>
      </c>
      <c r="BA237">
        <v>8.3990000000000293</v>
      </c>
      <c r="BB237">
        <v>8.59699999999998</v>
      </c>
      <c r="BC237" s="128">
        <f t="shared" si="27"/>
        <v>53.30589067109895</v>
      </c>
    </row>
    <row r="238" spans="1:55" ht="15" thickBot="1" x14ac:dyDescent="0.35">
      <c r="A238" s="39" t="s">
        <v>71</v>
      </c>
      <c r="B238" s="39">
        <v>2021</v>
      </c>
      <c r="C238" s="64">
        <v>44448</v>
      </c>
      <c r="D238" s="39" t="s">
        <v>72</v>
      </c>
      <c r="E238" s="39" t="s">
        <v>379</v>
      </c>
      <c r="F238" s="62" t="s">
        <v>379</v>
      </c>
      <c r="G238" s="62" t="s">
        <v>47</v>
      </c>
      <c r="H238" s="62" t="s">
        <v>268</v>
      </c>
      <c r="I238" s="62" t="s">
        <v>279</v>
      </c>
      <c r="J238" s="62" t="s">
        <v>470</v>
      </c>
      <c r="K238" s="62" t="s">
        <v>500</v>
      </c>
      <c r="L238" s="65">
        <f>(C238-VLOOKUP(H238,Riders!$A$2:$C$3501,2,FALSE))/365</f>
        <v>24.69041095890411</v>
      </c>
      <c r="M238" s="65">
        <f>(C238-VLOOKUP(I238,Riders!$A$2:$C$3501,2,FALSE))/365</f>
        <v>25.317808219178083</v>
      </c>
      <c r="N238" s="65">
        <f>(C238-VLOOKUP(J238,Riders!$A$2:$C$3501,2,FALSE))/365</f>
        <v>23.252054794520546</v>
      </c>
      <c r="O238" s="65">
        <f>(C238-VLOOKUP(K238,Riders!$A$2:$C$3501,2,FALSE))/365</f>
        <v>18.778082191780822</v>
      </c>
      <c r="P238" s="39">
        <v>4</v>
      </c>
      <c r="Q238" s="127">
        <f t="shared" si="21"/>
        <v>271.78499999999997</v>
      </c>
      <c r="R238" s="127">
        <f t="shared" si="22"/>
        <v>24.584</v>
      </c>
      <c r="S238" s="127">
        <f t="shared" si="23"/>
        <v>73.721999999999994</v>
      </c>
      <c r="T238" s="127">
        <f t="shared" si="24"/>
        <v>66.905000000000015</v>
      </c>
      <c r="U238" s="127">
        <f t="shared" si="25"/>
        <v>65.036999999999978</v>
      </c>
      <c r="V238" s="127">
        <f t="shared" si="26"/>
        <v>66.120999999999981</v>
      </c>
      <c r="W238">
        <v>15.528</v>
      </c>
      <c r="X238">
        <v>9.0559999999999992</v>
      </c>
      <c r="Y238">
        <v>8.3219999999999992</v>
      </c>
      <c r="Z238">
        <v>8.1230000000000047</v>
      </c>
      <c r="AA238">
        <v>8.1569999999999965</v>
      </c>
      <c r="AB238">
        <v>8.18</v>
      </c>
      <c r="AC238">
        <v>8.1839999999999975</v>
      </c>
      <c r="AD238">
        <v>8.171999999999997</v>
      </c>
      <c r="AE238">
        <v>8.3610000000000042</v>
      </c>
      <c r="AF238">
        <v>8.465999999999994</v>
      </c>
      <c r="AG238">
        <v>8.617999999999995</v>
      </c>
      <c r="AH238">
        <v>8.2690000000000055</v>
      </c>
      <c r="AI238">
        <v>8.2669999999999959</v>
      </c>
      <c r="AJ238">
        <v>8.2640000000000242</v>
      </c>
      <c r="AK238">
        <v>8.5040000000000191</v>
      </c>
      <c r="AL238">
        <v>8.1559999999999775</v>
      </c>
      <c r="AM238">
        <v>8.1009999999999991</v>
      </c>
      <c r="AN238">
        <v>8.0160000000000196</v>
      </c>
      <c r="AO238">
        <v>8.2969999999999686</v>
      </c>
      <c r="AP238">
        <v>8.0170000000000243</v>
      </c>
      <c r="AQ238">
        <v>8.1009999999999991</v>
      </c>
      <c r="AR238">
        <v>8.0529999999999973</v>
      </c>
      <c r="AS238">
        <v>8.3520000000000039</v>
      </c>
      <c r="AT238">
        <v>8.0999999999999659</v>
      </c>
      <c r="AU238">
        <v>8.4290000000000305</v>
      </c>
      <c r="AV238">
        <v>8.2139999999999702</v>
      </c>
      <c r="AW238">
        <v>8.1949999999999932</v>
      </c>
      <c r="AX238">
        <v>8.4000000000000341</v>
      </c>
      <c r="AY238">
        <v>8.3320000000000221</v>
      </c>
      <c r="AZ238">
        <v>8.4589999999999748</v>
      </c>
      <c r="BA238">
        <v>8.0749999999999602</v>
      </c>
      <c r="BB238">
        <v>8.0169999999999959</v>
      </c>
      <c r="BC238" s="128">
        <f t="shared" si="27"/>
        <v>52.983056460069548</v>
      </c>
    </row>
    <row r="239" spans="1:55" ht="15" thickBot="1" x14ac:dyDescent="0.35">
      <c r="A239" s="39" t="s">
        <v>71</v>
      </c>
      <c r="B239" s="39">
        <v>2021</v>
      </c>
      <c r="C239" s="64">
        <v>44448</v>
      </c>
      <c r="D239" s="39" t="s">
        <v>72</v>
      </c>
      <c r="E239" s="39" t="s">
        <v>379</v>
      </c>
      <c r="F239" s="39" t="s">
        <v>379</v>
      </c>
      <c r="G239" s="62" t="s">
        <v>44</v>
      </c>
      <c r="H239" s="62" t="s">
        <v>446</v>
      </c>
      <c r="I239" s="62" t="s">
        <v>241</v>
      </c>
      <c r="J239" s="62" t="s">
        <v>510</v>
      </c>
      <c r="K239" s="62" t="s">
        <v>511</v>
      </c>
      <c r="L239" s="65">
        <f>(C239-VLOOKUP(H239,Riders!$A$2:$C$3501,2,FALSE))/365</f>
        <v>20.12876712328767</v>
      </c>
      <c r="M239" s="65">
        <f>(C239-VLOOKUP(I239,Riders!$A$2:$C$3501,2,FALSE))/365</f>
        <v>19.109589041095891</v>
      </c>
      <c r="N239" s="65" t="e">
        <f>(C239-VLOOKUP(J239,Riders!$A$2:$C$3501,2,FALSE))/365</f>
        <v>#N/A</v>
      </c>
      <c r="O239" s="65">
        <f>(C239-VLOOKUP(K239,Riders!$A$2:$C$3501,2,FALSE))/365</f>
        <v>18.789041095890411</v>
      </c>
      <c r="P239" s="39">
        <v>5</v>
      </c>
      <c r="Q239" s="127">
        <f t="shared" si="21"/>
        <v>287.76400000000001</v>
      </c>
      <c r="R239" s="127">
        <f t="shared" si="22"/>
        <v>24.582000000000001</v>
      </c>
      <c r="S239" s="127">
        <f t="shared" si="23"/>
        <v>76.671000000000006</v>
      </c>
      <c r="T239" s="127">
        <f t="shared" si="24"/>
        <v>70.130999999999986</v>
      </c>
      <c r="U239" s="127">
        <f t="shared" si="25"/>
        <v>69.096000000000032</v>
      </c>
      <c r="V239" s="127">
        <f t="shared" si="26"/>
        <v>71.865999999999985</v>
      </c>
      <c r="W239">
        <v>15.321999999999999</v>
      </c>
      <c r="X239">
        <v>9.2600000000000016</v>
      </c>
      <c r="Y239">
        <v>8.93</v>
      </c>
      <c r="Z239">
        <v>8.4690000000000012</v>
      </c>
      <c r="AA239">
        <v>8.6589999999999989</v>
      </c>
      <c r="AB239">
        <v>8.6539999999999964</v>
      </c>
      <c r="AC239">
        <v>8.8880000000000052</v>
      </c>
      <c r="AD239">
        <v>8.4890000000000043</v>
      </c>
      <c r="AE239">
        <v>8.7059999999999889</v>
      </c>
      <c r="AF239">
        <v>8.7060000000000031</v>
      </c>
      <c r="AG239">
        <v>8.8359999999999843</v>
      </c>
      <c r="AH239">
        <v>8.5570000000000306</v>
      </c>
      <c r="AI239">
        <v>8.7900000000000063</v>
      </c>
      <c r="AJ239">
        <v>9.1199999999999761</v>
      </c>
      <c r="AK239">
        <v>8.7350000000000136</v>
      </c>
      <c r="AL239">
        <v>8.6809999999999832</v>
      </c>
      <c r="AM239">
        <v>8.8440000000000225</v>
      </c>
      <c r="AN239">
        <v>8.7509999999999764</v>
      </c>
      <c r="AO239">
        <v>8.6099999999999852</v>
      </c>
      <c r="AP239">
        <v>8.6080000000000325</v>
      </c>
      <c r="AQ239">
        <v>8.4320000000000164</v>
      </c>
      <c r="AR239">
        <v>8.4869999999999948</v>
      </c>
      <c r="AS239">
        <v>8.747999999999962</v>
      </c>
      <c r="AT239">
        <v>8.6160000000000423</v>
      </c>
      <c r="AU239">
        <v>9.2740000000000009</v>
      </c>
      <c r="AV239">
        <v>9.1849999999999739</v>
      </c>
      <c r="AW239">
        <v>8.9840000000000089</v>
      </c>
      <c r="AX239">
        <v>8.7539999999999907</v>
      </c>
      <c r="AY239">
        <v>9.0830000000000553</v>
      </c>
      <c r="AZ239">
        <v>9.0509999999999309</v>
      </c>
      <c r="BA239">
        <v>8.867999999999995</v>
      </c>
      <c r="BB239">
        <v>8.66700000000003</v>
      </c>
      <c r="BC239" s="128">
        <f t="shared" si="27"/>
        <v>50.041005824217066</v>
      </c>
    </row>
    <row r="240" spans="1:55" ht="15" thickBot="1" x14ac:dyDescent="0.35">
      <c r="A240" s="39" t="s">
        <v>71</v>
      </c>
      <c r="B240" s="39">
        <v>2021</v>
      </c>
      <c r="C240" s="64">
        <v>44448</v>
      </c>
      <c r="D240" s="39" t="s">
        <v>72</v>
      </c>
      <c r="E240" s="39" t="s">
        <v>379</v>
      </c>
      <c r="F240" s="39" t="s">
        <v>379</v>
      </c>
      <c r="G240" s="62" t="s">
        <v>70</v>
      </c>
      <c r="H240" s="62" t="s">
        <v>394</v>
      </c>
      <c r="I240" s="62" t="s">
        <v>393</v>
      </c>
      <c r="J240" s="62" t="s">
        <v>289</v>
      </c>
      <c r="K240" s="62" t="s">
        <v>476</v>
      </c>
      <c r="L240" s="65">
        <f>(C240-VLOOKUP(H240,Riders!$A$2:$C$3501,2,FALSE))/365</f>
        <v>18.863013698630137</v>
      </c>
      <c r="M240" s="65">
        <f>(C240-VLOOKUP(I240,Riders!$A$2:$C$3501,2,FALSE))/365</f>
        <v>20.043835616438358</v>
      </c>
      <c r="N240" s="65">
        <f>(C240-VLOOKUP(J240,Riders!$A$2:$C$3501,2,FALSE))/365</f>
        <v>22.487671232876714</v>
      </c>
      <c r="O240" s="65">
        <f>(C240-VLOOKUP(K240,Riders!$A$2:$C$3501,2,FALSE))/365</f>
        <v>20.12054794520548</v>
      </c>
      <c r="P240" s="39">
        <v>6</v>
      </c>
      <c r="Q240" s="127">
        <f t="shared" si="21"/>
        <v>332.44499999999999</v>
      </c>
      <c r="R240" s="127">
        <f t="shared" si="22"/>
        <v>25.701000000000001</v>
      </c>
      <c r="S240" s="127">
        <f t="shared" si="23"/>
        <v>85.134000000000015</v>
      </c>
      <c r="T240" s="127">
        <f t="shared" si="24"/>
        <v>79.181999999999988</v>
      </c>
      <c r="U240" s="127">
        <f t="shared" si="25"/>
        <v>84.032999999999987</v>
      </c>
      <c r="V240" s="127">
        <f t="shared" si="26"/>
        <v>84.096000000000004</v>
      </c>
      <c r="W240">
        <v>15.702</v>
      </c>
      <c r="X240">
        <v>9.9990000000000006</v>
      </c>
      <c r="Y240">
        <v>10.277999999999999</v>
      </c>
      <c r="Z240">
        <v>9.8819999999999979</v>
      </c>
      <c r="AA240">
        <v>10.102000000000004</v>
      </c>
      <c r="AB240">
        <v>9.948999999999991</v>
      </c>
      <c r="AC240">
        <v>9.9300000000000068</v>
      </c>
      <c r="AD240">
        <v>9.2920000000000158</v>
      </c>
      <c r="AE240">
        <v>9.0289999999999822</v>
      </c>
      <c r="AF240">
        <v>8.8919999999999959</v>
      </c>
      <c r="AG240">
        <v>9.6570000000000249</v>
      </c>
      <c r="AH240">
        <v>9.9809999999999803</v>
      </c>
      <c r="AI240">
        <v>10.780999999999992</v>
      </c>
      <c r="AJ240">
        <v>10.699000000000041</v>
      </c>
      <c r="AK240">
        <v>10.581999999999965</v>
      </c>
      <c r="AL240">
        <v>9.561000000000007</v>
      </c>
      <c r="AM240">
        <v>9.3649999999999523</v>
      </c>
      <c r="AN240">
        <v>9.6290000000000191</v>
      </c>
      <c r="AO240">
        <v>10.644000000000005</v>
      </c>
      <c r="AP240">
        <v>10.811000000000007</v>
      </c>
      <c r="AQ240">
        <v>11.104000000000013</v>
      </c>
      <c r="AR240">
        <v>10.759000000000015</v>
      </c>
      <c r="AS240">
        <v>10.798000000000002</v>
      </c>
      <c r="AT240">
        <v>10.922999999999973</v>
      </c>
      <c r="AU240">
        <v>11.00200000000001</v>
      </c>
      <c r="AV240">
        <v>11.00200000000001</v>
      </c>
      <c r="AW240">
        <v>10.626000000000033</v>
      </c>
      <c r="AX240">
        <v>11.076999999999884</v>
      </c>
      <c r="AY240">
        <v>11.000000000000057</v>
      </c>
      <c r="AZ240">
        <v>10.281999999999982</v>
      </c>
      <c r="BA240">
        <v>9.9360000000000355</v>
      </c>
      <c r="BB240">
        <v>9.1709999999999923</v>
      </c>
      <c r="BC240" s="128">
        <f t="shared" si="27"/>
        <v>43.315435635969862</v>
      </c>
    </row>
    <row r="241" spans="1:55" ht="15" thickBot="1" x14ac:dyDescent="0.35">
      <c r="A241" s="78" t="s">
        <v>71</v>
      </c>
      <c r="B241" s="78">
        <v>2021</v>
      </c>
      <c r="C241" s="70">
        <v>44448</v>
      </c>
      <c r="D241" s="78" t="s">
        <v>72</v>
      </c>
      <c r="E241" s="78" t="s">
        <v>454</v>
      </c>
      <c r="F241" s="78">
        <v>1</v>
      </c>
      <c r="G241" s="63" t="s">
        <v>44</v>
      </c>
      <c r="H241" s="63" t="s">
        <v>446</v>
      </c>
      <c r="I241" s="63" t="s">
        <v>241</v>
      </c>
      <c r="J241" s="63" t="s">
        <v>510</v>
      </c>
      <c r="K241" s="63" t="s">
        <v>511</v>
      </c>
      <c r="L241" s="65">
        <f>(C241-VLOOKUP(H241,Riders!$A$2:$C$3501,2,FALSE))/365</f>
        <v>20.12876712328767</v>
      </c>
      <c r="M241" s="65">
        <f>(C241-VLOOKUP(I241,Riders!$A$2:$C$3501,2,FALSE))/365</f>
        <v>19.109589041095891</v>
      </c>
      <c r="N241" s="65" t="e">
        <f>(C241-VLOOKUP(J241,Riders!$A$2:$C$3501,2,FALSE))/365</f>
        <v>#N/A</v>
      </c>
      <c r="O241" s="65">
        <f>(C241-VLOOKUP(K241,Riders!$A$2:$C$3501,2,FALSE))/365</f>
        <v>18.789041095890411</v>
      </c>
      <c r="P241" s="78">
        <v>1</v>
      </c>
      <c r="Q241" s="127">
        <f t="shared" si="21"/>
        <v>290.49</v>
      </c>
      <c r="R241" s="127">
        <f t="shared" si="22"/>
        <v>23.37</v>
      </c>
      <c r="S241" s="127">
        <f t="shared" si="23"/>
        <v>75.522999999999996</v>
      </c>
      <c r="T241" s="127">
        <f t="shared" si="24"/>
        <v>70.076999999999998</v>
      </c>
      <c r="U241" s="127">
        <f t="shared" si="25"/>
        <v>73.483000000000004</v>
      </c>
      <c r="V241" s="127">
        <f t="shared" si="26"/>
        <v>71.407000000000011</v>
      </c>
      <c r="W241">
        <v>14.701000000000001</v>
      </c>
      <c r="X241">
        <v>8.6690000000000005</v>
      </c>
      <c r="Y241">
        <v>8.6410000000000018</v>
      </c>
      <c r="Z241">
        <v>8.6209999999999951</v>
      </c>
      <c r="AA241">
        <v>8.8560000000000016</v>
      </c>
      <c r="AB241">
        <v>8.5810000000000031</v>
      </c>
      <c r="AC241">
        <v>8.8089999999999975</v>
      </c>
      <c r="AD241">
        <v>8.644999999999996</v>
      </c>
      <c r="AE241">
        <v>8.7630000000000052</v>
      </c>
      <c r="AF241">
        <v>8.4920000000000044</v>
      </c>
      <c r="AG241">
        <v>8.4309999999999832</v>
      </c>
      <c r="AH241">
        <v>8.4879999999999995</v>
      </c>
      <c r="AI241">
        <v>9.1100000000000136</v>
      </c>
      <c r="AJ241">
        <v>8.967000000000013</v>
      </c>
      <c r="AK241">
        <v>9.0749999999999744</v>
      </c>
      <c r="AL241">
        <v>8.7510000000000048</v>
      </c>
      <c r="AM241">
        <v>8.921999999999997</v>
      </c>
      <c r="AN241">
        <v>9.092000000000013</v>
      </c>
      <c r="AO241">
        <v>9.3310000000000173</v>
      </c>
      <c r="AP241">
        <v>8.8749999999999716</v>
      </c>
      <c r="AQ241">
        <v>9.1879999999999882</v>
      </c>
      <c r="AR241">
        <v>9.4520000000000266</v>
      </c>
      <c r="AS241">
        <v>9.5659999999999741</v>
      </c>
      <c r="AT241">
        <v>9.0570000000000164</v>
      </c>
      <c r="AU241">
        <v>9.214999999999975</v>
      </c>
      <c r="AV241">
        <v>9.6190000000000282</v>
      </c>
      <c r="AW241">
        <v>9.2930000000000348</v>
      </c>
      <c r="AX241">
        <v>8.7879999999999256</v>
      </c>
      <c r="AY241">
        <v>8.9060000000000343</v>
      </c>
      <c r="AZ241">
        <v>8.7319999999999709</v>
      </c>
      <c r="BA241">
        <v>8.4760000000000559</v>
      </c>
      <c r="BB241">
        <v>8.3779999999999859</v>
      </c>
      <c r="BC241" s="128">
        <f t="shared" si="27"/>
        <v>49.571413818031601</v>
      </c>
    </row>
    <row r="242" spans="1:55" ht="15" thickBot="1" x14ac:dyDescent="0.35">
      <c r="A242" s="78" t="s">
        <v>71</v>
      </c>
      <c r="B242" s="78">
        <v>2021</v>
      </c>
      <c r="C242" s="70">
        <v>44448</v>
      </c>
      <c r="D242" s="78" t="s">
        <v>72</v>
      </c>
      <c r="E242" s="78" t="s">
        <v>454</v>
      </c>
      <c r="F242" s="78">
        <v>1</v>
      </c>
      <c r="G242" s="63" t="s">
        <v>70</v>
      </c>
      <c r="H242" s="63" t="s">
        <v>394</v>
      </c>
      <c r="I242" s="63" t="s">
        <v>393</v>
      </c>
      <c r="J242" s="63" t="s">
        <v>289</v>
      </c>
      <c r="K242" s="63" t="s">
        <v>476</v>
      </c>
      <c r="L242" s="65">
        <f>(C242-VLOOKUP(H242,Riders!$A$2:$C$3501,2,FALSE))/365</f>
        <v>18.863013698630137</v>
      </c>
      <c r="M242" s="65">
        <f>(C242-VLOOKUP(I242,Riders!$A$2:$C$3501,2,FALSE))/365</f>
        <v>20.043835616438358</v>
      </c>
      <c r="N242" s="65">
        <f>(C242-VLOOKUP(J242,Riders!$A$2:$C$3501,2,FALSE))/365</f>
        <v>22.487671232876714</v>
      </c>
      <c r="O242" s="65">
        <f>(C242-VLOOKUP(K242,Riders!$A$2:$C$3501,2,FALSE))/365</f>
        <v>20.12054794520548</v>
      </c>
      <c r="P242" s="78">
        <v>2</v>
      </c>
      <c r="Q242" s="127">
        <f t="shared" si="21"/>
        <v>340.28599999999994</v>
      </c>
      <c r="R242" s="127">
        <f t="shared" si="22"/>
        <v>25.253</v>
      </c>
      <c r="S242" s="127">
        <f t="shared" si="23"/>
        <v>80.871999999999986</v>
      </c>
      <c r="T242" s="127">
        <f t="shared" si="24"/>
        <v>80.464000000000027</v>
      </c>
      <c r="U242" s="127">
        <f t="shared" si="25"/>
        <v>87.06</v>
      </c>
      <c r="V242" s="127">
        <f t="shared" si="26"/>
        <v>91.88999999999993</v>
      </c>
      <c r="W242">
        <v>15.135</v>
      </c>
      <c r="X242">
        <v>10.118</v>
      </c>
      <c r="Y242">
        <v>9.7550000000000026</v>
      </c>
      <c r="Z242">
        <v>9.2259999999999991</v>
      </c>
      <c r="AA242">
        <v>9.3999999999999986</v>
      </c>
      <c r="AB242">
        <v>9.4039999999999893</v>
      </c>
      <c r="AC242">
        <v>9.1859999999999999</v>
      </c>
      <c r="AD242">
        <v>8.6479999999999961</v>
      </c>
      <c r="AE242">
        <v>8.8500000000000227</v>
      </c>
      <c r="AF242">
        <v>9.5189999999999912</v>
      </c>
      <c r="AG242">
        <v>9.5490000000000066</v>
      </c>
      <c r="AH242">
        <v>9.7839999999999918</v>
      </c>
      <c r="AI242">
        <v>11.747</v>
      </c>
      <c r="AJ242">
        <v>10.875000000000028</v>
      </c>
      <c r="AK242">
        <v>10.075999999999965</v>
      </c>
      <c r="AL242">
        <v>10.064000000000021</v>
      </c>
      <c r="AM242">
        <v>10.919999999999987</v>
      </c>
      <c r="AN242">
        <v>11.058999999999969</v>
      </c>
      <c r="AO242">
        <v>11.426000000000045</v>
      </c>
      <c r="AP242">
        <v>11.280999999999977</v>
      </c>
      <c r="AQ242">
        <v>10.974000000000018</v>
      </c>
      <c r="AR242">
        <v>10.187000000000012</v>
      </c>
      <c r="AS242">
        <v>10.72399999999999</v>
      </c>
      <c r="AT242">
        <v>10.489000000000004</v>
      </c>
      <c r="AU242">
        <v>10.021000000000015</v>
      </c>
      <c r="AV242">
        <v>11.031000000000006</v>
      </c>
      <c r="AW242">
        <v>11.374000000000024</v>
      </c>
      <c r="AX242">
        <v>11.777999999999963</v>
      </c>
      <c r="AY242">
        <v>12.01400000000001</v>
      </c>
      <c r="AZ242">
        <v>11.92799999999994</v>
      </c>
      <c r="BA242">
        <v>10.713000000000022</v>
      </c>
      <c r="BB242">
        <v>13.030999999999949</v>
      </c>
      <c r="BC242" s="128">
        <f t="shared" si="27"/>
        <v>42.317344821708808</v>
      </c>
    </row>
    <row r="243" spans="1:55" ht="15" thickBot="1" x14ac:dyDescent="0.35">
      <c r="A243" s="78" t="s">
        <v>71</v>
      </c>
      <c r="B243" s="78">
        <v>2021</v>
      </c>
      <c r="C243" s="70">
        <v>44448</v>
      </c>
      <c r="D243" s="78" t="s">
        <v>72</v>
      </c>
      <c r="E243" s="78" t="s">
        <v>454</v>
      </c>
      <c r="F243" s="78">
        <v>2</v>
      </c>
      <c r="G243" s="63" t="s">
        <v>27</v>
      </c>
      <c r="H243" s="63" t="s">
        <v>255</v>
      </c>
      <c r="I243" s="63" t="s">
        <v>506</v>
      </c>
      <c r="J243" s="63" t="s">
        <v>396</v>
      </c>
      <c r="K243" s="63" t="s">
        <v>397</v>
      </c>
      <c r="L243" s="65">
        <f>(C243-VLOOKUP(H243,Riders!$A$2:$C$3501,2,FALSE))/365</f>
        <v>19.153424657534245</v>
      </c>
      <c r="M243" s="65">
        <f>(C243-VLOOKUP(I243,Riders!$A$2:$C$3501,2,FALSE))/365</f>
        <v>19.778082191780822</v>
      </c>
      <c r="N243" s="65">
        <f>(C243-VLOOKUP(J243,Riders!$A$2:$C$3501,2,FALSE))/365</f>
        <v>22.512328767123286</v>
      </c>
      <c r="O243" s="65">
        <f>(C243-VLOOKUP(K243,Riders!$A$2:$C$3501,2,FALSE))/365</f>
        <v>20.252054794520546</v>
      </c>
      <c r="P243" s="78">
        <v>1</v>
      </c>
      <c r="Q243" s="127">
        <f t="shared" si="21"/>
        <v>265.61900000000003</v>
      </c>
      <c r="R243" s="127">
        <f t="shared" si="22"/>
        <v>23.234999999999999</v>
      </c>
      <c r="S243" s="127">
        <f t="shared" si="23"/>
        <v>71.099999999999994</v>
      </c>
      <c r="T243" s="127">
        <f t="shared" si="24"/>
        <v>63.985000000000014</v>
      </c>
      <c r="U243" s="127">
        <f t="shared" si="25"/>
        <v>65.706999999999994</v>
      </c>
      <c r="V243" s="127">
        <f t="shared" si="26"/>
        <v>64.827000000000027</v>
      </c>
      <c r="W243">
        <v>14.711</v>
      </c>
      <c r="X243">
        <v>8.5239999999999991</v>
      </c>
      <c r="Y243">
        <v>8.0530000000000008</v>
      </c>
      <c r="Z243">
        <v>7.8249999999999993</v>
      </c>
      <c r="AA243">
        <v>8.0110000000000028</v>
      </c>
      <c r="AB243">
        <v>7.9069999999999965</v>
      </c>
      <c r="AC243">
        <v>8.0089999999999932</v>
      </c>
      <c r="AD243">
        <v>8.0600000000000023</v>
      </c>
      <c r="AE243">
        <v>8.2169999999999987</v>
      </c>
      <c r="AF243">
        <v>8.0190000000000197</v>
      </c>
      <c r="AG243">
        <v>7.9179999999999779</v>
      </c>
      <c r="AH243">
        <v>7.8659999999999997</v>
      </c>
      <c r="AI243">
        <v>7.7990000000000066</v>
      </c>
      <c r="AJ243">
        <v>8.0690000000000168</v>
      </c>
      <c r="AK243">
        <v>7.9920000000000044</v>
      </c>
      <c r="AL243">
        <v>8.1049999999999898</v>
      </c>
      <c r="AM243">
        <v>8.11099999999999</v>
      </c>
      <c r="AN243">
        <v>8.2270000000000039</v>
      </c>
      <c r="AO243">
        <v>8.0180000000000007</v>
      </c>
      <c r="AP243">
        <v>8.2019999999999982</v>
      </c>
      <c r="AQ243">
        <v>8.1730000000000018</v>
      </c>
      <c r="AR243">
        <v>8.2299999999999613</v>
      </c>
      <c r="AS243">
        <v>8.3350000000000648</v>
      </c>
      <c r="AT243">
        <v>8.4109999999999729</v>
      </c>
      <c r="AU243">
        <v>8.1479999999999961</v>
      </c>
      <c r="AV243">
        <v>8.0759999999999934</v>
      </c>
      <c r="AW243">
        <v>7.9530000000000314</v>
      </c>
      <c r="AX243">
        <v>7.9499999999999886</v>
      </c>
      <c r="AY243">
        <v>8.0440000000000111</v>
      </c>
      <c r="AZ243">
        <v>8.3499999999999943</v>
      </c>
      <c r="BA243">
        <v>8.1289999999999907</v>
      </c>
      <c r="BB243">
        <v>8.1770000000000209</v>
      </c>
      <c r="BC243" s="128">
        <f t="shared" si="27"/>
        <v>54.21298928164024</v>
      </c>
    </row>
    <row r="244" spans="1:55" ht="15" thickBot="1" x14ac:dyDescent="0.35">
      <c r="A244" s="78" t="s">
        <v>71</v>
      </c>
      <c r="B244" s="78">
        <v>2021</v>
      </c>
      <c r="C244" s="70">
        <v>44448</v>
      </c>
      <c r="D244" s="78" t="s">
        <v>72</v>
      </c>
      <c r="E244" s="78" t="s">
        <v>454</v>
      </c>
      <c r="F244" s="78">
        <v>2</v>
      </c>
      <c r="G244" s="63" t="s">
        <v>21</v>
      </c>
      <c r="H244" s="63" t="s">
        <v>275</v>
      </c>
      <c r="I244" s="63" t="s">
        <v>507</v>
      </c>
      <c r="J244" s="63" t="s">
        <v>508</v>
      </c>
      <c r="K244" s="63" t="s">
        <v>509</v>
      </c>
      <c r="L244" s="65">
        <f>(C244-VLOOKUP(H244,Riders!$A$2:$C$3501,2,FALSE))/365</f>
        <v>22.695890410958903</v>
      </c>
      <c r="M244" s="65">
        <f>(C244-VLOOKUP(I244,Riders!$A$2:$C$3501,2,FALSE))/365</f>
        <v>26.101369863013698</v>
      </c>
      <c r="N244" s="65">
        <f>(C244-VLOOKUP(J244,Riders!$A$2:$C$3501,2,FALSE))/365</f>
        <v>20.873972602739727</v>
      </c>
      <c r="O244" s="65">
        <f>(C244-VLOOKUP(K244,Riders!$A$2:$C$3501,2,FALSE))/365</f>
        <v>24.572602739726026</v>
      </c>
      <c r="P244" s="78">
        <v>2</v>
      </c>
      <c r="Q244" s="127">
        <f t="shared" si="21"/>
        <v>268.45600000000002</v>
      </c>
      <c r="R244" s="127">
        <f t="shared" si="22"/>
        <v>23.585000000000001</v>
      </c>
      <c r="S244" s="127">
        <f t="shared" si="23"/>
        <v>72.512</v>
      </c>
      <c r="T244" s="127">
        <f t="shared" si="24"/>
        <v>63.316000000000003</v>
      </c>
      <c r="U244" s="127">
        <f t="shared" si="25"/>
        <v>65.825999999999993</v>
      </c>
      <c r="V244" s="127">
        <f t="shared" si="26"/>
        <v>66.802000000000021</v>
      </c>
      <c r="W244">
        <v>14.959</v>
      </c>
      <c r="X244">
        <v>8.6260000000000012</v>
      </c>
      <c r="Y244">
        <v>8.3389999999999986</v>
      </c>
      <c r="Z244">
        <v>8.0829999999999984</v>
      </c>
      <c r="AA244">
        <v>8.0380000000000038</v>
      </c>
      <c r="AB244">
        <v>8.1499999999999986</v>
      </c>
      <c r="AC244">
        <v>8.3170000000000002</v>
      </c>
      <c r="AD244">
        <v>8</v>
      </c>
      <c r="AE244">
        <v>7.8730000000000047</v>
      </c>
      <c r="AF244">
        <v>7.8909999999999911</v>
      </c>
      <c r="AG244">
        <v>8.0300000000000011</v>
      </c>
      <c r="AH244">
        <v>8.0600000000000165</v>
      </c>
      <c r="AI244">
        <v>7.8809999999999718</v>
      </c>
      <c r="AJ244">
        <v>7.8589999999999947</v>
      </c>
      <c r="AK244">
        <v>7.8480000000000132</v>
      </c>
      <c r="AL244">
        <v>7.8740000000000094</v>
      </c>
      <c r="AM244">
        <v>8.0360000000000014</v>
      </c>
      <c r="AN244">
        <v>8.200999999999965</v>
      </c>
      <c r="AO244">
        <v>8.4240000000000066</v>
      </c>
      <c r="AP244">
        <v>8.2190000000000225</v>
      </c>
      <c r="AQ244">
        <v>8.2599999999999909</v>
      </c>
      <c r="AR244">
        <v>8.3880000000000337</v>
      </c>
      <c r="AS244">
        <v>8.2769999999999584</v>
      </c>
      <c r="AT244">
        <v>8.021000000000015</v>
      </c>
      <c r="AU244">
        <v>7.9060000000000059</v>
      </c>
      <c r="AV244">
        <v>8.021000000000015</v>
      </c>
      <c r="AW244">
        <v>8.2119999999999891</v>
      </c>
      <c r="AX244">
        <v>8.3689999999999714</v>
      </c>
      <c r="AY244">
        <v>8.6809999999999832</v>
      </c>
      <c r="AZ244">
        <v>8.495000000000033</v>
      </c>
      <c r="BA244">
        <v>8.6239999999999952</v>
      </c>
      <c r="BB244">
        <v>8.4940000000000282</v>
      </c>
      <c r="BC244" s="128">
        <f t="shared" si="27"/>
        <v>53.640075096105129</v>
      </c>
    </row>
    <row r="245" spans="1:55" ht="15" thickBot="1" x14ac:dyDescent="0.35">
      <c r="A245" s="78" t="s">
        <v>71</v>
      </c>
      <c r="B245" s="78">
        <v>2021</v>
      </c>
      <c r="C245" s="70">
        <v>44448</v>
      </c>
      <c r="D245" s="78" t="s">
        <v>72</v>
      </c>
      <c r="E245" s="78" t="s">
        <v>454</v>
      </c>
      <c r="F245" s="78">
        <v>3</v>
      </c>
      <c r="G245" s="63" t="s">
        <v>47</v>
      </c>
      <c r="H245" s="63" t="s">
        <v>268</v>
      </c>
      <c r="I245" s="63" t="s">
        <v>279</v>
      </c>
      <c r="J245" s="63" t="s">
        <v>470</v>
      </c>
      <c r="K245" s="63" t="s">
        <v>500</v>
      </c>
      <c r="L245" s="65">
        <f>(C245-VLOOKUP(H245,Riders!$A$2:$C$3501,2,FALSE))/365</f>
        <v>24.69041095890411</v>
      </c>
      <c r="M245" s="65">
        <f>(C245-VLOOKUP(I245,Riders!$A$2:$C$3501,2,FALSE))/365</f>
        <v>25.317808219178083</v>
      </c>
      <c r="N245" s="65">
        <f>(C245-VLOOKUP(J245,Riders!$A$2:$C$3501,2,FALSE))/365</f>
        <v>23.252054794520546</v>
      </c>
      <c r="O245" s="65">
        <f>(C245-VLOOKUP(K245,Riders!$A$2:$C$3501,2,FALSE))/365</f>
        <v>18.778082191780822</v>
      </c>
      <c r="P245" s="78">
        <v>1</v>
      </c>
      <c r="Q245" s="127">
        <f t="shared" si="21"/>
        <v>268.11799999999999</v>
      </c>
      <c r="R245" s="127">
        <f t="shared" si="22"/>
        <v>23.14</v>
      </c>
      <c r="S245" s="127">
        <f t="shared" si="23"/>
        <v>69.954999999999998</v>
      </c>
      <c r="T245" s="127">
        <f t="shared" si="24"/>
        <v>63.135000000000034</v>
      </c>
      <c r="U245" s="127">
        <f t="shared" si="25"/>
        <v>66.144999999999953</v>
      </c>
      <c r="V245" s="127">
        <f t="shared" si="26"/>
        <v>68.88300000000001</v>
      </c>
      <c r="W245">
        <v>14.718</v>
      </c>
      <c r="X245">
        <v>8.4220000000000006</v>
      </c>
      <c r="Y245">
        <v>7.7959999999999994</v>
      </c>
      <c r="Z245">
        <v>7.7000000000000028</v>
      </c>
      <c r="AA245">
        <v>7.7889999999999944</v>
      </c>
      <c r="AB245">
        <v>7.8430000000000035</v>
      </c>
      <c r="AC245">
        <v>7.8810000000000002</v>
      </c>
      <c r="AD245">
        <v>7.8059999999999974</v>
      </c>
      <c r="AE245">
        <v>7.7060000000000031</v>
      </c>
      <c r="AF245">
        <v>7.936000000000007</v>
      </c>
      <c r="AG245">
        <v>8.0149999999999864</v>
      </c>
      <c r="AH245">
        <v>7.7810000000000059</v>
      </c>
      <c r="AI245">
        <v>7.6750000000000114</v>
      </c>
      <c r="AJ245">
        <v>7.9779999999999802</v>
      </c>
      <c r="AK245">
        <v>7.8270000000000124</v>
      </c>
      <c r="AL245">
        <v>8.2170000000000272</v>
      </c>
      <c r="AM245">
        <v>8.0629999999999598</v>
      </c>
      <c r="AN245">
        <v>8.2980000000000018</v>
      </c>
      <c r="AO245">
        <v>7.981000000000023</v>
      </c>
      <c r="AP245">
        <v>8.214999999999975</v>
      </c>
      <c r="AQ245">
        <v>8.4449999999999648</v>
      </c>
      <c r="AR245">
        <v>8.3190000000000168</v>
      </c>
      <c r="AS245">
        <v>8.5130000000000337</v>
      </c>
      <c r="AT245">
        <v>8.3109999999999786</v>
      </c>
      <c r="AU245">
        <v>8.4230000000000018</v>
      </c>
      <c r="AV245">
        <v>8.5200000000000102</v>
      </c>
      <c r="AW245">
        <v>8.6990000000000123</v>
      </c>
      <c r="AX245">
        <v>8.7680000000000291</v>
      </c>
      <c r="AY245">
        <v>8.559999999999917</v>
      </c>
      <c r="AZ245">
        <v>8.6990000000000691</v>
      </c>
      <c r="BA245">
        <v>8.5449999999999875</v>
      </c>
      <c r="BB245">
        <v>8.6689999999999827</v>
      </c>
      <c r="BC245" s="128">
        <f t="shared" si="27"/>
        <v>53.707695865253356</v>
      </c>
    </row>
    <row r="246" spans="1:55" ht="15" thickBot="1" x14ac:dyDescent="0.35">
      <c r="A246" s="78" t="s">
        <v>71</v>
      </c>
      <c r="B246" s="78">
        <v>2021</v>
      </c>
      <c r="C246" s="70">
        <v>44448</v>
      </c>
      <c r="D246" s="78" t="s">
        <v>72</v>
      </c>
      <c r="E246" s="78" t="s">
        <v>454</v>
      </c>
      <c r="F246" s="78">
        <v>3</v>
      </c>
      <c r="G246" s="63" t="s">
        <v>15</v>
      </c>
      <c r="H246" s="63" t="s">
        <v>492</v>
      </c>
      <c r="I246" s="63" t="s">
        <v>228</v>
      </c>
      <c r="J246" s="63" t="s">
        <v>505</v>
      </c>
      <c r="K246" s="63" t="s">
        <v>440</v>
      </c>
      <c r="L246" s="65">
        <f>(C246-VLOOKUP(H246,Riders!$A$2:$C$3501,2,FALSE))/365</f>
        <v>24.55890410958904</v>
      </c>
      <c r="M246" s="65">
        <f>(C246-VLOOKUP(I246,Riders!$A$2:$C$3501,2,FALSE))/365</f>
        <v>22.205479452054796</v>
      </c>
      <c r="N246" s="65">
        <f>(C246-VLOOKUP(J246,Riders!$A$2:$C$3501,2,FALSE))/365</f>
        <v>38.336986301369862</v>
      </c>
      <c r="O246" s="65">
        <f>(C246-VLOOKUP(K246,Riders!$A$2:$C$3501,2,FALSE))/365</f>
        <v>20.832876712328765</v>
      </c>
      <c r="P246" s="78">
        <v>2</v>
      </c>
      <c r="Q246" s="127">
        <f t="shared" si="21"/>
        <v>268.827</v>
      </c>
      <c r="R246" s="127">
        <f t="shared" si="22"/>
        <v>23.79</v>
      </c>
      <c r="S246" s="127">
        <f t="shared" si="23"/>
        <v>71.905000000000001</v>
      </c>
      <c r="T246" s="127">
        <f t="shared" si="24"/>
        <v>64.84699999999998</v>
      </c>
      <c r="U246" s="127">
        <f t="shared" si="25"/>
        <v>65.385000000000019</v>
      </c>
      <c r="V246" s="127">
        <f t="shared" si="26"/>
        <v>66.69</v>
      </c>
      <c r="W246">
        <v>15.138999999999999</v>
      </c>
      <c r="X246">
        <v>8.6509999999999998</v>
      </c>
      <c r="Y246">
        <v>8.0719999999999992</v>
      </c>
      <c r="Z246">
        <v>7.9959999999999987</v>
      </c>
      <c r="AA246">
        <v>7.9380000000000024</v>
      </c>
      <c r="AB246">
        <v>7.9660000000000011</v>
      </c>
      <c r="AC246">
        <v>8.1560000000000059</v>
      </c>
      <c r="AD246">
        <v>7.9869999999999948</v>
      </c>
      <c r="AE246">
        <v>8.1119999999999948</v>
      </c>
      <c r="AF246">
        <v>8.0280000000000058</v>
      </c>
      <c r="AG246">
        <v>8.0509999999999877</v>
      </c>
      <c r="AH246">
        <v>8.1710000000000065</v>
      </c>
      <c r="AI246">
        <v>8.0480000000000018</v>
      </c>
      <c r="AJ246">
        <v>8.0559999999999974</v>
      </c>
      <c r="AK246">
        <v>8.1380000000000194</v>
      </c>
      <c r="AL246">
        <v>8.2429999999999666</v>
      </c>
      <c r="AM246">
        <v>8.1030000000000371</v>
      </c>
      <c r="AN246">
        <v>8.1639999999999873</v>
      </c>
      <c r="AO246">
        <v>8.1330000000000098</v>
      </c>
      <c r="AP246">
        <v>8.1919999999999789</v>
      </c>
      <c r="AQ246">
        <v>8.245000000000033</v>
      </c>
      <c r="AR246">
        <v>8.3069999999999595</v>
      </c>
      <c r="AS246">
        <v>8.120000000000033</v>
      </c>
      <c r="AT246">
        <v>8.1209999999999809</v>
      </c>
      <c r="AU246">
        <v>8.1979999999999791</v>
      </c>
      <c r="AV246">
        <v>8.171999999999997</v>
      </c>
      <c r="AW246">
        <v>8.4070000000000391</v>
      </c>
      <c r="AX246">
        <v>8.4370000000000118</v>
      </c>
      <c r="AY246">
        <v>8.6519999999999868</v>
      </c>
      <c r="AZ246">
        <v>8.3409999999999513</v>
      </c>
      <c r="BA246">
        <v>8.2910000000000252</v>
      </c>
      <c r="BB246">
        <v>8.1920000000000073</v>
      </c>
      <c r="BC246" s="128">
        <f t="shared" si="27"/>
        <v>53.566048053208938</v>
      </c>
    </row>
    <row r="247" spans="1:55" ht="15" thickBot="1" x14ac:dyDescent="0.35">
      <c r="A247" s="38" t="s">
        <v>71</v>
      </c>
      <c r="B247" s="38">
        <v>2021</v>
      </c>
      <c r="C247" s="68">
        <v>44448</v>
      </c>
      <c r="D247" s="38" t="s">
        <v>72</v>
      </c>
      <c r="E247" s="38" t="s">
        <v>204</v>
      </c>
      <c r="F247" s="67" t="s">
        <v>205</v>
      </c>
      <c r="G247" s="67" t="s">
        <v>27</v>
      </c>
      <c r="H247" s="67" t="s">
        <v>255</v>
      </c>
      <c r="I247" s="67" t="s">
        <v>506</v>
      </c>
      <c r="J247" s="67" t="s">
        <v>396</v>
      </c>
      <c r="K247" s="67" t="s">
        <v>397</v>
      </c>
      <c r="L247" s="65">
        <f>(C247-VLOOKUP(H247,Riders!$A$2:$C$3501,2,FALSE))/365</f>
        <v>19.153424657534245</v>
      </c>
      <c r="M247" s="65">
        <f>(C247-VLOOKUP(I247,Riders!$A$2:$C$3501,2,FALSE))/365</f>
        <v>19.778082191780822</v>
      </c>
      <c r="N247" s="65">
        <f>(C247-VLOOKUP(J247,Riders!$A$2:$C$3501,2,FALSE))/365</f>
        <v>22.512328767123286</v>
      </c>
      <c r="O247" s="65">
        <f>(C247-VLOOKUP(K247,Riders!$A$2:$C$3501,2,FALSE))/365</f>
        <v>20.252054794520546</v>
      </c>
      <c r="P247" s="38">
        <v>1</v>
      </c>
      <c r="Q247" s="127" t="str">
        <f t="shared" si="21"/>
        <v/>
      </c>
      <c r="R247" s="127">
        <f t="shared" si="22"/>
        <v>23.094999999999999</v>
      </c>
      <c r="S247" s="127">
        <f t="shared" si="23"/>
        <v>73.115000000000009</v>
      </c>
      <c r="T247" s="127" t="str">
        <f t="shared" si="24"/>
        <v/>
      </c>
      <c r="U247" s="127" t="str">
        <f t="shared" si="25"/>
        <v/>
      </c>
      <c r="V247" s="127" t="str">
        <f t="shared" si="26"/>
        <v/>
      </c>
      <c r="W247">
        <v>14.451000000000001</v>
      </c>
      <c r="X247">
        <v>8.6439999999999984</v>
      </c>
      <c r="Y247">
        <v>8.0400000000000027</v>
      </c>
      <c r="Z247">
        <v>7.8389999999999951</v>
      </c>
      <c r="AA247">
        <v>7.9260000000000019</v>
      </c>
      <c r="AB247">
        <v>7.7259999999999991</v>
      </c>
      <c r="AC247">
        <v>8.2090000000000032</v>
      </c>
      <c r="AD247">
        <v>10.280000000000008</v>
      </c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 s="128" t="str">
        <f t="shared" si="27"/>
        <v/>
      </c>
    </row>
    <row r="248" spans="1:55" ht="15" thickBot="1" x14ac:dyDescent="0.35">
      <c r="A248" s="38" t="s">
        <v>71</v>
      </c>
      <c r="B248" s="38">
        <v>2021</v>
      </c>
      <c r="C248" s="68">
        <v>44448</v>
      </c>
      <c r="D248" s="38" t="s">
        <v>72</v>
      </c>
      <c r="E248" s="38" t="s">
        <v>204</v>
      </c>
      <c r="F248" s="67" t="s">
        <v>205</v>
      </c>
      <c r="G248" s="67" t="s">
        <v>47</v>
      </c>
      <c r="H248" s="67" t="s">
        <v>268</v>
      </c>
      <c r="I248" s="67" t="s">
        <v>279</v>
      </c>
      <c r="J248" s="67" t="s">
        <v>470</v>
      </c>
      <c r="K248" s="67" t="s">
        <v>500</v>
      </c>
      <c r="L248" s="65">
        <f>(C248-VLOOKUP(H248,Riders!$A$2:$C$3501,2,FALSE))/365</f>
        <v>24.69041095890411</v>
      </c>
      <c r="M248" s="65">
        <f>(C248-VLOOKUP(I248,Riders!$A$2:$C$3501,2,FALSE))/365</f>
        <v>25.317808219178083</v>
      </c>
      <c r="N248" s="65">
        <f>(C248-VLOOKUP(J248,Riders!$A$2:$C$3501,2,FALSE))/365</f>
        <v>23.252054794520546</v>
      </c>
      <c r="O248" s="65">
        <f>(C248-VLOOKUP(K248,Riders!$A$2:$C$3501,2,FALSE))/365</f>
        <v>18.778082191780822</v>
      </c>
      <c r="P248" s="38">
        <v>2</v>
      </c>
      <c r="Q248" s="127" t="str">
        <f t="shared" si="21"/>
        <v/>
      </c>
      <c r="R248" s="127">
        <f t="shared" si="22"/>
        <v>25.553999999999998</v>
      </c>
      <c r="S248" s="127" t="str">
        <f t="shared" si="23"/>
        <v/>
      </c>
      <c r="T248" s="127" t="str">
        <f t="shared" si="24"/>
        <v/>
      </c>
      <c r="U248" s="127" t="str">
        <f t="shared" si="25"/>
        <v/>
      </c>
      <c r="V248" s="127" t="str">
        <f t="shared" si="26"/>
        <v/>
      </c>
      <c r="W248">
        <v>15.882999999999999</v>
      </c>
      <c r="X248">
        <v>9.6709999999999994</v>
      </c>
      <c r="Y248">
        <v>9.6190000000000033</v>
      </c>
      <c r="Z248">
        <v>9.161999999999999</v>
      </c>
      <c r="AA248">
        <v>9.205999999999996</v>
      </c>
      <c r="AB248">
        <v>9.1930000000000049</v>
      </c>
      <c r="AC248">
        <v>10.372999999999998</v>
      </c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 s="128" t="str">
        <f t="shared" si="27"/>
        <v/>
      </c>
    </row>
    <row r="249" spans="1:55" ht="15" thickBot="1" x14ac:dyDescent="0.35">
      <c r="A249" s="38" t="s">
        <v>71</v>
      </c>
      <c r="B249" s="38">
        <v>2021</v>
      </c>
      <c r="C249" s="68">
        <v>44448</v>
      </c>
      <c r="D249" s="38" t="s">
        <v>72</v>
      </c>
      <c r="E249" s="38" t="s">
        <v>204</v>
      </c>
      <c r="F249" s="67" t="s">
        <v>206</v>
      </c>
      <c r="G249" s="67" t="s">
        <v>21</v>
      </c>
      <c r="H249" s="67" t="s">
        <v>275</v>
      </c>
      <c r="I249" s="67" t="s">
        <v>507</v>
      </c>
      <c r="J249" s="67" t="s">
        <v>508</v>
      </c>
      <c r="K249" s="67" t="s">
        <v>509</v>
      </c>
      <c r="L249" s="65">
        <f>(C249-VLOOKUP(H249,Riders!$A$2:$C$3501,2,FALSE))/365</f>
        <v>22.695890410958903</v>
      </c>
      <c r="M249" s="65">
        <f>(C249-VLOOKUP(I249,Riders!$A$2:$C$3501,2,FALSE))/365</f>
        <v>26.101369863013698</v>
      </c>
      <c r="N249" s="65">
        <f>(C249-VLOOKUP(J249,Riders!$A$2:$C$3501,2,FALSE))/365</f>
        <v>20.873972602739727</v>
      </c>
      <c r="O249" s="65">
        <f>(C249-VLOOKUP(K249,Riders!$A$2:$C$3501,2,FALSE))/365</f>
        <v>24.572602739726026</v>
      </c>
      <c r="P249" s="38">
        <v>3</v>
      </c>
      <c r="Q249" s="127">
        <f t="shared" si="21"/>
        <v>266.78899999999999</v>
      </c>
      <c r="R249" s="127">
        <f t="shared" si="22"/>
        <v>23.25</v>
      </c>
      <c r="S249" s="127">
        <f t="shared" si="23"/>
        <v>71.411000000000001</v>
      </c>
      <c r="T249" s="127">
        <f t="shared" si="24"/>
        <v>63.702999999999975</v>
      </c>
      <c r="U249" s="127">
        <f t="shared" si="25"/>
        <v>65.413000000000011</v>
      </c>
      <c r="V249" s="127">
        <f t="shared" si="26"/>
        <v>66.262</v>
      </c>
      <c r="W249">
        <v>14.808</v>
      </c>
      <c r="X249">
        <v>8.4420000000000002</v>
      </c>
      <c r="Y249">
        <v>8.1630000000000003</v>
      </c>
      <c r="Z249">
        <v>7.9120000000000026</v>
      </c>
      <c r="AA249">
        <v>7.9510000000000005</v>
      </c>
      <c r="AB249">
        <v>7.9849999999999994</v>
      </c>
      <c r="AC249">
        <v>8.1300000000000026</v>
      </c>
      <c r="AD249">
        <v>8.019999999999996</v>
      </c>
      <c r="AE249">
        <v>7.9350000000000023</v>
      </c>
      <c r="AF249">
        <v>7.9869999999999806</v>
      </c>
      <c r="AG249">
        <v>8.1400000000000148</v>
      </c>
      <c r="AH249">
        <v>7.9299999999999926</v>
      </c>
      <c r="AI249">
        <v>8.1280000000000001</v>
      </c>
      <c r="AJ249">
        <v>7.9270000000000067</v>
      </c>
      <c r="AK249">
        <v>7.7849999999999824</v>
      </c>
      <c r="AL249">
        <v>7.8709999999999951</v>
      </c>
      <c r="AM249">
        <v>7.9960000000000093</v>
      </c>
      <c r="AN249">
        <v>8.0570000000000164</v>
      </c>
      <c r="AO249">
        <v>8.2109999999999843</v>
      </c>
      <c r="AP249">
        <v>8.3650000000000375</v>
      </c>
      <c r="AQ249">
        <v>8.1709999999999923</v>
      </c>
      <c r="AR249">
        <v>8.2589999999999577</v>
      </c>
      <c r="AS249">
        <v>8.3430000000000462</v>
      </c>
      <c r="AT249">
        <v>8.0109999999999673</v>
      </c>
      <c r="AU249">
        <v>8.3190000000000168</v>
      </c>
      <c r="AV249">
        <v>8.092000000000013</v>
      </c>
      <c r="AW249">
        <v>8.0329999999999586</v>
      </c>
      <c r="AX249">
        <v>8.0310000000000628</v>
      </c>
      <c r="AY249">
        <v>8.0229999999999393</v>
      </c>
      <c r="AZ249">
        <v>8.2910000000000537</v>
      </c>
      <c r="BA249">
        <v>8.4059999999999491</v>
      </c>
      <c r="BB249">
        <v>9.0670000000000073</v>
      </c>
      <c r="BC249" s="128">
        <f t="shared" si="27"/>
        <v>53.975238859173359</v>
      </c>
    </row>
    <row r="250" spans="1:55" ht="15" thickBot="1" x14ac:dyDescent="0.35">
      <c r="A250" s="38" t="s">
        <v>71</v>
      </c>
      <c r="B250" s="38">
        <v>2021</v>
      </c>
      <c r="C250" s="68">
        <v>44448</v>
      </c>
      <c r="D250" s="38" t="s">
        <v>72</v>
      </c>
      <c r="E250" s="38" t="s">
        <v>204</v>
      </c>
      <c r="F250" s="67" t="s">
        <v>206</v>
      </c>
      <c r="G250" s="67" t="s">
        <v>15</v>
      </c>
      <c r="H250" s="67" t="s">
        <v>492</v>
      </c>
      <c r="I250" s="67" t="s">
        <v>228</v>
      </c>
      <c r="J250" s="67" t="s">
        <v>505</v>
      </c>
      <c r="K250" s="67" t="s">
        <v>440</v>
      </c>
      <c r="L250" s="65">
        <f>(C250-VLOOKUP(H250,Riders!$A$2:$C$3501,2,FALSE))/365</f>
        <v>24.55890410958904</v>
      </c>
      <c r="M250" s="65">
        <f>(C250-VLOOKUP(I250,Riders!$A$2:$C$3501,2,FALSE))/365</f>
        <v>22.205479452054796</v>
      </c>
      <c r="N250" s="65">
        <f>(C250-VLOOKUP(J250,Riders!$A$2:$C$3501,2,FALSE))/365</f>
        <v>38.336986301369862</v>
      </c>
      <c r="O250" s="65">
        <f>(C250-VLOOKUP(K250,Riders!$A$2:$C$3501,2,FALSE))/365</f>
        <v>20.832876712328765</v>
      </c>
      <c r="P250" s="38">
        <v>4</v>
      </c>
      <c r="Q250" s="127">
        <f t="shared" si="21"/>
        <v>277.036</v>
      </c>
      <c r="R250" s="127">
        <f t="shared" si="22"/>
        <v>23.396999999999998</v>
      </c>
      <c r="S250" s="127">
        <f t="shared" si="23"/>
        <v>70.759</v>
      </c>
      <c r="T250" s="127">
        <f t="shared" si="24"/>
        <v>64.38600000000001</v>
      </c>
      <c r="U250" s="127">
        <f t="shared" si="25"/>
        <v>66.738</v>
      </c>
      <c r="V250" s="127">
        <f t="shared" si="26"/>
        <v>75.152999999999992</v>
      </c>
      <c r="W250">
        <v>14.868</v>
      </c>
      <c r="X250">
        <v>8.5289999999999981</v>
      </c>
      <c r="Y250">
        <v>7.9750000000000014</v>
      </c>
      <c r="Z250">
        <v>7.8719999999999999</v>
      </c>
      <c r="AA250">
        <v>7.7860000000000014</v>
      </c>
      <c r="AB250">
        <v>7.8500000000000014</v>
      </c>
      <c r="AC250">
        <v>7.8909999999999911</v>
      </c>
      <c r="AD250">
        <v>7.9880000000000067</v>
      </c>
      <c r="AE250">
        <v>7.9489999999999981</v>
      </c>
      <c r="AF250">
        <v>7.9559999999999889</v>
      </c>
      <c r="AG250">
        <v>8.0130000000000052</v>
      </c>
      <c r="AH250">
        <v>7.9909999999999997</v>
      </c>
      <c r="AI250">
        <v>8.132000000000005</v>
      </c>
      <c r="AJ250">
        <v>8.0849999999999937</v>
      </c>
      <c r="AK250">
        <v>8.11</v>
      </c>
      <c r="AL250">
        <v>8.1500000000000199</v>
      </c>
      <c r="AM250">
        <v>8.3170000000000073</v>
      </c>
      <c r="AN250">
        <v>8.4809999999999661</v>
      </c>
      <c r="AO250">
        <v>8.5370000000000061</v>
      </c>
      <c r="AP250">
        <v>8.1189999999999998</v>
      </c>
      <c r="AQ250">
        <v>8.2379999999999995</v>
      </c>
      <c r="AR250">
        <v>8.2049999999999841</v>
      </c>
      <c r="AS250">
        <v>8.3010000000000161</v>
      </c>
      <c r="AT250">
        <v>8.5400000000000205</v>
      </c>
      <c r="AU250">
        <v>8.73599999999999</v>
      </c>
      <c r="AV250">
        <v>8.703000000000003</v>
      </c>
      <c r="AW250">
        <v>8.9509999999999934</v>
      </c>
      <c r="AX250">
        <v>9.1640000000000157</v>
      </c>
      <c r="AY250">
        <v>9.4199999999999875</v>
      </c>
      <c r="AZ250">
        <v>9.6209999999999525</v>
      </c>
      <c r="BA250">
        <v>9.9690000000000509</v>
      </c>
      <c r="BB250">
        <v>10.588999999999999</v>
      </c>
      <c r="BC250" s="128">
        <f t="shared" si="27"/>
        <v>51.978804198732291</v>
      </c>
    </row>
    <row r="251" spans="1:55" ht="15" thickBot="1" x14ac:dyDescent="0.35">
      <c r="A251" s="43" t="s">
        <v>862</v>
      </c>
      <c r="B251" s="43">
        <v>2021</v>
      </c>
      <c r="C251" s="9">
        <v>44411</v>
      </c>
      <c r="D251" s="43" t="s">
        <v>654</v>
      </c>
      <c r="E251" s="38" t="s">
        <v>454</v>
      </c>
      <c r="F251">
        <v>1</v>
      </c>
      <c r="G251" t="s">
        <v>36</v>
      </c>
      <c r="H251" t="s">
        <v>270</v>
      </c>
      <c r="I251" t="s">
        <v>315</v>
      </c>
      <c r="J251" t="s">
        <v>528</v>
      </c>
      <c r="K251" t="s">
        <v>256</v>
      </c>
      <c r="L251" s="65">
        <f>(C251-VLOOKUP(H251,Riders!$A$2:$C$3501,2,FALSE))/365</f>
        <v>26.884931506849316</v>
      </c>
      <c r="M251" s="65">
        <f>(C251-VLOOKUP(I251,Riders!$A$2:$C$3501,2,FALSE))/365</f>
        <v>29.663013698630138</v>
      </c>
      <c r="N251" s="65">
        <f>(C251-VLOOKUP(J251,Riders!$A$2:$C$3501,2,FALSE))/365</f>
        <v>30.975342465753425</v>
      </c>
      <c r="O251" s="65">
        <f>(C251-VLOOKUP(K251,Riders!$A$2:$C$3501,2,FALSE))/365</f>
        <v>25.446575342465753</v>
      </c>
      <c r="P251" s="43">
        <v>1</v>
      </c>
      <c r="Q251" s="127">
        <f t="shared" si="21"/>
        <v>249.99200000000002</v>
      </c>
      <c r="R251" s="127">
        <f t="shared" si="22"/>
        <v>22.055</v>
      </c>
      <c r="S251" s="127">
        <f t="shared" si="23"/>
        <v>67.186999999999998</v>
      </c>
      <c r="T251" s="127">
        <f t="shared" si="24"/>
        <v>60.848999999999975</v>
      </c>
      <c r="U251" s="127">
        <f t="shared" si="25"/>
        <v>60.804000000000059</v>
      </c>
      <c r="V251" s="127">
        <f t="shared" si="26"/>
        <v>61.151999999999987</v>
      </c>
      <c r="W251">
        <v>13.909000000000001</v>
      </c>
      <c r="X251">
        <v>8.145999999999999</v>
      </c>
      <c r="Y251">
        <v>7.6310000000000002</v>
      </c>
      <c r="Z251">
        <v>7.4870000000000019</v>
      </c>
      <c r="AA251">
        <v>7.5839999999999961</v>
      </c>
      <c r="AB251">
        <v>7.4440000000000026</v>
      </c>
      <c r="AC251">
        <v>7.4810000000000016</v>
      </c>
      <c r="AD251">
        <v>7.5049999999999955</v>
      </c>
      <c r="AE251">
        <v>7.6830000000000069</v>
      </c>
      <c r="AF251">
        <v>7.6239999999999952</v>
      </c>
      <c r="AG251">
        <v>7.6779999999999973</v>
      </c>
      <c r="AH251">
        <v>7.6849999999999881</v>
      </c>
      <c r="AI251">
        <v>7.7270000000000181</v>
      </c>
      <c r="AJ251">
        <v>7.5040000000000049</v>
      </c>
      <c r="AK251">
        <v>7.4769999999999897</v>
      </c>
      <c r="AL251">
        <v>7.4709999999999752</v>
      </c>
      <c r="AM251">
        <v>7.6160000000000423</v>
      </c>
      <c r="AN251">
        <v>7.6029999999999802</v>
      </c>
      <c r="AO251">
        <v>7.6330000000000382</v>
      </c>
      <c r="AP251">
        <v>7.7379999999999711</v>
      </c>
      <c r="AQ251">
        <v>7.570999999999998</v>
      </c>
      <c r="AR251">
        <v>7.5090000000000146</v>
      </c>
      <c r="AS251">
        <v>7.5209999999999582</v>
      </c>
      <c r="AT251">
        <v>7.6130000000000564</v>
      </c>
      <c r="AU251">
        <v>7.4899999999999807</v>
      </c>
      <c r="AV251">
        <v>7.5349999999999682</v>
      </c>
      <c r="AW251">
        <v>7.5680000000000121</v>
      </c>
      <c r="AX251">
        <v>7.7270000000000323</v>
      </c>
      <c r="AY251">
        <v>7.5839999999999463</v>
      </c>
      <c r="AZ251">
        <v>7.6140000000000327</v>
      </c>
      <c r="BA251">
        <v>7.8499999999999943</v>
      </c>
      <c r="BB251">
        <v>7.7840000000000202</v>
      </c>
      <c r="BC251" s="128">
        <f t="shared" si="27"/>
        <v>57.601843258984282</v>
      </c>
    </row>
    <row r="252" spans="1:55" ht="15" thickBot="1" x14ac:dyDescent="0.35">
      <c r="A252" s="43" t="s">
        <v>862</v>
      </c>
      <c r="B252" s="43">
        <v>2021</v>
      </c>
      <c r="C252" s="9">
        <v>44411</v>
      </c>
      <c r="D252" s="43" t="s">
        <v>654</v>
      </c>
      <c r="E252" s="38" t="s">
        <v>454</v>
      </c>
      <c r="F252">
        <v>1</v>
      </c>
      <c r="G252" t="s">
        <v>29</v>
      </c>
      <c r="H252" t="s">
        <v>304</v>
      </c>
      <c r="I252" t="s">
        <v>416</v>
      </c>
      <c r="J252" t="s">
        <v>526</v>
      </c>
      <c r="K252" t="s">
        <v>527</v>
      </c>
      <c r="L252" s="65">
        <f>(C252-VLOOKUP(H252,Riders!$A$2:$C$3501,2,FALSE))/365</f>
        <v>24.676712328767124</v>
      </c>
      <c r="M252" s="65">
        <f>(C252-VLOOKUP(I252,Riders!$A$2:$C$3501,2,FALSE))/365</f>
        <v>23.761643835616439</v>
      </c>
      <c r="N252" s="65">
        <f>(C252-VLOOKUP(J252,Riders!$A$2:$C$3501,2,FALSE))/365</f>
        <v>32.213698630136989</v>
      </c>
      <c r="O252" s="65">
        <f>(C252-VLOOKUP(K252,Riders!$A$2:$C$3501,2,FALSE))/365</f>
        <v>35.939726027397263</v>
      </c>
      <c r="P252" s="43">
        <v>2</v>
      </c>
      <c r="Q252" s="127">
        <f t="shared" si="21"/>
        <v>250.22300000000001</v>
      </c>
      <c r="R252" s="127">
        <f t="shared" si="22"/>
        <v>22.742999999999999</v>
      </c>
      <c r="S252" s="127">
        <f t="shared" si="23"/>
        <v>67.61999999999999</v>
      </c>
      <c r="T252" s="127">
        <f t="shared" si="24"/>
        <v>60.548000000000016</v>
      </c>
      <c r="U252" s="127">
        <f t="shared" si="25"/>
        <v>60.371000000000038</v>
      </c>
      <c r="V252" s="127">
        <f t="shared" si="26"/>
        <v>61.683999999999969</v>
      </c>
      <c r="W252">
        <v>14.542999999999999</v>
      </c>
      <c r="X252">
        <v>8.1999999999999993</v>
      </c>
      <c r="Y252">
        <v>7.6210000000000022</v>
      </c>
      <c r="Z252">
        <v>7.3599999999999959</v>
      </c>
      <c r="AA252">
        <v>7.4420000000000002</v>
      </c>
      <c r="AB252">
        <v>7.4200000000000017</v>
      </c>
      <c r="AC252">
        <v>7.5110000000000028</v>
      </c>
      <c r="AD252">
        <v>7.522999999999989</v>
      </c>
      <c r="AE252">
        <v>7.6740000000000208</v>
      </c>
      <c r="AF252">
        <v>7.6019999999999754</v>
      </c>
      <c r="AG252">
        <v>7.5910000000000224</v>
      </c>
      <c r="AH252">
        <v>7.5779999999999887</v>
      </c>
      <c r="AI252">
        <v>7.6940000000000168</v>
      </c>
      <c r="AJ252">
        <v>7.4989999999999952</v>
      </c>
      <c r="AK252">
        <v>7.445999999999998</v>
      </c>
      <c r="AL252">
        <v>7.4639999999999986</v>
      </c>
      <c r="AM252">
        <v>7.4050000000000011</v>
      </c>
      <c r="AN252">
        <v>7.4019999999999868</v>
      </c>
      <c r="AO252">
        <v>7.5470000000000255</v>
      </c>
      <c r="AP252">
        <v>7.3449999999999704</v>
      </c>
      <c r="AQ252">
        <v>7.5410000000000252</v>
      </c>
      <c r="AR252">
        <v>7.4849999999999568</v>
      </c>
      <c r="AS252">
        <v>7.9370000000000402</v>
      </c>
      <c r="AT252">
        <v>7.7090000000000316</v>
      </c>
      <c r="AU252">
        <v>7.7219999999999516</v>
      </c>
      <c r="AV252">
        <v>7.7379999999999995</v>
      </c>
      <c r="AW252">
        <v>7.9599999999999795</v>
      </c>
      <c r="AX252">
        <v>7.6430000000000291</v>
      </c>
      <c r="AY252">
        <v>7.6200000000000045</v>
      </c>
      <c r="AZ252">
        <v>7.643999999999977</v>
      </c>
      <c r="BA252">
        <v>7.6310000000000571</v>
      </c>
      <c r="BB252">
        <v>7.7259999999999707</v>
      </c>
      <c r="BC252" s="128">
        <f t="shared" si="27"/>
        <v>57.548666589402252</v>
      </c>
    </row>
    <row r="253" spans="1:55" ht="15" thickBot="1" x14ac:dyDescent="0.35">
      <c r="A253" s="43" t="s">
        <v>862</v>
      </c>
      <c r="B253" s="43">
        <v>2021</v>
      </c>
      <c r="C253" s="9">
        <v>44411</v>
      </c>
      <c r="D253" s="43" t="s">
        <v>654</v>
      </c>
      <c r="E253" s="38" t="s">
        <v>454</v>
      </c>
      <c r="F253">
        <v>2</v>
      </c>
      <c r="G253" t="s">
        <v>27</v>
      </c>
      <c r="H253" t="s">
        <v>307</v>
      </c>
      <c r="I253" t="s">
        <v>523</v>
      </c>
      <c r="J253" t="s">
        <v>524</v>
      </c>
      <c r="K253" t="s">
        <v>525</v>
      </c>
      <c r="L253" s="65">
        <f>(C253-VLOOKUP(H253,Riders!$A$2:$C$3501,2,FALSE))/365</f>
        <v>28.19178082191781</v>
      </c>
      <c r="M253" s="65">
        <f>(C253-VLOOKUP(I253,Riders!$A$2:$C$3501,2,FALSE))/365</f>
        <v>29.090410958904108</v>
      </c>
      <c r="N253" s="65">
        <f>(C253-VLOOKUP(J253,Riders!$A$2:$C$3501,2,FALSE))/365</f>
        <v>30.126027397260273</v>
      </c>
      <c r="O253" s="65">
        <f>(C253-VLOOKUP(K253,Riders!$A$2:$C$3501,2,FALSE))/365</f>
        <v>32.419178082191777</v>
      </c>
      <c r="P253" s="43">
        <v>1</v>
      </c>
      <c r="Q253" s="127">
        <f t="shared" si="21"/>
        <v>249.24899999999997</v>
      </c>
      <c r="R253" s="127">
        <f t="shared" si="22"/>
        <v>22.222999999999999</v>
      </c>
      <c r="S253" s="127">
        <f t="shared" si="23"/>
        <v>67.008999999999986</v>
      </c>
      <c r="T253" s="127">
        <f t="shared" si="24"/>
        <v>59.481000000000009</v>
      </c>
      <c r="U253" s="127">
        <f t="shared" si="25"/>
        <v>60.74499999999999</v>
      </c>
      <c r="V253" s="127">
        <f t="shared" si="26"/>
        <v>62.013999999999982</v>
      </c>
      <c r="W253">
        <v>14.206</v>
      </c>
      <c r="X253">
        <v>8.0169999999999995</v>
      </c>
      <c r="Y253">
        <v>7.5549999999999997</v>
      </c>
      <c r="Z253">
        <v>7.429000000000002</v>
      </c>
      <c r="AA253">
        <v>7.4269999999999996</v>
      </c>
      <c r="AB253">
        <v>7.5489999999999995</v>
      </c>
      <c r="AC253">
        <v>7.4279999999999973</v>
      </c>
      <c r="AD253">
        <v>7.397999999999989</v>
      </c>
      <c r="AE253">
        <v>7.5050000000000097</v>
      </c>
      <c r="AF253">
        <v>7.3680000000000092</v>
      </c>
      <c r="AG253">
        <v>7.4299999999999784</v>
      </c>
      <c r="AH253">
        <v>7.4170000000000158</v>
      </c>
      <c r="AI253">
        <v>7.5600000000000165</v>
      </c>
      <c r="AJ253">
        <v>7.4659999999999656</v>
      </c>
      <c r="AK253">
        <v>7.376000000000019</v>
      </c>
      <c r="AL253">
        <v>7.3589999999999947</v>
      </c>
      <c r="AM253">
        <v>7.5430000000000206</v>
      </c>
      <c r="AN253">
        <v>7.6609999999999729</v>
      </c>
      <c r="AO253">
        <v>7.539999999999992</v>
      </c>
      <c r="AP253">
        <v>7.5510000000000161</v>
      </c>
      <c r="AQ253">
        <v>7.7249999999999659</v>
      </c>
      <c r="AR253">
        <v>7.5110000000000241</v>
      </c>
      <c r="AS253">
        <v>7.5270000000000152</v>
      </c>
      <c r="AT253">
        <v>7.6869999999999834</v>
      </c>
      <c r="AU253">
        <v>7.5120000000000289</v>
      </c>
      <c r="AV253">
        <v>7.6279999999999859</v>
      </c>
      <c r="AW253">
        <v>7.8860000000000241</v>
      </c>
      <c r="AX253">
        <v>7.7169999999999845</v>
      </c>
      <c r="AY253">
        <v>7.688999999999993</v>
      </c>
      <c r="AZ253">
        <v>7.8830000000000098</v>
      </c>
      <c r="BA253">
        <v>7.8619999999999663</v>
      </c>
      <c r="BB253">
        <v>7.8369999999999891</v>
      </c>
      <c r="BC253" s="128">
        <f t="shared" si="27"/>
        <v>57.773551749455372</v>
      </c>
    </row>
    <row r="254" spans="1:55" ht="15" thickBot="1" x14ac:dyDescent="0.35">
      <c r="A254" s="43" t="s">
        <v>862</v>
      </c>
      <c r="B254" s="43">
        <v>2021</v>
      </c>
      <c r="C254" s="9">
        <v>44411</v>
      </c>
      <c r="D254" s="43" t="s">
        <v>654</v>
      </c>
      <c r="E254" s="38" t="s">
        <v>454</v>
      </c>
      <c r="F254">
        <v>2</v>
      </c>
      <c r="G254" t="s">
        <v>17</v>
      </c>
      <c r="H254" t="s">
        <v>421</v>
      </c>
      <c r="I254" t="s">
        <v>423</v>
      </c>
      <c r="J254" t="s">
        <v>422</v>
      </c>
      <c r="K254" t="s">
        <v>574</v>
      </c>
      <c r="L254" s="65">
        <f>(C254-VLOOKUP(H254,Riders!$A$2:$C$3501,2,FALSE))/365</f>
        <v>20.978082191780821</v>
      </c>
      <c r="M254" s="65">
        <f>(C254-VLOOKUP(I254,Riders!$A$2:$C$3501,2,FALSE))/365</f>
        <v>23.706849315068492</v>
      </c>
      <c r="N254" s="65">
        <f>(C254-VLOOKUP(J254,Riders!$A$2:$C$3501,2,FALSE))/365</f>
        <v>22.293150684931508</v>
      </c>
      <c r="O254" s="65">
        <f>(C254-VLOOKUP(K254,Riders!$A$2:$C$3501,2,FALSE))/365</f>
        <v>21.536986301369861</v>
      </c>
      <c r="P254" s="43">
        <v>2</v>
      </c>
      <c r="Q254" s="127">
        <f t="shared" si="21"/>
        <v>251.88800000000003</v>
      </c>
      <c r="R254" s="127">
        <f t="shared" si="22"/>
        <v>22.411000000000001</v>
      </c>
      <c r="S254" s="127">
        <f t="shared" si="23"/>
        <v>67.52000000000001</v>
      </c>
      <c r="T254" s="127">
        <f t="shared" si="24"/>
        <v>59.506999999999977</v>
      </c>
      <c r="U254" s="127">
        <f t="shared" si="25"/>
        <v>61.622000000000014</v>
      </c>
      <c r="V254" s="127">
        <f t="shared" si="26"/>
        <v>63.239000000000033</v>
      </c>
      <c r="W254">
        <v>14.14</v>
      </c>
      <c r="X254">
        <v>8.2710000000000008</v>
      </c>
      <c r="Y254">
        <v>7.7199999999999989</v>
      </c>
      <c r="Z254">
        <v>7.5570000000000022</v>
      </c>
      <c r="AA254">
        <v>7.5779999999999959</v>
      </c>
      <c r="AB254">
        <v>7.4470000000000027</v>
      </c>
      <c r="AC254">
        <v>7.419000000000004</v>
      </c>
      <c r="AD254">
        <v>7.3880000000000052</v>
      </c>
      <c r="AE254">
        <v>7.5010000000000048</v>
      </c>
      <c r="AF254">
        <v>7.3049999999999784</v>
      </c>
      <c r="AG254">
        <v>7.3119999999999976</v>
      </c>
      <c r="AH254">
        <v>7.3790000000000191</v>
      </c>
      <c r="AI254">
        <v>7.5209999999999866</v>
      </c>
      <c r="AJ254">
        <v>7.4319999999999879</v>
      </c>
      <c r="AK254">
        <v>7.4680000000000035</v>
      </c>
      <c r="AL254">
        <v>7.5889999999999986</v>
      </c>
      <c r="AM254">
        <v>7.8220000000000312</v>
      </c>
      <c r="AN254">
        <v>7.6189999999999998</v>
      </c>
      <c r="AO254">
        <v>7.589999999999975</v>
      </c>
      <c r="AP254">
        <v>7.6780000000000257</v>
      </c>
      <c r="AQ254">
        <v>7.8409999999999798</v>
      </c>
      <c r="AR254">
        <v>7.6880000000000166</v>
      </c>
      <c r="AS254">
        <v>7.6789999999999736</v>
      </c>
      <c r="AT254">
        <v>7.7050000000000125</v>
      </c>
      <c r="AU254">
        <v>7.8590000000000089</v>
      </c>
      <c r="AV254">
        <v>7.6399999999999864</v>
      </c>
      <c r="AW254">
        <v>7.6890000000000214</v>
      </c>
      <c r="AX254">
        <v>7.7589999999999861</v>
      </c>
      <c r="AY254">
        <v>7.9819999999999993</v>
      </c>
      <c r="AZ254">
        <v>7.9830000000000041</v>
      </c>
      <c r="BA254">
        <v>8.0480000000000018</v>
      </c>
      <c r="BB254">
        <v>8.2790000000000248</v>
      </c>
      <c r="BC254" s="128">
        <f t="shared" si="27"/>
        <v>57.1682652607508</v>
      </c>
    </row>
    <row r="255" spans="1:55" ht="15" thickBot="1" x14ac:dyDescent="0.35">
      <c r="A255" s="43" t="s">
        <v>862</v>
      </c>
      <c r="B255" s="43">
        <v>2021</v>
      </c>
      <c r="C255" s="9">
        <v>44411</v>
      </c>
      <c r="D255" s="43" t="s">
        <v>654</v>
      </c>
      <c r="E255" s="38" t="s">
        <v>454</v>
      </c>
      <c r="F255">
        <v>3</v>
      </c>
      <c r="G255" t="s">
        <v>25</v>
      </c>
      <c r="H255" t="s">
        <v>269</v>
      </c>
      <c r="I255" t="s">
        <v>309</v>
      </c>
      <c r="J255" t="s">
        <v>343</v>
      </c>
      <c r="K255" t="s">
        <v>418</v>
      </c>
      <c r="L255" s="65">
        <f>(C255-VLOOKUP(H255,Riders!$A$2:$C$3501,2,FALSE))/365</f>
        <v>27.413698630136988</v>
      </c>
      <c r="M255" s="65">
        <f>(C255-VLOOKUP(I255,Riders!$A$2:$C$3501,2,FALSE))/365</f>
        <v>29.295890410958904</v>
      </c>
      <c r="N255" s="65">
        <f>(C255-VLOOKUP(J255,Riders!$A$2:$C$3501,2,FALSE))/365</f>
        <v>26.923287671232877</v>
      </c>
      <c r="O255" s="65">
        <f>(C255-VLOOKUP(K255,Riders!$A$2:$C$3501,2,FALSE))/365</f>
        <v>24.364383561643837</v>
      </c>
      <c r="P255" s="43">
        <v>1</v>
      </c>
      <c r="Q255" s="127">
        <f t="shared" si="21"/>
        <v>246.74799999999999</v>
      </c>
      <c r="R255" s="127">
        <f t="shared" si="22"/>
        <v>22.117999999999999</v>
      </c>
      <c r="S255" s="127">
        <f t="shared" si="23"/>
        <v>67.331000000000003</v>
      </c>
      <c r="T255" s="127">
        <f t="shared" si="24"/>
        <v>59.300999999999988</v>
      </c>
      <c r="U255" s="127">
        <f t="shared" si="25"/>
        <v>60.246000000000024</v>
      </c>
      <c r="V255" s="127">
        <f t="shared" si="26"/>
        <v>59.869999999999976</v>
      </c>
      <c r="W255">
        <v>13.814</v>
      </c>
      <c r="X255">
        <v>8.3039999999999985</v>
      </c>
      <c r="Y255">
        <v>7.6610000000000014</v>
      </c>
      <c r="Z255">
        <v>7.4920000000000009</v>
      </c>
      <c r="AA255">
        <v>7.546999999999997</v>
      </c>
      <c r="AB255">
        <v>7.4720000000000013</v>
      </c>
      <c r="AC255">
        <v>7.463000000000001</v>
      </c>
      <c r="AD255">
        <v>7.578000000000003</v>
      </c>
      <c r="AE255">
        <v>7.4140000000000015</v>
      </c>
      <c r="AF255">
        <v>7.4120000000000061</v>
      </c>
      <c r="AG255">
        <v>7.5019999999999953</v>
      </c>
      <c r="AH255">
        <v>7.3749999999999858</v>
      </c>
      <c r="AI255">
        <v>7.3050000000000068</v>
      </c>
      <c r="AJ255">
        <v>7.4599999999999937</v>
      </c>
      <c r="AK255">
        <v>7.38900000000001</v>
      </c>
      <c r="AL255">
        <v>7.4439999999999884</v>
      </c>
      <c r="AM255">
        <v>7.480000000000004</v>
      </c>
      <c r="AN255">
        <v>7.4450000000000216</v>
      </c>
      <c r="AO255">
        <v>7.5559999999999832</v>
      </c>
      <c r="AP255">
        <v>7.532999999999987</v>
      </c>
      <c r="AQ255">
        <v>7.5229999999999961</v>
      </c>
      <c r="AR255">
        <v>7.5250000000000057</v>
      </c>
      <c r="AS255">
        <v>7.6690000000000396</v>
      </c>
      <c r="AT255">
        <v>7.5149999999999864</v>
      </c>
      <c r="AU255">
        <v>7.6359999999999673</v>
      </c>
      <c r="AV255">
        <v>7.5870000000000175</v>
      </c>
      <c r="AW255">
        <v>7.6129999999999995</v>
      </c>
      <c r="AX255">
        <v>7.4849999999999852</v>
      </c>
      <c r="AY255">
        <v>7.4579999999999984</v>
      </c>
      <c r="AZ255">
        <v>7.4869999999999948</v>
      </c>
      <c r="BA255">
        <v>7.3510000000000275</v>
      </c>
      <c r="BB255">
        <v>7.2529999999999859</v>
      </c>
      <c r="BC255" s="128">
        <f t="shared" si="27"/>
        <v>58.359135636357742</v>
      </c>
    </row>
    <row r="256" spans="1:55" ht="15" thickBot="1" x14ac:dyDescent="0.35">
      <c r="A256" s="43" t="s">
        <v>862</v>
      </c>
      <c r="B256" s="43">
        <v>2021</v>
      </c>
      <c r="C256" s="9">
        <v>44411</v>
      </c>
      <c r="D256" s="43" t="s">
        <v>654</v>
      </c>
      <c r="E256" s="38" t="s">
        <v>454</v>
      </c>
      <c r="F256">
        <v>3</v>
      </c>
      <c r="G256" t="s">
        <v>67</v>
      </c>
      <c r="H256" t="s">
        <v>214</v>
      </c>
      <c r="I256" t="s">
        <v>520</v>
      </c>
      <c r="J256" t="s">
        <v>521</v>
      </c>
      <c r="K256" t="s">
        <v>271</v>
      </c>
      <c r="L256" s="65">
        <f>(C256-VLOOKUP(H256,Riders!$A$2:$C$3501,2,FALSE))/365</f>
        <v>26.627397260273973</v>
      </c>
      <c r="M256" s="65">
        <f>(C256-VLOOKUP(I256,Riders!$A$2:$C$3501,2,FALSE))/365</f>
        <v>24.602739726027398</v>
      </c>
      <c r="N256" s="65">
        <f>(C256-VLOOKUP(J256,Riders!$A$2:$C$3501,2,FALSE))/365</f>
        <v>23.961643835616439</v>
      </c>
      <c r="O256" s="65">
        <f>(C256-VLOOKUP(K256,Riders!$A$2:$C$3501,2,FALSE))/365</f>
        <v>27.12876712328767</v>
      </c>
      <c r="P256" s="43">
        <v>2</v>
      </c>
      <c r="Q256" s="127">
        <f t="shared" si="21"/>
        <v>247.56199999999998</v>
      </c>
      <c r="R256" s="127">
        <f t="shared" si="22"/>
        <v>22.076000000000001</v>
      </c>
      <c r="S256" s="127">
        <f t="shared" si="23"/>
        <v>66.433000000000007</v>
      </c>
      <c r="T256" s="127">
        <f t="shared" si="24"/>
        <v>60.289999999999992</v>
      </c>
      <c r="U256" s="127">
        <f t="shared" si="25"/>
        <v>60.212000000000003</v>
      </c>
      <c r="V256" s="127">
        <f t="shared" si="26"/>
        <v>60.626999999999981</v>
      </c>
      <c r="W256">
        <v>14.208</v>
      </c>
      <c r="X256">
        <v>7.8680000000000003</v>
      </c>
      <c r="Y256">
        <v>7.5309999999999988</v>
      </c>
      <c r="Z256">
        <v>7.5489999999999995</v>
      </c>
      <c r="AA256">
        <v>7.3179999999999978</v>
      </c>
      <c r="AB256">
        <v>7.3010000000000019</v>
      </c>
      <c r="AC256">
        <v>7.3120000000000047</v>
      </c>
      <c r="AD256">
        <v>7.3460000000000036</v>
      </c>
      <c r="AE256">
        <v>7.5209999999999866</v>
      </c>
      <c r="AF256">
        <v>7.4170000000000016</v>
      </c>
      <c r="AG256">
        <v>7.5230000000000103</v>
      </c>
      <c r="AH256">
        <v>7.4309999999999832</v>
      </c>
      <c r="AI256">
        <v>7.5370000000000203</v>
      </c>
      <c r="AJ256">
        <v>7.7560000000000002</v>
      </c>
      <c r="AK256">
        <v>7.5490000000000066</v>
      </c>
      <c r="AL256">
        <v>7.5559999999999832</v>
      </c>
      <c r="AM256">
        <v>7.4680000000000035</v>
      </c>
      <c r="AN256">
        <v>7.4499999999999886</v>
      </c>
      <c r="AO256">
        <v>7.4310000000000116</v>
      </c>
      <c r="AP256">
        <v>7.4420000000000073</v>
      </c>
      <c r="AQ256">
        <v>7.5439999999999827</v>
      </c>
      <c r="AR256">
        <v>7.6510000000000105</v>
      </c>
      <c r="AS256">
        <v>7.5989999999999895</v>
      </c>
      <c r="AT256">
        <v>7.6270000000000095</v>
      </c>
      <c r="AU256">
        <v>7.636999999999972</v>
      </c>
      <c r="AV256">
        <v>7.8970000000000482</v>
      </c>
      <c r="AW256">
        <v>7.5559999999999548</v>
      </c>
      <c r="AX256">
        <v>7.5790000000000077</v>
      </c>
      <c r="AY256">
        <v>7.4430000000000121</v>
      </c>
      <c r="AZ256">
        <v>7.4779999999999802</v>
      </c>
      <c r="BA256">
        <v>7.5079999999999814</v>
      </c>
      <c r="BB256">
        <v>7.5290000000000248</v>
      </c>
      <c r="BC256" s="128">
        <f t="shared" si="27"/>
        <v>58.167246992672546</v>
      </c>
    </row>
    <row r="257" spans="1:55" ht="15" thickBot="1" x14ac:dyDescent="0.35">
      <c r="A257" s="43" t="s">
        <v>862</v>
      </c>
      <c r="B257" s="43">
        <v>2021</v>
      </c>
      <c r="C257" s="9">
        <v>44411</v>
      </c>
      <c r="D257" s="43" t="s">
        <v>654</v>
      </c>
      <c r="E257" s="38" t="s">
        <v>454</v>
      </c>
      <c r="F257">
        <v>4</v>
      </c>
      <c r="G257" t="s">
        <v>15</v>
      </c>
      <c r="H257" t="s">
        <v>459</v>
      </c>
      <c r="I257" t="s">
        <v>501</v>
      </c>
      <c r="J257" t="s">
        <v>491</v>
      </c>
      <c r="K257" t="s">
        <v>460</v>
      </c>
      <c r="L257" s="65">
        <f>(C257-VLOOKUP(H257,Riders!$A$2:$C$3501,2,FALSE))/365</f>
        <v>22.717808219178082</v>
      </c>
      <c r="M257" s="65">
        <f>(C257-VLOOKUP(I257,Riders!$A$2:$C$3501,2,FALSE))/365</f>
        <v>33.175342465753424</v>
      </c>
      <c r="N257" s="65">
        <f>(C257-VLOOKUP(J257,Riders!$A$2:$C$3501,2,FALSE))/365</f>
        <v>25.068493150684933</v>
      </c>
      <c r="O257" s="65">
        <f>(C257-VLOOKUP(K257,Riders!$A$2:$C$3501,2,FALSE))/365</f>
        <v>28.063013698630137</v>
      </c>
      <c r="P257" s="43">
        <v>1</v>
      </c>
      <c r="Q257" s="127">
        <f t="shared" si="21"/>
        <v>246.15899999999996</v>
      </c>
      <c r="R257" s="127">
        <f t="shared" si="22"/>
        <v>22.625</v>
      </c>
      <c r="S257" s="127">
        <f t="shared" si="23"/>
        <v>67.185999999999993</v>
      </c>
      <c r="T257" s="127">
        <f t="shared" si="24"/>
        <v>59.553000000000026</v>
      </c>
      <c r="U257" s="127">
        <f t="shared" si="25"/>
        <v>60.167999999999964</v>
      </c>
      <c r="V257" s="127">
        <f t="shared" si="26"/>
        <v>59.251999999999981</v>
      </c>
      <c r="W257">
        <v>14.427</v>
      </c>
      <c r="X257">
        <v>8.1980000000000004</v>
      </c>
      <c r="Y257">
        <v>7.6039999999999992</v>
      </c>
      <c r="Z257">
        <v>7.3740000000000023</v>
      </c>
      <c r="AA257">
        <v>7.463000000000001</v>
      </c>
      <c r="AB257">
        <v>7.3140000000000001</v>
      </c>
      <c r="AC257">
        <v>7.3889999999999958</v>
      </c>
      <c r="AD257">
        <v>7.4169999999999945</v>
      </c>
      <c r="AE257">
        <v>7.4540000000000077</v>
      </c>
      <c r="AF257">
        <v>7.5530000000000115</v>
      </c>
      <c r="AG257">
        <v>7.4069999999999823</v>
      </c>
      <c r="AH257">
        <v>7.3920000000000101</v>
      </c>
      <c r="AI257">
        <v>7.3990000000000009</v>
      </c>
      <c r="AJ257">
        <v>7.5019999999999811</v>
      </c>
      <c r="AK257">
        <v>7.4099999999999824</v>
      </c>
      <c r="AL257">
        <v>7.4360000000000497</v>
      </c>
      <c r="AM257">
        <v>7.4809999999999803</v>
      </c>
      <c r="AN257">
        <v>7.4749999999999943</v>
      </c>
      <c r="AO257">
        <v>7.5130000000000052</v>
      </c>
      <c r="AP257">
        <v>7.5420000000000016</v>
      </c>
      <c r="AQ257">
        <v>7.5459999999999923</v>
      </c>
      <c r="AR257">
        <v>7.6230000000000189</v>
      </c>
      <c r="AS257">
        <v>7.5120000000000005</v>
      </c>
      <c r="AT257">
        <v>7.4759999999999707</v>
      </c>
      <c r="AU257">
        <v>7.6069999999999993</v>
      </c>
      <c r="AV257">
        <v>7.5209999999999866</v>
      </c>
      <c r="AW257">
        <v>7.4690000000000509</v>
      </c>
      <c r="AX257">
        <v>7.4069999999999823</v>
      </c>
      <c r="AY257">
        <v>7.5229999999999961</v>
      </c>
      <c r="AZ257">
        <v>7.2570000000000334</v>
      </c>
      <c r="BA257">
        <v>7.2249999999999659</v>
      </c>
      <c r="BB257">
        <v>7.2429999999999666</v>
      </c>
      <c r="BC257" s="128">
        <f t="shared" si="27"/>
        <v>58.498775181894636</v>
      </c>
    </row>
    <row r="258" spans="1:55" ht="15" thickBot="1" x14ac:dyDescent="0.35">
      <c r="A258" s="43" t="s">
        <v>862</v>
      </c>
      <c r="B258" s="43">
        <v>2021</v>
      </c>
      <c r="C258" s="9">
        <v>44411</v>
      </c>
      <c r="D258" s="43" t="s">
        <v>654</v>
      </c>
      <c r="E258" s="38" t="s">
        <v>454</v>
      </c>
      <c r="F258">
        <v>4</v>
      </c>
      <c r="G258" t="s">
        <v>53</v>
      </c>
      <c r="H258" t="s">
        <v>227</v>
      </c>
      <c r="I258" t="s">
        <v>298</v>
      </c>
      <c r="J258" t="s">
        <v>272</v>
      </c>
      <c r="K258" t="s">
        <v>316</v>
      </c>
      <c r="L258" s="65">
        <f>(C258-VLOOKUP(H258,Riders!$A$2:$C$3501,2,FALSE))/365</f>
        <v>23.446575342465753</v>
      </c>
      <c r="M258" s="65">
        <f>(C258-VLOOKUP(I258,Riders!$A$2:$C$3501,2,FALSE))/365</f>
        <v>22.049315068493151</v>
      </c>
      <c r="N258" s="65">
        <f>(C258-VLOOKUP(J258,Riders!$A$2:$C$3501,2,FALSE))/365</f>
        <v>24.463013698630139</v>
      </c>
      <c r="O258" s="65">
        <f>(C258-VLOOKUP(K258,Riders!$A$2:$C$3501,2,FALSE))/365</f>
        <v>20.616438356164384</v>
      </c>
      <c r="P258" s="43">
        <v>2</v>
      </c>
      <c r="Q258" s="127">
        <f t="shared" ref="Q258:Q321" si="28">IF(COUNT(W258:BB258)=32,SUM(W258:BB258),"")</f>
        <v>250.06299999999999</v>
      </c>
      <c r="R258" s="127">
        <f t="shared" ref="R258:R321" si="29">IF(COUNT(W258:X258)=2,SUM(W258:X258),"")</f>
        <v>22.248999999999999</v>
      </c>
      <c r="S258" s="127">
        <f t="shared" ref="S258:S321" si="30">IF(COUNT(W258:AD258)=8,SUM(W258:AD258),"")</f>
        <v>67.198000000000008</v>
      </c>
      <c r="T258" s="127">
        <f t="shared" ref="T258:T321" si="31">IF(COUNT(AE258:AL258)=8,SUM(AE258:AL258),"")</f>
        <v>60.19</v>
      </c>
      <c r="U258" s="127">
        <f t="shared" ref="U258:U321" si="32">IF(COUNT(AM258:AT258)=8,SUM(AM258:AT258),"")</f>
        <v>61.319000000000017</v>
      </c>
      <c r="V258" s="127">
        <f t="shared" ref="V258:V321" si="33">IF(COUNT(AU258:BB258)=8,SUM(AU258:BB258),"")</f>
        <v>61.355999999999966</v>
      </c>
      <c r="W258">
        <v>14.105</v>
      </c>
      <c r="X258">
        <v>8.1439999999999984</v>
      </c>
      <c r="Y258">
        <v>7.6010000000000026</v>
      </c>
      <c r="Z258">
        <v>7.3549999999999969</v>
      </c>
      <c r="AA258">
        <v>7.4420000000000002</v>
      </c>
      <c r="AB258">
        <v>7.4770000000000039</v>
      </c>
      <c r="AC258">
        <v>7.4969999999999999</v>
      </c>
      <c r="AD258">
        <v>7.5770000000000053</v>
      </c>
      <c r="AE258">
        <v>7.51400000000001</v>
      </c>
      <c r="AF258">
        <v>7.5229999999999819</v>
      </c>
      <c r="AG258">
        <v>7.5490000000000066</v>
      </c>
      <c r="AH258">
        <v>7.6089999999999804</v>
      </c>
      <c r="AI258">
        <v>7.4540000000000219</v>
      </c>
      <c r="AJ258">
        <v>7.4159999999999826</v>
      </c>
      <c r="AK258">
        <v>7.4830000000000183</v>
      </c>
      <c r="AL258">
        <v>7.6419999999999959</v>
      </c>
      <c r="AM258">
        <v>7.7279999999999802</v>
      </c>
      <c r="AN258">
        <v>7.8460000000000036</v>
      </c>
      <c r="AO258">
        <v>7.7630000000000052</v>
      </c>
      <c r="AP258">
        <v>7.8610000000000184</v>
      </c>
      <c r="AQ258">
        <v>7.6019999999999754</v>
      </c>
      <c r="AR258">
        <v>7.5550000000000068</v>
      </c>
      <c r="AS258">
        <v>7.5129999999999768</v>
      </c>
      <c r="AT258">
        <v>7.4510000000000502</v>
      </c>
      <c r="AU258">
        <v>7.601999999999947</v>
      </c>
      <c r="AV258">
        <v>7.4690000000000509</v>
      </c>
      <c r="AW258">
        <v>7.5259999999999536</v>
      </c>
      <c r="AX258">
        <v>7.5580000000000496</v>
      </c>
      <c r="AY258">
        <v>7.6639999999999873</v>
      </c>
      <c r="AZ258">
        <v>7.9400000000000261</v>
      </c>
      <c r="BA258">
        <v>7.7969999999999686</v>
      </c>
      <c r="BB258">
        <v>7.7999999999999829</v>
      </c>
      <c r="BC258" s="128">
        <f t="shared" ref="BC258:BC321" si="34">IF(COUNT(W258:BB258)=32,3.6*4000/Q258,"")</f>
        <v>57.585488456908863</v>
      </c>
    </row>
    <row r="259" spans="1:55" ht="15" thickBot="1" x14ac:dyDescent="0.35">
      <c r="A259" s="43" t="s">
        <v>862</v>
      </c>
      <c r="B259" s="43">
        <v>2021</v>
      </c>
      <c r="C259" s="9">
        <v>44411</v>
      </c>
      <c r="D259" s="3" t="s">
        <v>654</v>
      </c>
      <c r="E259" s="38" t="s">
        <v>204</v>
      </c>
      <c r="F259" s="43" t="s">
        <v>205</v>
      </c>
      <c r="G259" t="s">
        <v>15</v>
      </c>
      <c r="H259" t="s">
        <v>459</v>
      </c>
      <c r="I259" t="s">
        <v>501</v>
      </c>
      <c r="J259" t="s">
        <v>491</v>
      </c>
      <c r="K259" t="s">
        <v>460</v>
      </c>
      <c r="L259" s="65">
        <f>(C259-VLOOKUP(H259,Riders!$A$2:$C$3501,2,FALSE))/365</f>
        <v>22.717808219178082</v>
      </c>
      <c r="M259" s="65">
        <f>(C259-VLOOKUP(I259,Riders!$A$2:$C$3501,2,FALSE))/365</f>
        <v>33.175342465753424</v>
      </c>
      <c r="N259" s="65">
        <f>(C259-VLOOKUP(J259,Riders!$A$2:$C$3501,2,FALSE))/365</f>
        <v>25.068493150684933</v>
      </c>
      <c r="O259" s="65">
        <f>(C259-VLOOKUP(K259,Riders!$A$2:$C$3501,2,FALSE))/365</f>
        <v>28.063013698630137</v>
      </c>
      <c r="P259" s="43">
        <v>1</v>
      </c>
      <c r="Q259" s="127">
        <f t="shared" si="28"/>
        <v>244.24199999999999</v>
      </c>
      <c r="R259" s="127">
        <f t="shared" si="29"/>
        <v>22.338000000000001</v>
      </c>
      <c r="S259" s="127">
        <f t="shared" si="30"/>
        <v>66.842000000000013</v>
      </c>
      <c r="T259" s="127">
        <f t="shared" si="31"/>
        <v>58.99199999999999</v>
      </c>
      <c r="U259" s="127">
        <f t="shared" si="32"/>
        <v>59.52200000000002</v>
      </c>
      <c r="V259" s="127">
        <f t="shared" si="33"/>
        <v>58.885999999999967</v>
      </c>
      <c r="W259">
        <v>14.159000000000001</v>
      </c>
      <c r="X259">
        <v>8.1790000000000003</v>
      </c>
      <c r="Y259">
        <v>7.5949999999999989</v>
      </c>
      <c r="Z259">
        <v>7.4149999999999991</v>
      </c>
      <c r="AA259">
        <v>7.4810000000000016</v>
      </c>
      <c r="AB259">
        <v>7.338000000000001</v>
      </c>
      <c r="AC259">
        <v>7.3369999999999962</v>
      </c>
      <c r="AD259">
        <v>7.3380000000000152</v>
      </c>
      <c r="AE259">
        <v>7.3819999999999908</v>
      </c>
      <c r="AF259">
        <v>7.4679999999999893</v>
      </c>
      <c r="AG259">
        <v>7.3360000000000127</v>
      </c>
      <c r="AH259">
        <v>7.2969999999999828</v>
      </c>
      <c r="AI259">
        <v>7.3230000000000217</v>
      </c>
      <c r="AJ259">
        <v>7.492999999999995</v>
      </c>
      <c r="AK259">
        <v>7.339999999999975</v>
      </c>
      <c r="AL259">
        <v>7.3530000000000229</v>
      </c>
      <c r="AM259">
        <v>7.3489999999999895</v>
      </c>
      <c r="AN259">
        <v>7.3740000000000236</v>
      </c>
      <c r="AO259">
        <v>7.4059999999999775</v>
      </c>
      <c r="AP259">
        <v>7.4760000000000275</v>
      </c>
      <c r="AQ259">
        <v>7.5980000000000132</v>
      </c>
      <c r="AR259">
        <v>7.4559999999999604</v>
      </c>
      <c r="AS259">
        <v>7.4099999999999682</v>
      </c>
      <c r="AT259">
        <v>7.4530000000000598</v>
      </c>
      <c r="AU259">
        <v>7.5429999999999779</v>
      </c>
      <c r="AV259">
        <v>7.3710000000000093</v>
      </c>
      <c r="AW259">
        <v>7.29200000000003</v>
      </c>
      <c r="AX259">
        <v>7.2679999999999438</v>
      </c>
      <c r="AY259">
        <v>7.3419999999999845</v>
      </c>
      <c r="AZ259">
        <v>7.4759999999999991</v>
      </c>
      <c r="BA259">
        <v>7.2940000000000111</v>
      </c>
      <c r="BB259">
        <v>7.3000000000000114</v>
      </c>
      <c r="BC259" s="128">
        <f t="shared" si="34"/>
        <v>58.957918785466873</v>
      </c>
    </row>
    <row r="260" spans="1:55" ht="15" thickBot="1" x14ac:dyDescent="0.35">
      <c r="A260" s="43" t="s">
        <v>862</v>
      </c>
      <c r="B260" s="43">
        <v>2021</v>
      </c>
      <c r="C260" s="9">
        <v>44411</v>
      </c>
      <c r="D260" s="3" t="s">
        <v>654</v>
      </c>
      <c r="E260" s="38" t="s">
        <v>204</v>
      </c>
      <c r="F260" s="43" t="s">
        <v>205</v>
      </c>
      <c r="G260" t="s">
        <v>25</v>
      </c>
      <c r="H260" t="s">
        <v>269</v>
      </c>
      <c r="I260" t="s">
        <v>309</v>
      </c>
      <c r="J260" t="s">
        <v>520</v>
      </c>
      <c r="K260" t="s">
        <v>418</v>
      </c>
      <c r="L260" s="65">
        <f>(C260-VLOOKUP(H260,Riders!$A$2:$C$3501,2,FALSE))/365</f>
        <v>27.413698630136988</v>
      </c>
      <c r="M260" s="65">
        <f>(C260-VLOOKUP(I260,Riders!$A$2:$C$3501,2,FALSE))/365</f>
        <v>29.295890410958904</v>
      </c>
      <c r="N260" s="65">
        <f>(C260-VLOOKUP(J260,Riders!$A$2:$C$3501,2,FALSE))/365</f>
        <v>24.602739726027398</v>
      </c>
      <c r="O260" s="65">
        <f>(C260-VLOOKUP(K260,Riders!$A$2:$C$3501,2,FALSE))/365</f>
        <v>24.364383561643837</v>
      </c>
      <c r="P260" s="43">
        <v>2</v>
      </c>
      <c r="Q260" s="127">
        <f t="shared" si="28"/>
        <v>250.60700000000003</v>
      </c>
      <c r="R260" s="127">
        <f t="shared" si="29"/>
        <v>22.257999999999999</v>
      </c>
      <c r="S260" s="127">
        <f t="shared" si="30"/>
        <v>68.158000000000001</v>
      </c>
      <c r="T260" s="127">
        <f t="shared" si="31"/>
        <v>59.853999999999999</v>
      </c>
      <c r="U260" s="127">
        <f t="shared" si="32"/>
        <v>61.02000000000001</v>
      </c>
      <c r="V260" s="127">
        <f t="shared" si="33"/>
        <v>61.575000000000017</v>
      </c>
      <c r="W260">
        <v>13.896000000000001</v>
      </c>
      <c r="X260">
        <v>8.3619999999999983</v>
      </c>
      <c r="Y260">
        <v>7.8659999999999997</v>
      </c>
      <c r="Z260">
        <v>7.6130000000000031</v>
      </c>
      <c r="AA260">
        <v>7.6589999999999989</v>
      </c>
      <c r="AB260">
        <v>7.5229999999999961</v>
      </c>
      <c r="AC260">
        <v>7.5410000000000039</v>
      </c>
      <c r="AD260">
        <v>7.6980000000000004</v>
      </c>
      <c r="AE260">
        <v>7.4590000000000032</v>
      </c>
      <c r="AF260">
        <v>7.5579999999999927</v>
      </c>
      <c r="AG260">
        <v>7.438999999999993</v>
      </c>
      <c r="AH260">
        <v>7.3979999999999961</v>
      </c>
      <c r="AI260">
        <v>7.4920000000000044</v>
      </c>
      <c r="AJ260">
        <v>7.4490000000000265</v>
      </c>
      <c r="AK260">
        <v>7.5459999999999781</v>
      </c>
      <c r="AL260">
        <v>7.5130000000000052</v>
      </c>
      <c r="AM260">
        <v>7.7129999999999939</v>
      </c>
      <c r="AN260">
        <v>7.5579999999999927</v>
      </c>
      <c r="AO260">
        <v>7.5410000000000252</v>
      </c>
      <c r="AP260">
        <v>7.578000000000003</v>
      </c>
      <c r="AQ260">
        <v>7.6099999999999852</v>
      </c>
      <c r="AR260">
        <v>7.7069999999999936</v>
      </c>
      <c r="AS260">
        <v>7.710000000000008</v>
      </c>
      <c r="AT260">
        <v>7.6030000000000086</v>
      </c>
      <c r="AU260">
        <v>7.7160000000000082</v>
      </c>
      <c r="AV260">
        <v>7.632000000000005</v>
      </c>
      <c r="AW260">
        <v>7.6219999999999857</v>
      </c>
      <c r="AX260">
        <v>7.6909999999999741</v>
      </c>
      <c r="AY260">
        <v>7.728999999999985</v>
      </c>
      <c r="AZ260">
        <v>7.8860000000000525</v>
      </c>
      <c r="BA260">
        <v>7.6529999999999347</v>
      </c>
      <c r="BB260">
        <v>7.6460000000000719</v>
      </c>
      <c r="BC260" s="128">
        <f t="shared" si="34"/>
        <v>57.460485940137339</v>
      </c>
    </row>
    <row r="261" spans="1:55" ht="15" thickBot="1" x14ac:dyDescent="0.35">
      <c r="A261" s="43" t="s">
        <v>862</v>
      </c>
      <c r="B261" s="43">
        <v>2021</v>
      </c>
      <c r="C261" s="9">
        <v>44411</v>
      </c>
      <c r="D261" s="3" t="s">
        <v>654</v>
      </c>
      <c r="E261" s="38" t="s">
        <v>204</v>
      </c>
      <c r="F261" s="43" t="s">
        <v>206</v>
      </c>
      <c r="G261" t="s">
        <v>67</v>
      </c>
      <c r="H261" t="s">
        <v>214</v>
      </c>
      <c r="I261" t="s">
        <v>520</v>
      </c>
      <c r="J261" t="s">
        <v>521</v>
      </c>
      <c r="K261" t="s">
        <v>271</v>
      </c>
      <c r="L261" s="65">
        <f>(C261-VLOOKUP(H261,Riders!$A$2:$C$3501,2,FALSE))/365</f>
        <v>26.627397260273973</v>
      </c>
      <c r="M261" s="65">
        <f>(C261-VLOOKUP(I261,Riders!$A$2:$C$3501,2,FALSE))/365</f>
        <v>24.602739726027398</v>
      </c>
      <c r="N261" s="65">
        <f>(C261-VLOOKUP(J261,Riders!$A$2:$C$3501,2,FALSE))/365</f>
        <v>23.961643835616439</v>
      </c>
      <c r="O261" s="65">
        <f>(C261-VLOOKUP(K261,Riders!$A$2:$C$3501,2,FALSE))/365</f>
        <v>27.12876712328767</v>
      </c>
      <c r="P261" s="43">
        <v>3</v>
      </c>
      <c r="Q261" s="127">
        <f t="shared" si="28"/>
        <v>248.04</v>
      </c>
      <c r="R261" s="127">
        <f t="shared" si="29"/>
        <v>21.972999999999999</v>
      </c>
      <c r="S261" s="127">
        <f t="shared" si="30"/>
        <v>66.287999999999997</v>
      </c>
      <c r="T261" s="127">
        <f t="shared" si="31"/>
        <v>60.213000000000036</v>
      </c>
      <c r="U261" s="127">
        <f t="shared" si="32"/>
        <v>60.837999999999965</v>
      </c>
      <c r="V261" s="127">
        <f t="shared" si="33"/>
        <v>60.700999999999993</v>
      </c>
      <c r="W261">
        <v>14.175000000000001</v>
      </c>
      <c r="X261">
        <v>7.7979999999999983</v>
      </c>
      <c r="Y261">
        <v>7.5390000000000015</v>
      </c>
      <c r="Z261">
        <v>7.5429999999999993</v>
      </c>
      <c r="AA261">
        <v>7.3029999999999973</v>
      </c>
      <c r="AB261">
        <v>7.2920000000000016</v>
      </c>
      <c r="AC261">
        <v>7.277000000000001</v>
      </c>
      <c r="AD261">
        <v>7.3609999999999971</v>
      </c>
      <c r="AE261">
        <v>7.445999999999998</v>
      </c>
      <c r="AF261">
        <v>7.4330000000000069</v>
      </c>
      <c r="AG261">
        <v>7.5</v>
      </c>
      <c r="AH261">
        <v>7.5220000000000056</v>
      </c>
      <c r="AI261">
        <v>7.7379999999999853</v>
      </c>
      <c r="AJ261">
        <v>7.5450000000000159</v>
      </c>
      <c r="AK261">
        <v>7.5669999999999931</v>
      </c>
      <c r="AL261">
        <v>7.4620000000000317</v>
      </c>
      <c r="AM261">
        <v>7.4049999999999727</v>
      </c>
      <c r="AN261">
        <v>7.4579999999999984</v>
      </c>
      <c r="AO261">
        <v>7.5200000000000102</v>
      </c>
      <c r="AP261">
        <v>7.6019999999999754</v>
      </c>
      <c r="AQ261">
        <v>7.771000000000015</v>
      </c>
      <c r="AR261">
        <v>7.6580000000000155</v>
      </c>
      <c r="AS261">
        <v>7.7779999999999916</v>
      </c>
      <c r="AT261">
        <v>7.6459999999999866</v>
      </c>
      <c r="AU261">
        <v>7.842000000000013</v>
      </c>
      <c r="AV261">
        <v>7.5800000000000125</v>
      </c>
      <c r="AW261">
        <v>7.4729999999999848</v>
      </c>
      <c r="AX261">
        <v>7.4329999999999643</v>
      </c>
      <c r="AY261">
        <v>7.5460000000000207</v>
      </c>
      <c r="AZ261">
        <v>7.5049999999999955</v>
      </c>
      <c r="BA261">
        <v>7.6760000000000446</v>
      </c>
      <c r="BB261">
        <v>7.6459999999999582</v>
      </c>
      <c r="BC261" s="128">
        <f t="shared" si="34"/>
        <v>58.055152394775035</v>
      </c>
    </row>
    <row r="262" spans="1:55" ht="15" thickBot="1" x14ac:dyDescent="0.35">
      <c r="A262" s="43" t="s">
        <v>862</v>
      </c>
      <c r="B262" s="43">
        <v>2021</v>
      </c>
      <c r="C262" s="9">
        <v>44411</v>
      </c>
      <c r="D262" s="3" t="s">
        <v>654</v>
      </c>
      <c r="E262" s="38" t="s">
        <v>204</v>
      </c>
      <c r="F262" s="43" t="s">
        <v>206</v>
      </c>
      <c r="G262" t="s">
        <v>27</v>
      </c>
      <c r="H262" t="s">
        <v>307</v>
      </c>
      <c r="I262" t="s">
        <v>432</v>
      </c>
      <c r="J262" t="s">
        <v>524</v>
      </c>
      <c r="K262" t="s">
        <v>525</v>
      </c>
      <c r="L262" s="65">
        <f>(C262-VLOOKUP(H262,Riders!$A$2:$C$3501,2,FALSE))/365</f>
        <v>28.19178082191781</v>
      </c>
      <c r="M262" s="65">
        <f>(C262-VLOOKUP(I262,Riders!$A$2:$C$3501,2,FALSE))/365</f>
        <v>26.356164383561644</v>
      </c>
      <c r="N262" s="65">
        <f>(C262-VLOOKUP(J262,Riders!$A$2:$C$3501,2,FALSE))/365</f>
        <v>30.126027397260273</v>
      </c>
      <c r="O262" s="65">
        <f>(C262-VLOOKUP(K262,Riders!$A$2:$C$3501,2,FALSE))/365</f>
        <v>32.419178082191777</v>
      </c>
      <c r="P262" s="43">
        <v>4</v>
      </c>
      <c r="Q262" s="127">
        <f t="shared" si="28"/>
        <v>250.55200000000005</v>
      </c>
      <c r="R262" s="127">
        <f t="shared" si="29"/>
        <v>22.234999999999999</v>
      </c>
      <c r="S262" s="127">
        <f t="shared" si="30"/>
        <v>67.176000000000002</v>
      </c>
      <c r="T262" s="127">
        <f t="shared" si="31"/>
        <v>59.405999999999992</v>
      </c>
      <c r="U262" s="127">
        <f t="shared" si="32"/>
        <v>61.14700000000002</v>
      </c>
      <c r="V262" s="127">
        <f t="shared" si="33"/>
        <v>62.823000000000036</v>
      </c>
      <c r="W262">
        <v>14.225</v>
      </c>
      <c r="X262">
        <v>8.01</v>
      </c>
      <c r="Y262">
        <v>7.5809999999999995</v>
      </c>
      <c r="Z262">
        <v>7.4630000000000045</v>
      </c>
      <c r="AA262">
        <v>7.4419999999999931</v>
      </c>
      <c r="AB262">
        <v>7.5590000000000046</v>
      </c>
      <c r="AC262">
        <v>7.4309999999999974</v>
      </c>
      <c r="AD262">
        <v>7.4650000000000034</v>
      </c>
      <c r="AE262">
        <v>7.5999999999999943</v>
      </c>
      <c r="AF262">
        <v>7.3760000000000048</v>
      </c>
      <c r="AG262">
        <v>7.38900000000001</v>
      </c>
      <c r="AH262">
        <v>7.3349999999999795</v>
      </c>
      <c r="AI262">
        <v>7.467000000000013</v>
      </c>
      <c r="AJ262">
        <v>7.3709999999999951</v>
      </c>
      <c r="AK262">
        <v>7.4109999999999872</v>
      </c>
      <c r="AL262">
        <v>7.4570000000000078</v>
      </c>
      <c r="AM262">
        <v>7.66700000000003</v>
      </c>
      <c r="AN262">
        <v>7.7059999999999604</v>
      </c>
      <c r="AO262">
        <v>7.5860000000000127</v>
      </c>
      <c r="AP262">
        <v>7.6020000000000039</v>
      </c>
      <c r="AQ262">
        <v>7.75</v>
      </c>
      <c r="AR262">
        <v>7.6040000000000134</v>
      </c>
      <c r="AS262">
        <v>7.5569999999999879</v>
      </c>
      <c r="AT262">
        <v>7.6750000000000114</v>
      </c>
      <c r="AU262">
        <v>7.5819999999999936</v>
      </c>
      <c r="AV262">
        <v>7.7530000000000143</v>
      </c>
      <c r="AW262">
        <v>7.9819999999999709</v>
      </c>
      <c r="AX262">
        <v>7.7699999999999818</v>
      </c>
      <c r="AY262">
        <v>7.7930000000000348</v>
      </c>
      <c r="AZ262">
        <v>7.9749999999999659</v>
      </c>
      <c r="BA262">
        <v>7.9350000000000591</v>
      </c>
      <c r="BB262">
        <v>8.0330000000000155</v>
      </c>
      <c r="BC262" s="128">
        <f t="shared" si="34"/>
        <v>57.473099396532447</v>
      </c>
    </row>
    <row r="263" spans="1:55" ht="15" thickBot="1" x14ac:dyDescent="0.35">
      <c r="A263" s="43" t="s">
        <v>862</v>
      </c>
      <c r="B263" s="43">
        <v>2021</v>
      </c>
      <c r="C263" s="9">
        <v>44411</v>
      </c>
      <c r="D263" s="3" t="s">
        <v>654</v>
      </c>
      <c r="E263" s="38" t="s">
        <v>204</v>
      </c>
      <c r="F263" s="43">
        <v>5</v>
      </c>
      <c r="G263" t="s">
        <v>36</v>
      </c>
      <c r="H263" t="s">
        <v>270</v>
      </c>
      <c r="I263" t="s">
        <v>315</v>
      </c>
      <c r="J263" t="s">
        <v>528</v>
      </c>
      <c r="K263" t="s">
        <v>425</v>
      </c>
      <c r="L263" s="65">
        <f>(C263-VLOOKUP(H263,Riders!$A$2:$C$3501,2,FALSE))/365</f>
        <v>26.884931506849316</v>
      </c>
      <c r="M263" s="65">
        <f>(C263-VLOOKUP(I263,Riders!$A$2:$C$3501,2,FALSE))/365</f>
        <v>29.663013698630138</v>
      </c>
      <c r="N263" s="65">
        <f>(C263-VLOOKUP(J263,Riders!$A$2:$C$3501,2,FALSE))/365</f>
        <v>30.975342465753425</v>
      </c>
      <c r="O263" s="65">
        <f>(C263-VLOOKUP(K263,Riders!$A$2:$C$3501,2,FALSE))/365</f>
        <v>22.087671232876712</v>
      </c>
      <c r="P263" s="43">
        <v>5</v>
      </c>
      <c r="Q263" s="127">
        <f t="shared" si="28"/>
        <v>251.041</v>
      </c>
      <c r="R263" s="127">
        <f t="shared" si="29"/>
        <v>22.102</v>
      </c>
      <c r="S263" s="127">
        <f t="shared" si="30"/>
        <v>67.73599999999999</v>
      </c>
      <c r="T263" s="127">
        <f t="shared" si="31"/>
        <v>60.420999999999992</v>
      </c>
      <c r="U263" s="127">
        <f t="shared" si="32"/>
        <v>61.338000000000022</v>
      </c>
      <c r="V263" s="127">
        <f t="shared" si="33"/>
        <v>61.545999999999992</v>
      </c>
      <c r="W263">
        <v>13.906000000000001</v>
      </c>
      <c r="X263">
        <v>8.1959999999999997</v>
      </c>
      <c r="Y263">
        <v>7.7390000000000008</v>
      </c>
      <c r="Z263">
        <v>7.5719999999999956</v>
      </c>
      <c r="AA263">
        <v>7.6970000000000027</v>
      </c>
      <c r="AB263">
        <v>7.554000000000002</v>
      </c>
      <c r="AC263">
        <v>7.5280000000000058</v>
      </c>
      <c r="AD263">
        <v>7.5439999999999827</v>
      </c>
      <c r="AE263">
        <v>7.6700000000000017</v>
      </c>
      <c r="AF263">
        <v>7.5180000000000149</v>
      </c>
      <c r="AG263">
        <v>7.451999999999984</v>
      </c>
      <c r="AH263">
        <v>7.4990000000000094</v>
      </c>
      <c r="AI263">
        <v>7.6260000000000048</v>
      </c>
      <c r="AJ263">
        <v>7.5349999999999824</v>
      </c>
      <c r="AK263">
        <v>7.5470000000000397</v>
      </c>
      <c r="AL263">
        <v>7.5739999999999554</v>
      </c>
      <c r="AM263">
        <v>7.5820000000000221</v>
      </c>
      <c r="AN263">
        <v>7.7639999999999816</v>
      </c>
      <c r="AO263">
        <v>7.6570000000000107</v>
      </c>
      <c r="AP263">
        <v>7.7709999999999866</v>
      </c>
      <c r="AQ263">
        <v>7.6220000000000141</v>
      </c>
      <c r="AR263">
        <v>7.6219999999999857</v>
      </c>
      <c r="AS263">
        <v>7.6020000000000039</v>
      </c>
      <c r="AT263">
        <v>7.7180000000000177</v>
      </c>
      <c r="AU263">
        <v>7.5289999999999964</v>
      </c>
      <c r="AV263">
        <v>7.5949999999999989</v>
      </c>
      <c r="AW263">
        <v>7.5879999999999939</v>
      </c>
      <c r="AX263">
        <v>7.7630000000000052</v>
      </c>
      <c r="AY263">
        <v>7.6589999999999634</v>
      </c>
      <c r="AZ263">
        <v>7.7400000000000659</v>
      </c>
      <c r="BA263">
        <v>7.782999999999987</v>
      </c>
      <c r="BB263">
        <v>7.8889999999999816</v>
      </c>
      <c r="BC263" s="128">
        <f t="shared" si="34"/>
        <v>57.361148178982717</v>
      </c>
    </row>
    <row r="264" spans="1:55" ht="15" thickBot="1" x14ac:dyDescent="0.35">
      <c r="A264" s="43" t="s">
        <v>862</v>
      </c>
      <c r="B264" s="43">
        <v>2021</v>
      </c>
      <c r="C264" s="9">
        <v>44411</v>
      </c>
      <c r="D264" s="3" t="s">
        <v>654</v>
      </c>
      <c r="E264" s="38" t="s">
        <v>204</v>
      </c>
      <c r="F264" s="43">
        <v>5</v>
      </c>
      <c r="G264" t="s">
        <v>53</v>
      </c>
      <c r="H264" t="s">
        <v>227</v>
      </c>
      <c r="I264" t="s">
        <v>298</v>
      </c>
      <c r="J264" t="s">
        <v>478</v>
      </c>
      <c r="K264" t="s">
        <v>316</v>
      </c>
      <c r="L264" s="65">
        <f>(C264-VLOOKUP(H264,Riders!$A$2:$C$3501,2,FALSE))/365</f>
        <v>23.446575342465753</v>
      </c>
      <c r="M264" s="65">
        <f>(C264-VLOOKUP(I264,Riders!$A$2:$C$3501,2,FALSE))/365</f>
        <v>22.049315068493151</v>
      </c>
      <c r="N264" s="65">
        <f>(C264-VLOOKUP(J264,Riders!$A$2:$C$3501,2,FALSE))/365</f>
        <v>24.493150684931507</v>
      </c>
      <c r="O264" s="65">
        <f>(C264-VLOOKUP(K264,Riders!$A$2:$C$3501,2,FALSE))/365</f>
        <v>20.616438356164384</v>
      </c>
      <c r="P264" s="43">
        <v>6</v>
      </c>
      <c r="Q264" s="127">
        <f t="shared" si="28"/>
        <v>251.10799999999998</v>
      </c>
      <c r="R264" s="127">
        <f t="shared" si="29"/>
        <v>22.36</v>
      </c>
      <c r="S264" s="127">
        <f t="shared" si="30"/>
        <v>67.994</v>
      </c>
      <c r="T264" s="127">
        <f t="shared" si="31"/>
        <v>60.592999999999989</v>
      </c>
      <c r="U264" s="127">
        <f t="shared" si="32"/>
        <v>60.850999999999999</v>
      </c>
      <c r="V264" s="127">
        <f t="shared" si="33"/>
        <v>61.669999999999987</v>
      </c>
      <c r="W264">
        <v>14.222</v>
      </c>
      <c r="X264">
        <v>8.1379999999999999</v>
      </c>
      <c r="Y264">
        <v>7.6219999999999999</v>
      </c>
      <c r="Z264">
        <v>7.3939999999999984</v>
      </c>
      <c r="AA264">
        <v>7.5720000000000027</v>
      </c>
      <c r="AB264">
        <v>7.6049999999999969</v>
      </c>
      <c r="AC264">
        <v>7.6610000000000014</v>
      </c>
      <c r="AD264">
        <v>7.7800000000000011</v>
      </c>
      <c r="AE264">
        <v>7.6350000000000051</v>
      </c>
      <c r="AF264">
        <v>7.6129999999999853</v>
      </c>
      <c r="AG264">
        <v>7.5230000000000246</v>
      </c>
      <c r="AH264">
        <v>7.5599999999999881</v>
      </c>
      <c r="AI264">
        <v>7.4899999999999949</v>
      </c>
      <c r="AJ264">
        <v>7.5139999999999958</v>
      </c>
      <c r="AK264">
        <v>7.5659999999999883</v>
      </c>
      <c r="AL264">
        <v>7.6920000000000073</v>
      </c>
      <c r="AM264">
        <v>7.5810000000000173</v>
      </c>
      <c r="AN264">
        <v>7.7070000000000221</v>
      </c>
      <c r="AO264">
        <v>7.6829999999999643</v>
      </c>
      <c r="AP264">
        <v>7.686000000000007</v>
      </c>
      <c r="AQ264">
        <v>7.7600000000000193</v>
      </c>
      <c r="AR264">
        <v>7.5439999999999827</v>
      </c>
      <c r="AS264">
        <v>7.4770000000000039</v>
      </c>
      <c r="AT264">
        <v>7.4129999999999825</v>
      </c>
      <c r="AU264">
        <v>7.4519999999999982</v>
      </c>
      <c r="AV264">
        <v>7.6350000000000193</v>
      </c>
      <c r="AW264">
        <v>7.6150000000000091</v>
      </c>
      <c r="AX264">
        <v>7.6919999999999789</v>
      </c>
      <c r="AY264">
        <v>7.8199999999999932</v>
      </c>
      <c r="AZ264">
        <v>7.8459999999999752</v>
      </c>
      <c r="BA264">
        <v>7.7800000000000011</v>
      </c>
      <c r="BB264">
        <v>7.8300000000000125</v>
      </c>
      <c r="BC264" s="128">
        <f t="shared" si="34"/>
        <v>57.345843222836393</v>
      </c>
    </row>
    <row r="265" spans="1:55" ht="15" thickBot="1" x14ac:dyDescent="0.35">
      <c r="A265" s="43" t="s">
        <v>862</v>
      </c>
      <c r="B265" s="43">
        <v>2021</v>
      </c>
      <c r="C265" s="9">
        <v>44411</v>
      </c>
      <c r="D265" s="3" t="s">
        <v>654</v>
      </c>
      <c r="E265" s="38" t="s">
        <v>204</v>
      </c>
      <c r="F265" s="43">
        <v>7</v>
      </c>
      <c r="G265" t="s">
        <v>17</v>
      </c>
      <c r="H265" t="s">
        <v>421</v>
      </c>
      <c r="I265" t="s">
        <v>423</v>
      </c>
      <c r="J265" t="s">
        <v>422</v>
      </c>
      <c r="K265" t="s">
        <v>574</v>
      </c>
      <c r="L265" s="65">
        <f>(C265-VLOOKUP(H265,Riders!$A$2:$C$3501,2,FALSE))/365</f>
        <v>20.978082191780821</v>
      </c>
      <c r="M265" s="65">
        <f>(C265-VLOOKUP(I265,Riders!$A$2:$C$3501,2,FALSE))/365</f>
        <v>23.706849315068492</v>
      </c>
      <c r="N265" s="65">
        <f>(C265-VLOOKUP(J265,Riders!$A$2:$C$3501,2,FALSE))/365</f>
        <v>22.293150684931508</v>
      </c>
      <c r="O265" s="65">
        <f>(C265-VLOOKUP(K265,Riders!$A$2:$C$3501,2,FALSE))/365</f>
        <v>21.536986301369861</v>
      </c>
      <c r="P265" s="43">
        <v>7</v>
      </c>
      <c r="Q265" s="127">
        <f t="shared" si="28"/>
        <v>250.38800000000001</v>
      </c>
      <c r="R265" s="127">
        <f t="shared" si="29"/>
        <v>22.512</v>
      </c>
      <c r="S265" s="127">
        <f t="shared" si="30"/>
        <v>67.858000000000004</v>
      </c>
      <c r="T265" s="127">
        <f t="shared" si="31"/>
        <v>59.856999999999999</v>
      </c>
      <c r="U265" s="127">
        <f t="shared" si="32"/>
        <v>61.02600000000001</v>
      </c>
      <c r="V265" s="127">
        <f t="shared" si="33"/>
        <v>61.646999999999991</v>
      </c>
      <c r="W265">
        <v>14.273</v>
      </c>
      <c r="X265">
        <v>8.2390000000000008</v>
      </c>
      <c r="Y265">
        <v>7.6989999999999981</v>
      </c>
      <c r="Z265">
        <v>7.4980000000000047</v>
      </c>
      <c r="AA265">
        <v>7.6219999999999999</v>
      </c>
      <c r="AB265">
        <v>7.5060000000000002</v>
      </c>
      <c r="AC265">
        <v>7.4969999999999928</v>
      </c>
      <c r="AD265">
        <v>7.524000000000008</v>
      </c>
      <c r="AE265">
        <v>7.5719999999999885</v>
      </c>
      <c r="AF265">
        <v>7.4050000000000011</v>
      </c>
      <c r="AG265">
        <v>7.4279999999999973</v>
      </c>
      <c r="AH265">
        <v>7.4730000000000132</v>
      </c>
      <c r="AI265">
        <v>7.6340000000000003</v>
      </c>
      <c r="AJ265">
        <v>7.4330000000000069</v>
      </c>
      <c r="AK265">
        <v>7.4579999999999984</v>
      </c>
      <c r="AL265">
        <v>7.4539999999999935</v>
      </c>
      <c r="AM265">
        <v>7.6349999999999909</v>
      </c>
      <c r="AN265">
        <v>7.5520000000000209</v>
      </c>
      <c r="AO265">
        <v>7.5740000000000123</v>
      </c>
      <c r="AP265">
        <v>7.7249999999999659</v>
      </c>
      <c r="AQ265">
        <v>7.6029999999999802</v>
      </c>
      <c r="AR265">
        <v>7.5910000000000366</v>
      </c>
      <c r="AS265">
        <v>7.6020000000000039</v>
      </c>
      <c r="AT265">
        <v>7.7439999999999998</v>
      </c>
      <c r="AU265">
        <v>7.5900000000000034</v>
      </c>
      <c r="AV265">
        <v>7.6140000000000043</v>
      </c>
      <c r="AW265">
        <v>7.8449999999999704</v>
      </c>
      <c r="AX265">
        <v>7.6119999999999948</v>
      </c>
      <c r="AY265">
        <v>7.6570000000000107</v>
      </c>
      <c r="AZ265">
        <v>7.7119999999999891</v>
      </c>
      <c r="BA265">
        <v>7.9080000000000439</v>
      </c>
      <c r="BB265">
        <v>7.7089999999999748</v>
      </c>
      <c r="BC265" s="128">
        <f t="shared" si="34"/>
        <v>57.510743326357492</v>
      </c>
    </row>
    <row r="266" spans="1:55" ht="15" thickBot="1" x14ac:dyDescent="0.35">
      <c r="A266" s="43" t="s">
        <v>862</v>
      </c>
      <c r="B266" s="43">
        <v>2021</v>
      </c>
      <c r="C266" s="9">
        <v>44411</v>
      </c>
      <c r="D266" s="3" t="s">
        <v>654</v>
      </c>
      <c r="E266" s="38" t="s">
        <v>204</v>
      </c>
      <c r="F266" s="43">
        <v>7</v>
      </c>
      <c r="G266" t="s">
        <v>29</v>
      </c>
      <c r="H266" t="s">
        <v>304</v>
      </c>
      <c r="I266" t="s">
        <v>416</v>
      </c>
      <c r="J266" t="s">
        <v>526</v>
      </c>
      <c r="K266" t="s">
        <v>527</v>
      </c>
      <c r="L266" s="65">
        <f>(C266-VLOOKUP(H266,Riders!$A$2:$C$3501,2,FALSE))/365</f>
        <v>24.676712328767124</v>
      </c>
      <c r="M266" s="65">
        <f>(C266-VLOOKUP(I266,Riders!$A$2:$C$3501,2,FALSE))/365</f>
        <v>23.761643835616439</v>
      </c>
      <c r="N266" s="65">
        <f>(C266-VLOOKUP(J266,Riders!$A$2:$C$3501,2,FALSE))/365</f>
        <v>32.213698630136989</v>
      </c>
      <c r="O266" s="65">
        <f>(C266-VLOOKUP(K266,Riders!$A$2:$C$3501,2,FALSE))/365</f>
        <v>35.939726027397263</v>
      </c>
      <c r="P266" s="43">
        <v>8</v>
      </c>
      <c r="Q266" s="127">
        <f t="shared" si="28"/>
        <v>250.6</v>
      </c>
      <c r="R266" s="127">
        <f t="shared" si="29"/>
        <v>21.984999999999999</v>
      </c>
      <c r="S266" s="127">
        <f t="shared" si="30"/>
        <v>66.885999999999996</v>
      </c>
      <c r="T266" s="127">
        <f t="shared" si="31"/>
        <v>60.180999999999997</v>
      </c>
      <c r="U266" s="127">
        <f t="shared" si="32"/>
        <v>61.292000000000016</v>
      </c>
      <c r="V266" s="127">
        <f t="shared" si="33"/>
        <v>62.240999999999985</v>
      </c>
      <c r="W266">
        <v>14.013999999999999</v>
      </c>
      <c r="X266">
        <v>7.9710000000000001</v>
      </c>
      <c r="Y266">
        <v>7.4819999999999993</v>
      </c>
      <c r="Z266">
        <v>7.4200000000000017</v>
      </c>
      <c r="AA266">
        <v>7.5589999999999975</v>
      </c>
      <c r="AB266">
        <v>7.4179999999999993</v>
      </c>
      <c r="AC266">
        <v>7.4359999999999999</v>
      </c>
      <c r="AD266">
        <v>7.5859999999999985</v>
      </c>
      <c r="AE266">
        <v>7.4989999999999952</v>
      </c>
      <c r="AF266">
        <v>7.5230000000000103</v>
      </c>
      <c r="AG266">
        <v>7.5309999999999917</v>
      </c>
      <c r="AH266">
        <v>7.717000000000013</v>
      </c>
      <c r="AI266">
        <v>7.5249999999999915</v>
      </c>
      <c r="AJ266">
        <v>7.4849999999999994</v>
      </c>
      <c r="AK266">
        <v>7.4560000000000031</v>
      </c>
      <c r="AL266">
        <v>7.4449999999999932</v>
      </c>
      <c r="AM266">
        <v>7.6320000000000192</v>
      </c>
      <c r="AN266">
        <v>7.4549999999999841</v>
      </c>
      <c r="AO266">
        <v>7.6850000000000023</v>
      </c>
      <c r="AP266">
        <v>7.563999999999993</v>
      </c>
      <c r="AQ266">
        <v>7.7690000000000339</v>
      </c>
      <c r="AR266">
        <v>7.6239999999999952</v>
      </c>
      <c r="AS266">
        <v>7.7089999999999748</v>
      </c>
      <c r="AT266">
        <v>7.8540000000000134</v>
      </c>
      <c r="AU266">
        <v>7.6030000000000086</v>
      </c>
      <c r="AV266">
        <v>7.6309999999999718</v>
      </c>
      <c r="AW266">
        <v>7.6580000000000155</v>
      </c>
      <c r="AX266">
        <v>7.8409999999999798</v>
      </c>
      <c r="AY266">
        <v>7.5749999999999886</v>
      </c>
      <c r="AZ266">
        <v>7.7650000000000148</v>
      </c>
      <c r="BA266">
        <v>7.9650000000000318</v>
      </c>
      <c r="BB266">
        <v>8.2029999999999745</v>
      </c>
      <c r="BC266" s="128">
        <f t="shared" si="34"/>
        <v>57.462090981644053</v>
      </c>
    </row>
    <row r="267" spans="1:55" ht="15" thickBot="1" x14ac:dyDescent="0.35">
      <c r="A267" s="43" t="s">
        <v>862</v>
      </c>
      <c r="B267" s="43">
        <v>2021</v>
      </c>
      <c r="C267" s="9">
        <v>44410</v>
      </c>
      <c r="D267" s="3" t="s">
        <v>654</v>
      </c>
      <c r="E267" s="38" t="s">
        <v>379</v>
      </c>
      <c r="F267" s="43" t="s">
        <v>379</v>
      </c>
      <c r="G267" t="s">
        <v>17</v>
      </c>
      <c r="H267" t="s">
        <v>421</v>
      </c>
      <c r="I267" t="s">
        <v>423</v>
      </c>
      <c r="J267" t="s">
        <v>422</v>
      </c>
      <c r="K267" t="s">
        <v>574</v>
      </c>
      <c r="L267" s="65">
        <f>(C267-VLOOKUP(H267,Riders!$A$2:$C$3501,2,FALSE))/365</f>
        <v>20.975342465753425</v>
      </c>
      <c r="M267" s="65">
        <f>(C267-VLOOKUP(I267,Riders!$A$2:$C$3501,2,FALSE))/365</f>
        <v>23.704109589041096</v>
      </c>
      <c r="N267" s="65">
        <f>(C267-VLOOKUP(J267,Riders!$A$2:$C$3501,2,FALSE))/365</f>
        <v>22.290410958904111</v>
      </c>
      <c r="O267" s="65">
        <f>(C267-VLOOKUP(K267,Riders!$A$2:$C$3501,2,FALSE))/365</f>
        <v>21.534246575342465</v>
      </c>
      <c r="P267" s="43">
        <v>1</v>
      </c>
      <c r="Q267" s="127">
        <f t="shared" si="28"/>
        <v>247.30699999999999</v>
      </c>
      <c r="R267" s="127">
        <f t="shared" si="29"/>
        <v>22.337</v>
      </c>
      <c r="S267" s="127">
        <f t="shared" si="30"/>
        <v>67.269000000000005</v>
      </c>
      <c r="T267" s="127">
        <f t="shared" si="31"/>
        <v>59.84399999999998</v>
      </c>
      <c r="U267" s="127">
        <f t="shared" si="32"/>
        <v>60.974000000000004</v>
      </c>
      <c r="V267" s="127">
        <f t="shared" si="33"/>
        <v>59.22</v>
      </c>
      <c r="W267">
        <v>14.22</v>
      </c>
      <c r="X267">
        <v>8.1169999999999991</v>
      </c>
      <c r="Y267">
        <v>7.6219999999999999</v>
      </c>
      <c r="Z267">
        <v>7.5070000000000014</v>
      </c>
      <c r="AA267">
        <v>7.580999999999996</v>
      </c>
      <c r="AB267">
        <v>7.4490000000000052</v>
      </c>
      <c r="AC267">
        <v>7.4209999999999994</v>
      </c>
      <c r="AD267">
        <v>7.3520000000000039</v>
      </c>
      <c r="AE267">
        <v>7.4279999999999973</v>
      </c>
      <c r="AF267">
        <v>7.5379999999999967</v>
      </c>
      <c r="AG267">
        <v>7.4279999999999973</v>
      </c>
      <c r="AH267">
        <v>7.4390000000000072</v>
      </c>
      <c r="AI267">
        <v>7.4809999999999945</v>
      </c>
      <c r="AJ267">
        <v>7.6029999999999944</v>
      </c>
      <c r="AK267">
        <v>7.4509999999999934</v>
      </c>
      <c r="AL267">
        <v>7.4759999999999991</v>
      </c>
      <c r="AM267">
        <v>7.5090000000000003</v>
      </c>
      <c r="AN267">
        <v>7.6230000000000189</v>
      </c>
      <c r="AO267">
        <v>7.6469999999999629</v>
      </c>
      <c r="AP267">
        <v>7.6570000000000391</v>
      </c>
      <c r="AQ267">
        <v>7.657999999999987</v>
      </c>
      <c r="AR267">
        <v>7.6709999999999923</v>
      </c>
      <c r="AS267">
        <v>7.6150000000000091</v>
      </c>
      <c r="AT267">
        <v>7.5939999999999941</v>
      </c>
      <c r="AU267">
        <v>7.7000000000000171</v>
      </c>
      <c r="AV267">
        <v>7.507000000000005</v>
      </c>
      <c r="AW267">
        <v>7.3689999999999998</v>
      </c>
      <c r="AX267">
        <v>7.3160000000000025</v>
      </c>
      <c r="AY267">
        <v>7.2779999999999632</v>
      </c>
      <c r="AZ267">
        <v>7.4319999999999879</v>
      </c>
      <c r="BA267">
        <v>7.3080000000000496</v>
      </c>
      <c r="BB267">
        <v>7.3099999999999739</v>
      </c>
      <c r="BC267" s="128">
        <f t="shared" si="34"/>
        <v>58.227223653192191</v>
      </c>
    </row>
    <row r="268" spans="1:55" ht="15" thickBot="1" x14ac:dyDescent="0.35">
      <c r="A268" s="43" t="s">
        <v>862</v>
      </c>
      <c r="B268" s="43">
        <v>2021</v>
      </c>
      <c r="C268" s="9">
        <v>44410</v>
      </c>
      <c r="D268" s="3" t="s">
        <v>654</v>
      </c>
      <c r="E268" s="38" t="s">
        <v>379</v>
      </c>
      <c r="F268" s="43" t="s">
        <v>379</v>
      </c>
      <c r="G268" t="s">
        <v>53</v>
      </c>
      <c r="H268" t="s">
        <v>227</v>
      </c>
      <c r="I268" t="s">
        <v>298</v>
      </c>
      <c r="J268" t="s">
        <v>272</v>
      </c>
      <c r="K268" t="s">
        <v>316</v>
      </c>
      <c r="L268" s="65">
        <f>(C268-VLOOKUP(H268,Riders!$A$2:$C$3501,2,FALSE))/365</f>
        <v>23.443835616438356</v>
      </c>
      <c r="M268" s="65">
        <f>(C268-VLOOKUP(I268,Riders!$A$2:$C$3501,2,FALSE))/365</f>
        <v>22.046575342465754</v>
      </c>
      <c r="N268" s="65">
        <f>(C268-VLOOKUP(J268,Riders!$A$2:$C$3501,2,FALSE))/365</f>
        <v>24.460273972602739</v>
      </c>
      <c r="O268" s="65">
        <f>(C268-VLOOKUP(K268,Riders!$A$2:$C$3501,2,FALSE))/365</f>
        <v>20.613698630136987</v>
      </c>
      <c r="P268" s="43">
        <v>2</v>
      </c>
      <c r="Q268" s="127">
        <f t="shared" si="28"/>
        <v>249.02199999999999</v>
      </c>
      <c r="R268" s="127">
        <f t="shared" si="29"/>
        <v>21.856999999999999</v>
      </c>
      <c r="S268" s="127">
        <f t="shared" si="30"/>
        <v>66.789999999999992</v>
      </c>
      <c r="T268" s="127">
        <f t="shared" si="31"/>
        <v>59.523000000000025</v>
      </c>
      <c r="U268" s="127">
        <f t="shared" si="32"/>
        <v>61.016999999999967</v>
      </c>
      <c r="V268" s="127">
        <f t="shared" si="33"/>
        <v>61.692000000000007</v>
      </c>
      <c r="W268">
        <v>13.635999999999999</v>
      </c>
      <c r="X268">
        <v>8.2210000000000001</v>
      </c>
      <c r="Y268">
        <v>7.6080000000000005</v>
      </c>
      <c r="Z268">
        <v>7.4670000000000023</v>
      </c>
      <c r="AA268">
        <v>7.5109999999999957</v>
      </c>
      <c r="AB268">
        <v>7.4050000000000011</v>
      </c>
      <c r="AC268">
        <v>7.3830000000000027</v>
      </c>
      <c r="AD268">
        <v>7.5589999999999904</v>
      </c>
      <c r="AE268">
        <v>7.4380000000000166</v>
      </c>
      <c r="AF268">
        <v>7.4259999999999877</v>
      </c>
      <c r="AG268">
        <v>7.4200000000000017</v>
      </c>
      <c r="AH268">
        <v>7.4639999999999986</v>
      </c>
      <c r="AI268">
        <v>7.4020000000000152</v>
      </c>
      <c r="AJ268">
        <v>7.4189999999999827</v>
      </c>
      <c r="AK268">
        <v>7.5330000000000155</v>
      </c>
      <c r="AL268">
        <v>7.4210000000000065</v>
      </c>
      <c r="AM268">
        <v>7.4240000000000066</v>
      </c>
      <c r="AN268">
        <v>7.4349999999999739</v>
      </c>
      <c r="AO268">
        <v>7.5880000000000223</v>
      </c>
      <c r="AP268">
        <v>7.51400000000001</v>
      </c>
      <c r="AQ268">
        <v>7.7449999999999761</v>
      </c>
      <c r="AR268">
        <v>7.7450000000000045</v>
      </c>
      <c r="AS268">
        <v>7.8750000000000284</v>
      </c>
      <c r="AT268">
        <v>7.6909999999999457</v>
      </c>
      <c r="AU268">
        <v>7.6440000000000055</v>
      </c>
      <c r="AV268">
        <v>7.7669999999999959</v>
      </c>
      <c r="AW268">
        <v>7.5939999999999941</v>
      </c>
      <c r="AX268">
        <v>7.5960000000000036</v>
      </c>
      <c r="AY268">
        <v>7.6600000000000534</v>
      </c>
      <c r="AZ268">
        <v>7.7009999999999934</v>
      </c>
      <c r="BA268">
        <v>7.7630000000000052</v>
      </c>
      <c r="BB268">
        <v>7.9669999999999561</v>
      </c>
      <c r="BC268" s="128">
        <f t="shared" si="34"/>
        <v>57.82621615760857</v>
      </c>
    </row>
    <row r="269" spans="1:55" ht="15" thickBot="1" x14ac:dyDescent="0.35">
      <c r="A269" s="43" t="s">
        <v>862</v>
      </c>
      <c r="B269" s="43">
        <v>2021</v>
      </c>
      <c r="C269" s="9">
        <v>44410</v>
      </c>
      <c r="D269" s="3" t="s">
        <v>654</v>
      </c>
      <c r="E269" s="38" t="s">
        <v>379</v>
      </c>
      <c r="F269" s="43" t="s">
        <v>379</v>
      </c>
      <c r="G269" t="s">
        <v>15</v>
      </c>
      <c r="H269" t="s">
        <v>459</v>
      </c>
      <c r="I269" t="s">
        <v>501</v>
      </c>
      <c r="J269" t="s">
        <v>491</v>
      </c>
      <c r="K269" t="s">
        <v>460</v>
      </c>
      <c r="L269" s="65">
        <f>(C269-VLOOKUP(H269,Riders!$A$2:$C$3501,2,FALSE))/365</f>
        <v>22.715068493150685</v>
      </c>
      <c r="M269" s="65">
        <f>(C269-VLOOKUP(I269,Riders!$A$2:$C$3501,2,FALSE))/365</f>
        <v>33.172602739726024</v>
      </c>
      <c r="N269" s="65">
        <f>(C269-VLOOKUP(J269,Riders!$A$2:$C$3501,2,FALSE))/365</f>
        <v>25.065753424657533</v>
      </c>
      <c r="O269" s="65">
        <f>(C269-VLOOKUP(K269,Riders!$A$2:$C$3501,2,FALSE))/365</f>
        <v>28.06027397260274</v>
      </c>
      <c r="P269" s="43">
        <v>3</v>
      </c>
      <c r="Q269" s="127">
        <f t="shared" si="28"/>
        <v>250.11799999999997</v>
      </c>
      <c r="R269" s="127">
        <f t="shared" si="29"/>
        <v>22.094999999999999</v>
      </c>
      <c r="S269" s="127">
        <f t="shared" si="30"/>
        <v>67.28</v>
      </c>
      <c r="T269" s="127">
        <f t="shared" si="31"/>
        <v>60.334999999999994</v>
      </c>
      <c r="U269" s="127">
        <f t="shared" si="32"/>
        <v>61.686000000000021</v>
      </c>
      <c r="V269" s="127">
        <f t="shared" si="33"/>
        <v>60.81699999999995</v>
      </c>
      <c r="W269">
        <v>14.061</v>
      </c>
      <c r="X269">
        <v>8.0339999999999989</v>
      </c>
      <c r="Y269">
        <v>7.5790000000000006</v>
      </c>
      <c r="Z269">
        <v>7.6090000000000018</v>
      </c>
      <c r="AA269">
        <v>7.3969999999999985</v>
      </c>
      <c r="AB269">
        <v>7.509999999999998</v>
      </c>
      <c r="AC269">
        <v>7.5020000000000024</v>
      </c>
      <c r="AD269">
        <v>7.588000000000001</v>
      </c>
      <c r="AE269">
        <v>7.5069999999999908</v>
      </c>
      <c r="AF269">
        <v>7.4810000000000088</v>
      </c>
      <c r="AG269">
        <v>7.6219999999999857</v>
      </c>
      <c r="AH269">
        <v>7.5400000000000205</v>
      </c>
      <c r="AI269">
        <v>7.6890000000000072</v>
      </c>
      <c r="AJ269">
        <v>7.5369999999999919</v>
      </c>
      <c r="AK269">
        <v>7.4899999999999949</v>
      </c>
      <c r="AL269">
        <v>7.4689999999999941</v>
      </c>
      <c r="AM269">
        <v>7.5700000000000074</v>
      </c>
      <c r="AN269">
        <v>7.6020000000000039</v>
      </c>
      <c r="AO269">
        <v>7.6850000000000023</v>
      </c>
      <c r="AP269">
        <v>7.8600000000000136</v>
      </c>
      <c r="AQ269">
        <v>7.7579999999999814</v>
      </c>
      <c r="AR269">
        <v>7.7160000000000082</v>
      </c>
      <c r="AS269">
        <v>7.8699999999999761</v>
      </c>
      <c r="AT269">
        <v>7.6250000000000284</v>
      </c>
      <c r="AU269">
        <v>7.6529999999999916</v>
      </c>
      <c r="AV269">
        <v>7.8309999999999604</v>
      </c>
      <c r="AW269">
        <v>7.6120000000000516</v>
      </c>
      <c r="AX269">
        <v>7.7539999999999623</v>
      </c>
      <c r="AY269">
        <v>7.52800000000002</v>
      </c>
      <c r="AZ269">
        <v>7.4779999999999802</v>
      </c>
      <c r="BA269">
        <v>7.4769999999999754</v>
      </c>
      <c r="BB269">
        <v>7.4840000000000089</v>
      </c>
      <c r="BC269" s="128">
        <f t="shared" si="34"/>
        <v>57.572825626304393</v>
      </c>
    </row>
    <row r="270" spans="1:55" ht="15" thickBot="1" x14ac:dyDescent="0.35">
      <c r="A270" s="43" t="s">
        <v>862</v>
      </c>
      <c r="B270" s="43">
        <v>2021</v>
      </c>
      <c r="C270" s="9">
        <v>44410</v>
      </c>
      <c r="D270" s="3" t="s">
        <v>654</v>
      </c>
      <c r="E270" s="38" t="s">
        <v>379</v>
      </c>
      <c r="F270" t="s">
        <v>379</v>
      </c>
      <c r="G270" t="s">
        <v>29</v>
      </c>
      <c r="H270" t="s">
        <v>304</v>
      </c>
      <c r="I270" t="s">
        <v>416</v>
      </c>
      <c r="J270" t="s">
        <v>526</v>
      </c>
      <c r="K270" t="s">
        <v>527</v>
      </c>
      <c r="L270" s="65">
        <f>(C270-VLOOKUP(H270,Riders!$A$2:$C$3501,2,FALSE))/365</f>
        <v>24.673972602739727</v>
      </c>
      <c r="M270" s="65">
        <f>(C270-VLOOKUP(I270,Riders!$A$2:$C$3501,2,FALSE))/365</f>
        <v>23.758904109589039</v>
      </c>
      <c r="N270" s="65">
        <f>(C270-VLOOKUP(J270,Riders!$A$2:$C$3501,2,FALSE))/365</f>
        <v>32.210958904109589</v>
      </c>
      <c r="O270" s="65">
        <f>(C270-VLOOKUP(K270,Riders!$A$2:$C$3501,2,FALSE))/365</f>
        <v>35.936986301369863</v>
      </c>
      <c r="P270" s="43">
        <v>4</v>
      </c>
      <c r="Q270" s="127">
        <f t="shared" si="28"/>
        <v>251.666</v>
      </c>
      <c r="R270" s="127">
        <f t="shared" si="29"/>
        <v>22.352</v>
      </c>
      <c r="S270" s="127">
        <f t="shared" si="30"/>
        <v>67.992999999999995</v>
      </c>
      <c r="T270" s="127">
        <f t="shared" si="31"/>
        <v>60.681999999999988</v>
      </c>
      <c r="U270" s="127">
        <f t="shared" si="32"/>
        <v>61.783000000000044</v>
      </c>
      <c r="V270" s="127">
        <f t="shared" si="33"/>
        <v>61.20799999999997</v>
      </c>
      <c r="W270">
        <v>14.14</v>
      </c>
      <c r="X270">
        <v>8.2119999999999997</v>
      </c>
      <c r="Y270">
        <v>7.6039999999999992</v>
      </c>
      <c r="Z270">
        <v>7.448000000000004</v>
      </c>
      <c r="AA270">
        <v>7.4909999999999997</v>
      </c>
      <c r="AB270">
        <v>7.5889999999999986</v>
      </c>
      <c r="AC270">
        <v>7.6719999999999899</v>
      </c>
      <c r="AD270">
        <v>7.8370000000000033</v>
      </c>
      <c r="AE270">
        <v>7.7000000000000028</v>
      </c>
      <c r="AF270">
        <v>7.6359999999999957</v>
      </c>
      <c r="AG270">
        <v>7.5899999999999892</v>
      </c>
      <c r="AH270">
        <v>7.6330000000000098</v>
      </c>
      <c r="AI270">
        <v>7.4590000000000174</v>
      </c>
      <c r="AJ270">
        <v>7.4809999999999945</v>
      </c>
      <c r="AK270">
        <v>7.4780000000000086</v>
      </c>
      <c r="AL270">
        <v>7.7049999999999699</v>
      </c>
      <c r="AM270">
        <v>7.6610000000000298</v>
      </c>
      <c r="AN270">
        <v>7.8179999999999836</v>
      </c>
      <c r="AO270">
        <v>7.9399999999999977</v>
      </c>
      <c r="AP270">
        <v>7.8360000000000127</v>
      </c>
      <c r="AQ270">
        <v>7.785000000000025</v>
      </c>
      <c r="AR270">
        <v>7.8299999999999557</v>
      </c>
      <c r="AS270">
        <v>7.4589999999999748</v>
      </c>
      <c r="AT270">
        <v>7.4540000000000646</v>
      </c>
      <c r="AU270">
        <v>7.4699999999999989</v>
      </c>
      <c r="AV270">
        <v>7.5979999999999563</v>
      </c>
      <c r="AW270">
        <v>7.54200000000003</v>
      </c>
      <c r="AX270">
        <v>7.5749999999999886</v>
      </c>
      <c r="AY270">
        <v>7.5829999999999984</v>
      </c>
      <c r="AZ270">
        <v>7.6740000000000066</v>
      </c>
      <c r="BA270">
        <v>7.9099999999999966</v>
      </c>
      <c r="BB270">
        <v>7.8559999999999945</v>
      </c>
      <c r="BC270" s="128">
        <f t="shared" si="34"/>
        <v>57.218694619058596</v>
      </c>
    </row>
    <row r="271" spans="1:55" ht="15" thickBot="1" x14ac:dyDescent="0.35">
      <c r="A271" s="43" t="s">
        <v>862</v>
      </c>
      <c r="B271" s="43">
        <v>2021</v>
      </c>
      <c r="C271" s="9">
        <v>44410</v>
      </c>
      <c r="D271" s="3" t="s">
        <v>654</v>
      </c>
      <c r="E271" s="38" t="s">
        <v>379</v>
      </c>
      <c r="F271" t="s">
        <v>379</v>
      </c>
      <c r="G271" t="s">
        <v>36</v>
      </c>
      <c r="H271" t="s">
        <v>270</v>
      </c>
      <c r="I271" t="s">
        <v>315</v>
      </c>
      <c r="J271" t="s">
        <v>528</v>
      </c>
      <c r="K271" t="s">
        <v>256</v>
      </c>
      <c r="L271" s="65">
        <f>(C271-VLOOKUP(H271,Riders!$A$2:$C$3501,2,FALSE))/365</f>
        <v>26.882191780821916</v>
      </c>
      <c r="M271" s="65">
        <f>(C271-VLOOKUP(I271,Riders!$A$2:$C$3501,2,FALSE))/365</f>
        <v>29.660273972602738</v>
      </c>
      <c r="N271" s="65">
        <f>(C271-VLOOKUP(J271,Riders!$A$2:$C$3501,2,FALSE))/365</f>
        <v>30.972602739726028</v>
      </c>
      <c r="O271" s="65">
        <f>(C271-VLOOKUP(K271,Riders!$A$2:$C$3501,2,FALSE))/365</f>
        <v>25.443835616438356</v>
      </c>
      <c r="P271" s="43">
        <v>5</v>
      </c>
      <c r="Q271" s="127">
        <f t="shared" si="28"/>
        <v>252.50200000000001</v>
      </c>
      <c r="R271" s="127">
        <f t="shared" si="29"/>
        <v>22.263000000000002</v>
      </c>
      <c r="S271" s="127">
        <f t="shared" si="30"/>
        <v>67.570000000000007</v>
      </c>
      <c r="T271" s="127">
        <f t="shared" si="31"/>
        <v>60.555999999999997</v>
      </c>
      <c r="U271" s="127">
        <f t="shared" si="32"/>
        <v>62.284999999999997</v>
      </c>
      <c r="V271" s="127">
        <f t="shared" si="33"/>
        <v>62.091000000000008</v>
      </c>
      <c r="W271">
        <v>14.05</v>
      </c>
      <c r="X271">
        <v>8.213000000000001</v>
      </c>
      <c r="Y271">
        <v>7.514999999999997</v>
      </c>
      <c r="Z271">
        <v>7.5960000000000036</v>
      </c>
      <c r="AA271">
        <v>7.6899999999999977</v>
      </c>
      <c r="AB271">
        <v>7.5210000000000008</v>
      </c>
      <c r="AC271">
        <v>7.5060000000000002</v>
      </c>
      <c r="AD271">
        <v>7.4790000000000063</v>
      </c>
      <c r="AE271">
        <v>7.5889999999999844</v>
      </c>
      <c r="AF271">
        <v>7.4680000000000177</v>
      </c>
      <c r="AG271">
        <v>7.4969999999999999</v>
      </c>
      <c r="AH271">
        <v>7.8139999999999787</v>
      </c>
      <c r="AI271">
        <v>7.7220000000000084</v>
      </c>
      <c r="AJ271">
        <v>7.5000000000000142</v>
      </c>
      <c r="AK271">
        <v>7.4649999999999892</v>
      </c>
      <c r="AL271">
        <v>7.5010000000000048</v>
      </c>
      <c r="AM271">
        <v>7.6989999999999839</v>
      </c>
      <c r="AN271">
        <v>7.7290000000000134</v>
      </c>
      <c r="AO271">
        <v>7.9069999999999823</v>
      </c>
      <c r="AP271">
        <v>7.7830000000000155</v>
      </c>
      <c r="AQ271">
        <v>7.7319999999999993</v>
      </c>
      <c r="AR271">
        <v>7.7760000000000105</v>
      </c>
      <c r="AS271">
        <v>7.7569999999999766</v>
      </c>
      <c r="AT271">
        <v>7.9020000000000152</v>
      </c>
      <c r="AU271">
        <v>7.6970000000000027</v>
      </c>
      <c r="AV271">
        <v>7.7749999999999773</v>
      </c>
      <c r="AW271">
        <v>7.9580000000000553</v>
      </c>
      <c r="AX271">
        <v>7.6899999999999693</v>
      </c>
      <c r="AY271">
        <v>7.6319999999999766</v>
      </c>
      <c r="AZ271">
        <v>7.6859999999999786</v>
      </c>
      <c r="BA271">
        <v>7.8930000000000007</v>
      </c>
      <c r="BB271">
        <v>7.7600000000000477</v>
      </c>
      <c r="BC271" s="128">
        <f t="shared" si="34"/>
        <v>57.029251253455413</v>
      </c>
    </row>
    <row r="272" spans="1:55" ht="15" thickBot="1" x14ac:dyDescent="0.35">
      <c r="A272" s="43" t="s">
        <v>862</v>
      </c>
      <c r="B272" s="43">
        <v>2021</v>
      </c>
      <c r="C272" s="9">
        <v>44410</v>
      </c>
      <c r="D272" s="3" t="s">
        <v>654</v>
      </c>
      <c r="E272" s="38" t="s">
        <v>379</v>
      </c>
      <c r="F272" t="s">
        <v>379</v>
      </c>
      <c r="G272" t="s">
        <v>27</v>
      </c>
      <c r="H272" t="s">
        <v>307</v>
      </c>
      <c r="I272" t="s">
        <v>523</v>
      </c>
      <c r="J272" t="s">
        <v>524</v>
      </c>
      <c r="K272" t="s">
        <v>525</v>
      </c>
      <c r="L272" s="65">
        <f>(C272-VLOOKUP(H272,Riders!$A$2:$C$3501,2,FALSE))/365</f>
        <v>28.18904109589041</v>
      </c>
      <c r="M272" s="65">
        <f>(C272-VLOOKUP(I272,Riders!$A$2:$C$3501,2,FALSE))/365</f>
        <v>29.087671232876712</v>
      </c>
      <c r="N272" s="65">
        <f>(C272-VLOOKUP(J272,Riders!$A$2:$C$3501,2,FALSE))/365</f>
        <v>30.123287671232877</v>
      </c>
      <c r="O272" s="65">
        <f>(C272-VLOOKUP(K272,Riders!$A$2:$C$3501,2,FALSE))/365</f>
        <v>32.416438356164385</v>
      </c>
      <c r="P272" s="43">
        <v>6</v>
      </c>
      <c r="Q272" s="127">
        <f t="shared" si="28"/>
        <v>252.536</v>
      </c>
      <c r="R272" s="127">
        <f t="shared" si="29"/>
        <v>22.824999999999999</v>
      </c>
      <c r="S272" s="127">
        <f t="shared" si="30"/>
        <v>68.989000000000004</v>
      </c>
      <c r="T272" s="127">
        <f t="shared" si="31"/>
        <v>61.113999999999976</v>
      </c>
      <c r="U272" s="127">
        <f t="shared" si="32"/>
        <v>61.480000000000018</v>
      </c>
      <c r="V272" s="127">
        <f t="shared" si="33"/>
        <v>60.953000000000003</v>
      </c>
      <c r="W272">
        <v>14.57</v>
      </c>
      <c r="X272">
        <v>8.254999999999999</v>
      </c>
      <c r="Y272">
        <v>7.7430000000000021</v>
      </c>
      <c r="Z272">
        <v>7.6489999999999974</v>
      </c>
      <c r="AA272">
        <v>7.7539999999999978</v>
      </c>
      <c r="AB272">
        <v>7.6710000000000065</v>
      </c>
      <c r="AC272">
        <v>7.6890000000000001</v>
      </c>
      <c r="AD272">
        <v>7.6580000000000013</v>
      </c>
      <c r="AE272">
        <v>7.7680000000000007</v>
      </c>
      <c r="AF272">
        <v>7.6439999999999912</v>
      </c>
      <c r="AG272">
        <v>7.6650000000000063</v>
      </c>
      <c r="AH272">
        <v>7.5990000000000038</v>
      </c>
      <c r="AI272">
        <v>7.7569999999999908</v>
      </c>
      <c r="AJ272">
        <v>7.570999999999998</v>
      </c>
      <c r="AK272">
        <v>7.5519999999999925</v>
      </c>
      <c r="AL272">
        <v>7.5579999999999927</v>
      </c>
      <c r="AM272">
        <v>7.5380000000000393</v>
      </c>
      <c r="AN272">
        <v>7.6219999999999857</v>
      </c>
      <c r="AO272">
        <v>7.578000000000003</v>
      </c>
      <c r="AP272">
        <v>7.6200000000000045</v>
      </c>
      <c r="AQ272">
        <v>7.8919999999999959</v>
      </c>
      <c r="AR272">
        <v>7.761999999999972</v>
      </c>
      <c r="AS272">
        <v>7.7469999999999857</v>
      </c>
      <c r="AT272">
        <v>7.7210000000000321</v>
      </c>
      <c r="AU272">
        <v>7.9069999999999823</v>
      </c>
      <c r="AV272">
        <v>7.6230000000000189</v>
      </c>
      <c r="AW272">
        <v>7.646000000000015</v>
      </c>
      <c r="AX272">
        <v>7.6629999999999825</v>
      </c>
      <c r="AY272">
        <v>7.7650000000000148</v>
      </c>
      <c r="AZ272">
        <v>7.5370000000000061</v>
      </c>
      <c r="BA272">
        <v>7.4189999999999543</v>
      </c>
      <c r="BB272">
        <v>7.3930000000000291</v>
      </c>
      <c r="BC272" s="128">
        <f t="shared" si="34"/>
        <v>57.021573161846234</v>
      </c>
    </row>
    <row r="273" spans="1:55" ht="15" thickBot="1" x14ac:dyDescent="0.35">
      <c r="A273" s="43" t="s">
        <v>862</v>
      </c>
      <c r="B273" s="43">
        <v>2021</v>
      </c>
      <c r="C273" s="9">
        <v>44410</v>
      </c>
      <c r="D273" s="3" t="s">
        <v>654</v>
      </c>
      <c r="E273" s="38" t="s">
        <v>379</v>
      </c>
      <c r="F273" t="s">
        <v>379</v>
      </c>
      <c r="G273" t="s">
        <v>67</v>
      </c>
      <c r="H273" t="s">
        <v>214</v>
      </c>
      <c r="I273" t="s">
        <v>520</v>
      </c>
      <c r="J273" t="s">
        <v>521</v>
      </c>
      <c r="K273" t="s">
        <v>271</v>
      </c>
      <c r="L273" s="65">
        <f>(C273-VLOOKUP(H273,Riders!$A$2:$C$3501,2,FALSE))/365</f>
        <v>26.624657534246577</v>
      </c>
      <c r="M273" s="65">
        <f>(C273-VLOOKUP(I273,Riders!$A$2:$C$3501,2,FALSE))/365</f>
        <v>24.6</v>
      </c>
      <c r="N273" s="65">
        <f>(C273-VLOOKUP(J273,Riders!$A$2:$C$3501,2,FALSE))/365</f>
        <v>23.958904109589042</v>
      </c>
      <c r="O273" s="65">
        <f>(C273-VLOOKUP(K273,Riders!$A$2:$C$3501,2,FALSE))/365</f>
        <v>27.126027397260273</v>
      </c>
      <c r="P273" s="43">
        <v>7</v>
      </c>
      <c r="Q273" s="127">
        <f t="shared" si="28"/>
        <v>253.57099999999997</v>
      </c>
      <c r="R273" s="127">
        <f t="shared" si="29"/>
        <v>22.164999999999999</v>
      </c>
      <c r="S273" s="127">
        <f t="shared" si="30"/>
        <v>67.488000000000014</v>
      </c>
      <c r="T273" s="127">
        <f t="shared" si="31"/>
        <v>60.875999999999991</v>
      </c>
      <c r="U273" s="127">
        <f t="shared" si="32"/>
        <v>61.626000000000005</v>
      </c>
      <c r="V273" s="127">
        <f t="shared" si="33"/>
        <v>63.58099999999996</v>
      </c>
      <c r="W273">
        <v>13.949</v>
      </c>
      <c r="X273">
        <v>8.2159999999999993</v>
      </c>
      <c r="Y273">
        <v>7.7370000000000019</v>
      </c>
      <c r="Z273">
        <v>7.570999999999998</v>
      </c>
      <c r="AA273">
        <v>7.6060000000000016</v>
      </c>
      <c r="AB273">
        <v>7.4540000000000006</v>
      </c>
      <c r="AC273">
        <v>7.4540000000000006</v>
      </c>
      <c r="AD273">
        <v>7.5010000000000119</v>
      </c>
      <c r="AE273">
        <v>7.6489999999999867</v>
      </c>
      <c r="AF273">
        <v>7.5489999999999924</v>
      </c>
      <c r="AG273">
        <v>7.5619999999999976</v>
      </c>
      <c r="AH273">
        <v>7.6340000000000146</v>
      </c>
      <c r="AI273">
        <v>7.7510000000000048</v>
      </c>
      <c r="AJ273">
        <v>7.629999999999967</v>
      </c>
      <c r="AK273">
        <v>7.5810000000000173</v>
      </c>
      <c r="AL273">
        <v>7.5200000000000102</v>
      </c>
      <c r="AM273">
        <v>7.6639999999999873</v>
      </c>
      <c r="AN273">
        <v>7.625</v>
      </c>
      <c r="AO273">
        <v>7.6170000000000186</v>
      </c>
      <c r="AP273">
        <v>7.7259999999999991</v>
      </c>
      <c r="AQ273">
        <v>7.6249999999999716</v>
      </c>
      <c r="AR273">
        <v>7.6800000000000068</v>
      </c>
      <c r="AS273">
        <v>7.9099999999999966</v>
      </c>
      <c r="AT273">
        <v>7.7790000000000248</v>
      </c>
      <c r="AU273">
        <v>7.695999999999998</v>
      </c>
      <c r="AV273">
        <v>7.789999999999992</v>
      </c>
      <c r="AW273">
        <v>8.0220000000000198</v>
      </c>
      <c r="AX273">
        <v>7.9519999999999698</v>
      </c>
      <c r="AY273">
        <v>7.9629999999999939</v>
      </c>
      <c r="AZ273">
        <v>8.1200000000000614</v>
      </c>
      <c r="BA273">
        <v>8.0239999999999441</v>
      </c>
      <c r="BB273">
        <v>8.0139999999999816</v>
      </c>
      <c r="BC273" s="128">
        <f t="shared" si="34"/>
        <v>56.788828375484584</v>
      </c>
    </row>
    <row r="274" spans="1:55" ht="15" thickBot="1" x14ac:dyDescent="0.35">
      <c r="A274" s="43" t="s">
        <v>862</v>
      </c>
      <c r="B274" s="43">
        <v>2021</v>
      </c>
      <c r="C274" s="9">
        <v>44410</v>
      </c>
      <c r="D274" s="3" t="s">
        <v>654</v>
      </c>
      <c r="E274" s="38" t="s">
        <v>379</v>
      </c>
      <c r="F274" t="s">
        <v>379</v>
      </c>
      <c r="G274" t="s">
        <v>25</v>
      </c>
      <c r="H274" t="s">
        <v>269</v>
      </c>
      <c r="I274" t="s">
        <v>309</v>
      </c>
      <c r="J274" t="s">
        <v>343</v>
      </c>
      <c r="K274" t="s">
        <v>418</v>
      </c>
      <c r="L274" s="65">
        <f>(C274-VLOOKUP(H274,Riders!$A$2:$C$3501,2,FALSE))/365</f>
        <v>27.410958904109588</v>
      </c>
      <c r="M274" s="65">
        <f>(C274-VLOOKUP(I274,Riders!$A$2:$C$3501,2,FALSE))/365</f>
        <v>29.293150684931508</v>
      </c>
      <c r="N274" s="65">
        <f>(C274-VLOOKUP(J274,Riders!$A$2:$C$3501,2,FALSE))/365</f>
        <v>26.920547945205481</v>
      </c>
      <c r="O274" s="65">
        <f>(C274-VLOOKUP(K274,Riders!$A$2:$C$3501,2,FALSE))/365</f>
        <v>24.361643835616437</v>
      </c>
      <c r="P274" s="43">
        <v>8</v>
      </c>
      <c r="Q274" s="127">
        <f t="shared" si="28"/>
        <v>255.83200000000002</v>
      </c>
      <c r="R274" s="127">
        <f t="shared" si="29"/>
        <v>22.448</v>
      </c>
      <c r="S274" s="127">
        <f t="shared" si="30"/>
        <v>68.507999999999996</v>
      </c>
      <c r="T274" s="127">
        <f t="shared" si="31"/>
        <v>60.832999999999984</v>
      </c>
      <c r="U274" s="127">
        <f t="shared" si="32"/>
        <v>62.332000000000022</v>
      </c>
      <c r="V274" s="127">
        <f t="shared" si="33"/>
        <v>64.15900000000002</v>
      </c>
      <c r="W274">
        <v>14.285</v>
      </c>
      <c r="X274">
        <v>8.1630000000000003</v>
      </c>
      <c r="Y274">
        <v>7.7210000000000001</v>
      </c>
      <c r="Z274">
        <v>7.6179999999999986</v>
      </c>
      <c r="AA274">
        <v>7.6110000000000042</v>
      </c>
      <c r="AB274">
        <v>7.7879999999999967</v>
      </c>
      <c r="AC274">
        <v>7.6329999999999885</v>
      </c>
      <c r="AD274">
        <v>7.6890000000000072</v>
      </c>
      <c r="AE274">
        <v>7.7390000000000043</v>
      </c>
      <c r="AF274">
        <v>7.6129999999999995</v>
      </c>
      <c r="AG274">
        <v>7.6340000000000003</v>
      </c>
      <c r="AH274">
        <v>7.5560000000000116</v>
      </c>
      <c r="AI274">
        <v>7.643999999999977</v>
      </c>
      <c r="AJ274">
        <v>7.534000000000006</v>
      </c>
      <c r="AK274">
        <v>7.5229999999999819</v>
      </c>
      <c r="AL274">
        <v>7.5900000000000034</v>
      </c>
      <c r="AM274">
        <v>7.6430000000000291</v>
      </c>
      <c r="AN274">
        <v>7.8700000000000045</v>
      </c>
      <c r="AO274">
        <v>7.72199999999998</v>
      </c>
      <c r="AP274">
        <v>7.8980000000000246</v>
      </c>
      <c r="AQ274">
        <v>7.7189999999999941</v>
      </c>
      <c r="AR274">
        <v>7.768999999999977</v>
      </c>
      <c r="AS274">
        <v>7.782999999999987</v>
      </c>
      <c r="AT274">
        <v>7.9280000000000257</v>
      </c>
      <c r="AU274">
        <v>7.853999999999985</v>
      </c>
      <c r="AV274">
        <v>7.8889999999999816</v>
      </c>
      <c r="AW274">
        <v>8.0320000000000107</v>
      </c>
      <c r="AX274">
        <v>8.2490000000000236</v>
      </c>
      <c r="AY274">
        <v>8.047999999999945</v>
      </c>
      <c r="AZ274">
        <v>8.0240000000000578</v>
      </c>
      <c r="BA274">
        <v>8.0270000000000152</v>
      </c>
      <c r="BB274">
        <v>8.0360000000000014</v>
      </c>
      <c r="BC274" s="128">
        <f t="shared" si="34"/>
        <v>56.286938303261508</v>
      </c>
    </row>
    <row r="275" spans="1:55" ht="15" thickBot="1" x14ac:dyDescent="0.35">
      <c r="A275" s="39" t="s">
        <v>117</v>
      </c>
      <c r="B275" s="39">
        <v>2021</v>
      </c>
      <c r="C275" s="64">
        <v>44385</v>
      </c>
      <c r="D275" s="1" t="s">
        <v>72</v>
      </c>
      <c r="E275" s="39" t="s">
        <v>379</v>
      </c>
      <c r="F275" s="62" t="s">
        <v>379</v>
      </c>
      <c r="G275" s="62" t="s">
        <v>56</v>
      </c>
      <c r="H275" s="62" t="s">
        <v>291</v>
      </c>
      <c r="I275" s="62" t="s">
        <v>267</v>
      </c>
      <c r="J275" s="62" t="s">
        <v>428</v>
      </c>
      <c r="K275" s="62" t="s">
        <v>427</v>
      </c>
      <c r="L275" s="65">
        <f>(C275-VLOOKUP(H275,Riders!$A$2:$C$3501,2,FALSE))/365</f>
        <v>20.227397260273971</v>
      </c>
      <c r="M275" s="65">
        <f>(C275-VLOOKUP(I275,Riders!$A$2:$C$3501,2,FALSE))/365</f>
        <v>22.536986301369861</v>
      </c>
      <c r="N275" s="65">
        <f>(C275-VLOOKUP(J275,Riders!$A$2:$C$3501,2,FALSE))/365</f>
        <v>31.698630136986303</v>
      </c>
      <c r="O275" s="65">
        <f>(C275-VLOOKUP(K275,Riders!$A$2:$C$3501,2,FALSE))/365</f>
        <v>27.2</v>
      </c>
      <c r="P275" s="39">
        <v>1</v>
      </c>
      <c r="Q275" s="127">
        <f t="shared" si="28"/>
        <v>264.47500000000002</v>
      </c>
      <c r="R275" s="127">
        <f t="shared" si="29"/>
        <v>23.193000000000001</v>
      </c>
      <c r="S275" s="127">
        <f t="shared" si="30"/>
        <v>71.47</v>
      </c>
      <c r="T275" s="127">
        <f t="shared" si="31"/>
        <v>63.506000000000029</v>
      </c>
      <c r="U275" s="127">
        <f t="shared" si="32"/>
        <v>65.126999999999953</v>
      </c>
      <c r="V275" s="127">
        <f t="shared" si="33"/>
        <v>64.372000000000043</v>
      </c>
      <c r="W275">
        <v>14.683999999999999</v>
      </c>
      <c r="X275">
        <v>8.5090000000000021</v>
      </c>
      <c r="Y275">
        <v>8.2339999999999982</v>
      </c>
      <c r="Z275">
        <v>8.0489999999999995</v>
      </c>
      <c r="AA275">
        <v>8.0930000000000035</v>
      </c>
      <c r="AB275">
        <v>7.8930000000000007</v>
      </c>
      <c r="AC275">
        <v>7.9139999999999873</v>
      </c>
      <c r="AD275">
        <v>8.0940000000000083</v>
      </c>
      <c r="AE275">
        <v>7.9269999999999925</v>
      </c>
      <c r="AF275">
        <v>7.8810000000000144</v>
      </c>
      <c r="AG275">
        <v>7.8699999999999903</v>
      </c>
      <c r="AH275">
        <v>8.0459999999999923</v>
      </c>
      <c r="AI275">
        <v>7.9360000000000213</v>
      </c>
      <c r="AJ275">
        <v>7.9499999999999886</v>
      </c>
      <c r="AK275">
        <v>7.8940000000000055</v>
      </c>
      <c r="AL275">
        <v>8.0020000000000238</v>
      </c>
      <c r="AM275">
        <v>8.1699999999999591</v>
      </c>
      <c r="AN275">
        <v>8.0370000000000061</v>
      </c>
      <c r="AO275">
        <v>8.0160000000000196</v>
      </c>
      <c r="AP275">
        <v>8.0749999999999886</v>
      </c>
      <c r="AQ275">
        <v>8.3380000000000223</v>
      </c>
      <c r="AR275">
        <v>8.0999999999999659</v>
      </c>
      <c r="AS275">
        <v>8.1070000000000277</v>
      </c>
      <c r="AT275">
        <v>8.2839999999999634</v>
      </c>
      <c r="AU275">
        <v>7.9820000000000277</v>
      </c>
      <c r="AV275">
        <v>8.0339999999999918</v>
      </c>
      <c r="AW275">
        <v>7.97199999999998</v>
      </c>
      <c r="AX275">
        <v>8.2370000000000232</v>
      </c>
      <c r="AY275">
        <v>7.9720000000000368</v>
      </c>
      <c r="AZ275">
        <v>8.0759999999999081</v>
      </c>
      <c r="BA275">
        <v>8.0180000000000575</v>
      </c>
      <c r="BB275">
        <v>8.0810000000000173</v>
      </c>
      <c r="BC275" s="128">
        <f t="shared" si="34"/>
        <v>54.447490310993473</v>
      </c>
    </row>
    <row r="276" spans="1:55" ht="15" thickBot="1" x14ac:dyDescent="0.35">
      <c r="A276" s="39" t="s">
        <v>117</v>
      </c>
      <c r="B276" s="39">
        <v>2021</v>
      </c>
      <c r="C276" s="64">
        <v>44385</v>
      </c>
      <c r="D276" s="1" t="s">
        <v>72</v>
      </c>
      <c r="E276" s="39" t="s">
        <v>379</v>
      </c>
      <c r="F276" s="62" t="s">
        <v>379</v>
      </c>
      <c r="G276" s="62" t="s">
        <v>118</v>
      </c>
      <c r="H276" s="62" t="s">
        <v>512</v>
      </c>
      <c r="I276" s="62" t="s">
        <v>513</v>
      </c>
      <c r="J276" s="62" t="s">
        <v>514</v>
      </c>
      <c r="K276" s="62" t="s">
        <v>515</v>
      </c>
      <c r="L276" s="65">
        <f>(C276-VLOOKUP(H276,Riders!$A$2:$C$3501,2,FALSE))/365</f>
        <v>18.315068493150687</v>
      </c>
      <c r="M276" s="65">
        <f>(C276-VLOOKUP(I276,Riders!$A$2:$C$3501,2,FALSE))/365</f>
        <v>19.882191780821916</v>
      </c>
      <c r="N276" s="65">
        <f>(C276-VLOOKUP(J276,Riders!$A$2:$C$3501,2,FALSE))/365</f>
        <v>17.654794520547945</v>
      </c>
      <c r="O276" s="65">
        <f>(C276-VLOOKUP(K276,Riders!$A$2:$C$3501,2,FALSE))/365</f>
        <v>18.375342465753423</v>
      </c>
      <c r="P276" s="39">
        <v>2</v>
      </c>
      <c r="Q276" s="127">
        <f t="shared" si="28"/>
        <v>269.28000000000003</v>
      </c>
      <c r="R276" s="127">
        <f t="shared" si="29"/>
        <v>22.282</v>
      </c>
      <c r="S276" s="127">
        <f t="shared" si="30"/>
        <v>71.544000000000011</v>
      </c>
      <c r="T276" s="127">
        <f t="shared" si="31"/>
        <v>64.561999999999983</v>
      </c>
      <c r="U276" s="127">
        <f t="shared" si="32"/>
        <v>66.843999999999994</v>
      </c>
      <c r="V276" s="127">
        <f t="shared" si="33"/>
        <v>66.330000000000041</v>
      </c>
      <c r="W276">
        <v>13.679</v>
      </c>
      <c r="X276">
        <v>8.6029999999999998</v>
      </c>
      <c r="Y276">
        <v>8.2270000000000003</v>
      </c>
      <c r="Z276">
        <v>8.2250000000000014</v>
      </c>
      <c r="AA276">
        <v>8.1789999999999949</v>
      </c>
      <c r="AB276">
        <v>8.2210000000000036</v>
      </c>
      <c r="AC276">
        <v>8.3530000000000015</v>
      </c>
      <c r="AD276">
        <v>8.0570000000000093</v>
      </c>
      <c r="AE276">
        <v>8.1299999999999955</v>
      </c>
      <c r="AF276">
        <v>8.2120000000000033</v>
      </c>
      <c r="AG276">
        <v>8.0169999999999959</v>
      </c>
      <c r="AH276">
        <v>8.0349999999999824</v>
      </c>
      <c r="AI276">
        <v>8.1819999999999879</v>
      </c>
      <c r="AJ276">
        <v>7.9940000000000282</v>
      </c>
      <c r="AK276">
        <v>7.9909999999999854</v>
      </c>
      <c r="AL276">
        <v>8.0010000000000048</v>
      </c>
      <c r="AM276">
        <v>8.1850000000000023</v>
      </c>
      <c r="AN276">
        <v>8.2280000000000086</v>
      </c>
      <c r="AO276">
        <v>8.3220000000000312</v>
      </c>
      <c r="AP276">
        <v>8.4549999999999841</v>
      </c>
      <c r="AQ276">
        <v>8.3029999999999973</v>
      </c>
      <c r="AR276">
        <v>8.4799999999999613</v>
      </c>
      <c r="AS276">
        <v>8.3660000000000139</v>
      </c>
      <c r="AT276">
        <v>8.5049999999999955</v>
      </c>
      <c r="AU276">
        <v>8.1730000000000018</v>
      </c>
      <c r="AV276">
        <v>8.1449999999999818</v>
      </c>
      <c r="AW276">
        <v>8.1710000000000207</v>
      </c>
      <c r="AX276">
        <v>8.3599999999999852</v>
      </c>
      <c r="AY276">
        <v>8.2030000000000314</v>
      </c>
      <c r="AZ276">
        <v>8.3110000000000355</v>
      </c>
      <c r="BA276">
        <v>8.4539999999999509</v>
      </c>
      <c r="BB276">
        <v>8.5130000000000337</v>
      </c>
      <c r="BC276" s="128">
        <f t="shared" si="34"/>
        <v>53.475935828876999</v>
      </c>
    </row>
    <row r="277" spans="1:55" ht="15" thickBot="1" x14ac:dyDescent="0.35">
      <c r="A277" s="39" t="s">
        <v>117</v>
      </c>
      <c r="B277" s="39">
        <v>2021</v>
      </c>
      <c r="C277" s="64">
        <v>44385</v>
      </c>
      <c r="D277" s="1" t="s">
        <v>72</v>
      </c>
      <c r="E277" s="39" t="s">
        <v>379</v>
      </c>
      <c r="F277" s="62" t="s">
        <v>379</v>
      </c>
      <c r="G277" s="62" t="s">
        <v>232</v>
      </c>
      <c r="H277" s="62" t="s">
        <v>290</v>
      </c>
      <c r="I277" s="62" t="s">
        <v>231</v>
      </c>
      <c r="J277" s="62" t="s">
        <v>488</v>
      </c>
      <c r="K277" s="62" t="s">
        <v>489</v>
      </c>
      <c r="L277" s="65">
        <f>(C277-VLOOKUP(H277,Riders!$A$2:$C$3501,2,FALSE))/365</f>
        <v>22.846575342465755</v>
      </c>
      <c r="M277" s="65">
        <f>(C277-VLOOKUP(I277,Riders!$A$2:$C$3501,2,FALSE))/365</f>
        <v>24.402739726027399</v>
      </c>
      <c r="N277" s="65">
        <f>(C277-VLOOKUP(J277,Riders!$A$2:$C$3501,2,FALSE))/365</f>
        <v>24.134246575342466</v>
      </c>
      <c r="O277" s="65">
        <f>(C277-VLOOKUP(K277,Riders!$A$2:$C$3501,2,FALSE))/365</f>
        <v>22.326027397260273</v>
      </c>
      <c r="P277" s="39">
        <v>3</v>
      </c>
      <c r="Q277" s="127">
        <f t="shared" si="28"/>
        <v>277.81</v>
      </c>
      <c r="R277" s="127">
        <f t="shared" si="29"/>
        <v>23.635999999999999</v>
      </c>
      <c r="S277" s="127">
        <f t="shared" si="30"/>
        <v>70.801999999999992</v>
      </c>
      <c r="T277" s="127">
        <f t="shared" si="31"/>
        <v>67.63300000000001</v>
      </c>
      <c r="U277" s="127">
        <f t="shared" si="32"/>
        <v>69.195000000000022</v>
      </c>
      <c r="V277" s="127">
        <f t="shared" si="33"/>
        <v>70.179999999999978</v>
      </c>
      <c r="W277">
        <v>14.132999999999999</v>
      </c>
      <c r="X277">
        <v>9.5030000000000001</v>
      </c>
      <c r="Y277">
        <v>7.0459999999999994</v>
      </c>
      <c r="Z277">
        <v>7.8769999999999989</v>
      </c>
      <c r="AA277">
        <v>8.0519999999999996</v>
      </c>
      <c r="AB277">
        <v>7.93</v>
      </c>
      <c r="AC277">
        <v>8.1180000000000021</v>
      </c>
      <c r="AD277">
        <v>8.1429999999999936</v>
      </c>
      <c r="AE277">
        <v>8.3050000000000068</v>
      </c>
      <c r="AF277">
        <v>8.5679999999999978</v>
      </c>
      <c r="AG277">
        <v>8.2949999999999875</v>
      </c>
      <c r="AH277">
        <v>8.4080000000000013</v>
      </c>
      <c r="AI277">
        <v>8.3660000000000139</v>
      </c>
      <c r="AJ277">
        <v>8.6469999999999914</v>
      </c>
      <c r="AK277">
        <v>8.5470000000000255</v>
      </c>
      <c r="AL277">
        <v>8.4969999999999857</v>
      </c>
      <c r="AM277">
        <v>8.6289999999999907</v>
      </c>
      <c r="AN277">
        <v>8.6400000000000148</v>
      </c>
      <c r="AO277">
        <v>8.7400000000000091</v>
      </c>
      <c r="AP277">
        <v>8.8039999999999736</v>
      </c>
      <c r="AQ277">
        <v>8.8870000000000289</v>
      </c>
      <c r="AR277">
        <v>8.525999999999982</v>
      </c>
      <c r="AS277">
        <v>8.5149999999999864</v>
      </c>
      <c r="AT277">
        <v>8.4540000000000362</v>
      </c>
      <c r="AU277">
        <v>8.4759999999999991</v>
      </c>
      <c r="AV277">
        <v>8.6150000000000091</v>
      </c>
      <c r="AW277">
        <v>8.8239999999999554</v>
      </c>
      <c r="AX277">
        <v>8.8460000000000321</v>
      </c>
      <c r="AY277">
        <v>8.8769999999999811</v>
      </c>
      <c r="AZ277">
        <v>8.9310000000000116</v>
      </c>
      <c r="BA277">
        <v>8.7169999999999845</v>
      </c>
      <c r="BB277">
        <v>8.8940000000000055</v>
      </c>
      <c r="BC277" s="128">
        <f t="shared" si="34"/>
        <v>51.833987257478135</v>
      </c>
    </row>
    <row r="278" spans="1:55" ht="15" thickBot="1" x14ac:dyDescent="0.35">
      <c r="A278" s="39" t="s">
        <v>117</v>
      </c>
      <c r="B278" s="39">
        <v>2021</v>
      </c>
      <c r="C278" s="64">
        <v>44385</v>
      </c>
      <c r="D278" s="1" t="s">
        <v>72</v>
      </c>
      <c r="E278" s="39" t="s">
        <v>379</v>
      </c>
      <c r="F278" s="62" t="s">
        <v>379</v>
      </c>
      <c r="G278" s="62" t="s">
        <v>172</v>
      </c>
      <c r="H278" s="62" t="s">
        <v>516</v>
      </c>
      <c r="I278" s="62" t="s">
        <v>293</v>
      </c>
      <c r="J278" s="62" t="s">
        <v>517</v>
      </c>
      <c r="K278" s="62" t="s">
        <v>518</v>
      </c>
      <c r="L278" s="65">
        <f>(C278-VLOOKUP(H278,Riders!$A$2:$C$3501,2,FALSE))/365</f>
        <v>18.772602739726029</v>
      </c>
      <c r="M278" s="65">
        <f>(C278-VLOOKUP(I278,Riders!$A$2:$C$3501,2,FALSE))/365</f>
        <v>22.032876712328768</v>
      </c>
      <c r="N278" s="65">
        <f>(C278-VLOOKUP(J278,Riders!$A$2:$C$3501,2,FALSE))/365</f>
        <v>20.712328767123289</v>
      </c>
      <c r="O278" s="65">
        <f>(C278-VLOOKUP(K278,Riders!$A$2:$C$3501,2,FALSE))/365</f>
        <v>20.268493150684932</v>
      </c>
      <c r="P278" s="39">
        <v>4</v>
      </c>
      <c r="Q278" s="127">
        <f t="shared" si="28"/>
        <v>281.05500000000001</v>
      </c>
      <c r="R278" s="127">
        <f t="shared" si="29"/>
        <v>23.286000000000001</v>
      </c>
      <c r="S278" s="127">
        <f t="shared" si="30"/>
        <v>73.396999999999991</v>
      </c>
      <c r="T278" s="127">
        <f t="shared" si="31"/>
        <v>67.266999999999996</v>
      </c>
      <c r="U278" s="127">
        <f t="shared" si="32"/>
        <v>68.564999999999998</v>
      </c>
      <c r="V278" s="127">
        <f t="shared" si="33"/>
        <v>71.826000000000022</v>
      </c>
      <c r="W278">
        <v>14.446</v>
      </c>
      <c r="X278">
        <v>8.8400000000000016</v>
      </c>
      <c r="Y278">
        <v>8.7650000000000006</v>
      </c>
      <c r="Z278">
        <v>8.2779999999999987</v>
      </c>
      <c r="AA278">
        <v>8.4170000000000016</v>
      </c>
      <c r="AB278">
        <v>8.1499999999999986</v>
      </c>
      <c r="AC278">
        <v>8.222999999999999</v>
      </c>
      <c r="AD278">
        <v>8.2779999999999916</v>
      </c>
      <c r="AE278">
        <v>8.8419999999999987</v>
      </c>
      <c r="AF278">
        <v>7.7220000000000084</v>
      </c>
      <c r="AG278">
        <v>8.6969999999999885</v>
      </c>
      <c r="AH278">
        <v>8.4120000000000061</v>
      </c>
      <c r="AI278">
        <v>8.3389999999999986</v>
      </c>
      <c r="AJ278">
        <v>8.429000000000002</v>
      </c>
      <c r="AK278">
        <v>8.3009999999999877</v>
      </c>
      <c r="AL278">
        <v>8.5250000000000057</v>
      </c>
      <c r="AM278">
        <v>8.5680000000000121</v>
      </c>
      <c r="AN278">
        <v>9.0819999999999936</v>
      </c>
      <c r="AO278">
        <v>8.3569999999999993</v>
      </c>
      <c r="AP278">
        <v>8.3059999999999832</v>
      </c>
      <c r="AQ278">
        <v>8.4480000000000075</v>
      </c>
      <c r="AR278">
        <v>8.4150000000000205</v>
      </c>
      <c r="AS278">
        <v>8.6730000000000018</v>
      </c>
      <c r="AT278">
        <v>8.7159999999999798</v>
      </c>
      <c r="AU278">
        <v>8.9380000000000166</v>
      </c>
      <c r="AV278">
        <v>8.5840000000000032</v>
      </c>
      <c r="AW278">
        <v>8.65300000000002</v>
      </c>
      <c r="AX278">
        <v>8.9419999999999789</v>
      </c>
      <c r="AY278">
        <v>9.2119999999999891</v>
      </c>
      <c r="AZ278">
        <v>9.2590000000000714</v>
      </c>
      <c r="BA278">
        <v>9.4470000000000027</v>
      </c>
      <c r="BB278">
        <v>8.79099999999994</v>
      </c>
      <c r="BC278" s="128">
        <f t="shared" si="34"/>
        <v>51.235523296151996</v>
      </c>
    </row>
    <row r="279" spans="1:55" ht="15" thickBot="1" x14ac:dyDescent="0.35">
      <c r="A279" s="78" t="s">
        <v>117</v>
      </c>
      <c r="B279" s="78">
        <v>2021</v>
      </c>
      <c r="C279" s="70">
        <v>44385</v>
      </c>
      <c r="D279" s="10" t="s">
        <v>72</v>
      </c>
      <c r="E279" s="78" t="s">
        <v>454</v>
      </c>
      <c r="F279" s="63">
        <v>1</v>
      </c>
      <c r="G279" s="63" t="s">
        <v>118</v>
      </c>
      <c r="H279" s="63" t="s">
        <v>512</v>
      </c>
      <c r="I279" s="63" t="s">
        <v>514</v>
      </c>
      <c r="J279" s="63" t="s">
        <v>519</v>
      </c>
      <c r="K279" s="63" t="s">
        <v>515</v>
      </c>
      <c r="L279" s="65">
        <f>(C279-VLOOKUP(H279,Riders!$A$2:$C$3501,2,FALSE))/365</f>
        <v>18.315068493150687</v>
      </c>
      <c r="M279" s="65">
        <f>(C279-VLOOKUP(I279,Riders!$A$2:$C$3501,2,FALSE))/365</f>
        <v>17.654794520547945</v>
      </c>
      <c r="N279" s="65">
        <f>(C279-VLOOKUP(J279,Riders!$A$2:$C$3501,2,FALSE))/365</f>
        <v>19.991780821917807</v>
      </c>
      <c r="O279" s="65">
        <f>(C279-VLOOKUP(K279,Riders!$A$2:$C$3501,2,FALSE))/365</f>
        <v>18.375342465753423</v>
      </c>
      <c r="P279" s="78">
        <v>1</v>
      </c>
      <c r="Q279" s="127" t="str">
        <f t="shared" si="28"/>
        <v/>
      </c>
      <c r="R279" s="127">
        <f t="shared" si="29"/>
        <v>22.631</v>
      </c>
      <c r="S279" s="127">
        <f t="shared" si="30"/>
        <v>70.661000000000016</v>
      </c>
      <c r="T279" s="127">
        <f t="shared" si="31"/>
        <v>64.227999999999966</v>
      </c>
      <c r="U279" s="127" t="str">
        <f t="shared" si="32"/>
        <v/>
      </c>
      <c r="V279" s="127" t="str">
        <f t="shared" si="33"/>
        <v/>
      </c>
      <c r="W279">
        <v>14.071999999999999</v>
      </c>
      <c r="X279">
        <v>8.5590000000000011</v>
      </c>
      <c r="Y279">
        <v>8.16</v>
      </c>
      <c r="Z279">
        <v>8.0939999999999976</v>
      </c>
      <c r="AA279">
        <v>7.8580000000000041</v>
      </c>
      <c r="AB279">
        <v>7.867999999999995</v>
      </c>
      <c r="AC279">
        <v>8.0919999999999987</v>
      </c>
      <c r="AD279">
        <v>7.9580000000000197</v>
      </c>
      <c r="AE279">
        <v>8.123999999999981</v>
      </c>
      <c r="AF279">
        <v>7.9730000000000132</v>
      </c>
      <c r="AG279">
        <v>7.9739999999999895</v>
      </c>
      <c r="AH279">
        <v>8.0859999999999985</v>
      </c>
      <c r="AI279">
        <v>7.972999999999999</v>
      </c>
      <c r="AJ279">
        <v>7.9759999999999849</v>
      </c>
      <c r="AK279">
        <v>8.1690000000000111</v>
      </c>
      <c r="AL279">
        <v>7.9529999999999887</v>
      </c>
      <c r="AM279">
        <v>8.1140000000000043</v>
      </c>
      <c r="AN279">
        <v>7.9400000000000261</v>
      </c>
      <c r="AO279">
        <v>7.8409999999999798</v>
      </c>
      <c r="AP279">
        <v>10.406000000000006</v>
      </c>
      <c r="AQ279"/>
      <c r="AR279"/>
      <c r="AS279"/>
      <c r="AT279"/>
      <c r="AU279"/>
      <c r="AV279"/>
      <c r="AW279"/>
      <c r="AX279"/>
      <c r="AY279"/>
      <c r="AZ279"/>
      <c r="BA279"/>
      <c r="BB279"/>
      <c r="BC279" s="128" t="str">
        <f t="shared" si="34"/>
        <v/>
      </c>
    </row>
    <row r="280" spans="1:55" ht="15" thickBot="1" x14ac:dyDescent="0.35">
      <c r="A280" s="78" t="s">
        <v>117</v>
      </c>
      <c r="B280" s="78">
        <v>2021</v>
      </c>
      <c r="C280" s="70">
        <v>44385</v>
      </c>
      <c r="D280" s="10" t="s">
        <v>72</v>
      </c>
      <c r="E280" s="78" t="s">
        <v>454</v>
      </c>
      <c r="F280" s="63">
        <v>1</v>
      </c>
      <c r="G280" s="63" t="s">
        <v>232</v>
      </c>
      <c r="H280" s="63" t="s">
        <v>290</v>
      </c>
      <c r="I280" s="63" t="s">
        <v>231</v>
      </c>
      <c r="J280" s="63" t="s">
        <v>488</v>
      </c>
      <c r="K280" s="63" t="s">
        <v>615</v>
      </c>
      <c r="L280" s="65">
        <f>(C280-VLOOKUP(H280,Riders!$A$2:$C$3501,2,FALSE))/365</f>
        <v>22.846575342465755</v>
      </c>
      <c r="M280" s="65">
        <f>(C280-VLOOKUP(I280,Riders!$A$2:$C$3501,2,FALSE))/365</f>
        <v>24.402739726027399</v>
      </c>
      <c r="N280" s="65">
        <f>(C280-VLOOKUP(J280,Riders!$A$2:$C$3501,2,FALSE))/365</f>
        <v>24.134246575342466</v>
      </c>
      <c r="O280" s="65">
        <f>(C280-VLOOKUP(K280,Riders!$A$2:$C$3501,2,FALSE))/365</f>
        <v>25.416438356164385</v>
      </c>
      <c r="P280" s="78">
        <v>2</v>
      </c>
      <c r="Q280" s="127">
        <f t="shared" si="28"/>
        <v>278.20400000000001</v>
      </c>
      <c r="R280" s="127">
        <f t="shared" si="29"/>
        <v>22.734000000000002</v>
      </c>
      <c r="S280" s="127">
        <f t="shared" si="30"/>
        <v>72.662999999999997</v>
      </c>
      <c r="T280" s="127">
        <f t="shared" si="31"/>
        <v>68.251999999999995</v>
      </c>
      <c r="U280" s="127">
        <f t="shared" si="32"/>
        <v>69.051999999999992</v>
      </c>
      <c r="V280" s="127">
        <f t="shared" si="33"/>
        <v>68.237000000000023</v>
      </c>
      <c r="W280">
        <v>14.099</v>
      </c>
      <c r="X280">
        <v>8.6350000000000016</v>
      </c>
      <c r="Y280">
        <v>8.4189999999999969</v>
      </c>
      <c r="Z280">
        <v>8.259999999999998</v>
      </c>
      <c r="AA280">
        <v>8.4100000000000037</v>
      </c>
      <c r="AB280">
        <v>8.2310000000000016</v>
      </c>
      <c r="AC280">
        <v>8.3389999999999986</v>
      </c>
      <c r="AD280">
        <v>8.269999999999996</v>
      </c>
      <c r="AE280">
        <v>8.26400000000001</v>
      </c>
      <c r="AF280">
        <v>8.5349999999999966</v>
      </c>
      <c r="AG280">
        <v>8.4950000000000045</v>
      </c>
      <c r="AH280">
        <v>8.6229999999999905</v>
      </c>
      <c r="AI280">
        <v>8.4229999999999876</v>
      </c>
      <c r="AJ280">
        <v>8.4950000000000188</v>
      </c>
      <c r="AK280">
        <v>8.6140000000000185</v>
      </c>
      <c r="AL280">
        <v>8.8029999999999688</v>
      </c>
      <c r="AM280">
        <v>8.6659999999999968</v>
      </c>
      <c r="AN280">
        <v>8.6100000000000136</v>
      </c>
      <c r="AO280">
        <v>8.7340000000000089</v>
      </c>
      <c r="AP280">
        <v>8.8439999999999941</v>
      </c>
      <c r="AQ280">
        <v>8.6319999999999766</v>
      </c>
      <c r="AR280">
        <v>8.5320000000000107</v>
      </c>
      <c r="AS280">
        <v>8.4379999999999882</v>
      </c>
      <c r="AT280">
        <v>8.5960000000000036</v>
      </c>
      <c r="AU280">
        <v>8.3790000000000191</v>
      </c>
      <c r="AV280">
        <v>8.4800000000000182</v>
      </c>
      <c r="AW280">
        <v>8.296999999999997</v>
      </c>
      <c r="AX280">
        <v>8.5139999999999816</v>
      </c>
      <c r="AY280">
        <v>8.7470000000000425</v>
      </c>
      <c r="AZ280">
        <v>8.615999999999957</v>
      </c>
      <c r="BA280">
        <v>8.7180000000000177</v>
      </c>
      <c r="BB280">
        <v>8.48599999999999</v>
      </c>
      <c r="BC280" s="128">
        <f t="shared" si="34"/>
        <v>51.760578568244881</v>
      </c>
    </row>
    <row r="281" spans="1:55" ht="15" thickBot="1" x14ac:dyDescent="0.35">
      <c r="A281" s="78" t="s">
        <v>117</v>
      </c>
      <c r="B281" s="78">
        <v>2021</v>
      </c>
      <c r="C281" s="70">
        <v>44385</v>
      </c>
      <c r="D281" s="10" t="s">
        <v>72</v>
      </c>
      <c r="E281" s="78" t="s">
        <v>454</v>
      </c>
      <c r="F281" s="63">
        <v>2</v>
      </c>
      <c r="G281" s="63" t="s">
        <v>56</v>
      </c>
      <c r="H281" s="63" t="s">
        <v>291</v>
      </c>
      <c r="I281" s="63" t="s">
        <v>267</v>
      </c>
      <c r="J281" s="63" t="s">
        <v>428</v>
      </c>
      <c r="K281" s="63" t="s">
        <v>427</v>
      </c>
      <c r="L281" s="65">
        <f>(C281-VLOOKUP(H281,Riders!$A$2:$C$3501,2,FALSE))/365</f>
        <v>20.227397260273971</v>
      </c>
      <c r="M281" s="65">
        <f>(C281-VLOOKUP(I281,Riders!$A$2:$C$3501,2,FALSE))/365</f>
        <v>22.536986301369861</v>
      </c>
      <c r="N281" s="65">
        <f>(C281-VLOOKUP(J281,Riders!$A$2:$C$3501,2,FALSE))/365</f>
        <v>31.698630136986303</v>
      </c>
      <c r="O281" s="65">
        <f>(C281-VLOOKUP(K281,Riders!$A$2:$C$3501,2,FALSE))/365</f>
        <v>27.2</v>
      </c>
      <c r="P281" s="78">
        <v>1</v>
      </c>
      <c r="Q281" s="127" t="str">
        <f t="shared" si="28"/>
        <v/>
      </c>
      <c r="R281" s="127">
        <f t="shared" si="29"/>
        <v>22.803000000000001</v>
      </c>
      <c r="S281" s="127">
        <f t="shared" si="30"/>
        <v>70.698999999999998</v>
      </c>
      <c r="T281" s="127">
        <f t="shared" si="31"/>
        <v>63.233999999999995</v>
      </c>
      <c r="U281" s="127" t="str">
        <f t="shared" si="32"/>
        <v/>
      </c>
      <c r="V281" s="127" t="str">
        <f t="shared" si="33"/>
        <v/>
      </c>
      <c r="W281">
        <v>14.457000000000001</v>
      </c>
      <c r="X281">
        <v>8.3460000000000001</v>
      </c>
      <c r="Y281">
        <v>8.0229999999999997</v>
      </c>
      <c r="Z281">
        <v>7.9260000000000019</v>
      </c>
      <c r="AA281">
        <v>8.117999999999995</v>
      </c>
      <c r="AB281">
        <v>7.93</v>
      </c>
      <c r="AC281">
        <v>7.8900000000000006</v>
      </c>
      <c r="AD281">
        <v>8.0090000000000003</v>
      </c>
      <c r="AE281">
        <v>7.8930000000000149</v>
      </c>
      <c r="AF281">
        <v>7.8819999999999908</v>
      </c>
      <c r="AG281">
        <v>7.9520000000000124</v>
      </c>
      <c r="AH281">
        <v>8.0659999999999883</v>
      </c>
      <c r="AI281">
        <v>7.902000000000001</v>
      </c>
      <c r="AJ281">
        <v>7.8249999999999886</v>
      </c>
      <c r="AK281">
        <v>7.828000000000003</v>
      </c>
      <c r="AL281">
        <v>7.8859999999999957</v>
      </c>
      <c r="AM281">
        <v>7.9490000000000123</v>
      </c>
      <c r="AN281">
        <v>8.7019999999999982</v>
      </c>
      <c r="AO281">
        <v>10.395999999999987</v>
      </c>
      <c r="AP281">
        <v>12.163000000000011</v>
      </c>
      <c r="AQ281">
        <v>15.707000000000022</v>
      </c>
      <c r="AR281"/>
      <c r="AS281"/>
      <c r="AT281"/>
      <c r="AU281"/>
      <c r="AV281"/>
      <c r="AW281"/>
      <c r="AX281"/>
      <c r="AY281"/>
      <c r="AZ281"/>
      <c r="BA281"/>
      <c r="BB281"/>
      <c r="BC281" s="128" t="str">
        <f t="shared" si="34"/>
        <v/>
      </c>
    </row>
    <row r="282" spans="1:55" ht="15" thickBot="1" x14ac:dyDescent="0.35">
      <c r="A282" s="10" t="s">
        <v>117</v>
      </c>
      <c r="B282" s="10">
        <v>2021</v>
      </c>
      <c r="C282" s="34">
        <v>44385</v>
      </c>
      <c r="D282" s="10" t="s">
        <v>72</v>
      </c>
      <c r="E282" s="78" t="s">
        <v>454</v>
      </c>
      <c r="F282" s="78">
        <v>2</v>
      </c>
      <c r="G282" s="63" t="s">
        <v>172</v>
      </c>
      <c r="H282" s="63" t="s">
        <v>516</v>
      </c>
      <c r="I282" s="63" t="s">
        <v>293</v>
      </c>
      <c r="J282" s="63" t="s">
        <v>517</v>
      </c>
      <c r="K282" s="63" t="s">
        <v>518</v>
      </c>
      <c r="L282" s="65">
        <f>(C282-VLOOKUP(H282,Riders!$A$2:$C$3501,2,FALSE))/365</f>
        <v>18.772602739726029</v>
      </c>
      <c r="M282" s="65">
        <f>(C282-VLOOKUP(I282,Riders!$A$2:$C$3501,2,FALSE))/365</f>
        <v>22.032876712328768</v>
      </c>
      <c r="N282" s="65">
        <f>(C282-VLOOKUP(J282,Riders!$A$2:$C$3501,2,FALSE))/365</f>
        <v>20.712328767123289</v>
      </c>
      <c r="O282" s="65">
        <f>(C282-VLOOKUP(K282,Riders!$A$2:$C$3501,2,FALSE))/365</f>
        <v>20.268493150684932</v>
      </c>
      <c r="P282" s="78">
        <v>2</v>
      </c>
      <c r="Q282" s="127" t="str">
        <f t="shared" si="28"/>
        <v/>
      </c>
      <c r="R282" s="127">
        <f t="shared" si="29"/>
        <v>22.783999999999999</v>
      </c>
      <c r="S282" s="127" t="str">
        <f t="shared" si="30"/>
        <v/>
      </c>
      <c r="T282" s="127" t="str">
        <f t="shared" si="31"/>
        <v/>
      </c>
      <c r="U282" s="127" t="str">
        <f t="shared" si="32"/>
        <v/>
      </c>
      <c r="V282" s="127" t="str">
        <f t="shared" si="33"/>
        <v/>
      </c>
      <c r="W282">
        <v>14.624000000000001</v>
      </c>
      <c r="X282">
        <v>8.1599999999999984</v>
      </c>
      <c r="Y282">
        <v>8.2930000000000028</v>
      </c>
      <c r="Z282">
        <v>8.1389999999999993</v>
      </c>
      <c r="AA282">
        <v>8.4649999999999963</v>
      </c>
      <c r="AB282">
        <v>8.1540000000000035</v>
      </c>
      <c r="AC282"/>
      <c r="AD282"/>
      <c r="AE282"/>
      <c r="AF282"/>
      <c r="AG282">
        <v>8.8609999999999758</v>
      </c>
      <c r="AH282">
        <v>8.3990000000000151</v>
      </c>
      <c r="AI282">
        <v>8.3449999999999989</v>
      </c>
      <c r="AJ282">
        <v>8.3199999999999932</v>
      </c>
      <c r="AK282"/>
      <c r="AL282"/>
      <c r="AM282">
        <v>8.8170000000000073</v>
      </c>
      <c r="AN282">
        <v>9.811999999999955</v>
      </c>
      <c r="AO282"/>
      <c r="AP282"/>
      <c r="AQ282"/>
      <c r="AR282"/>
      <c r="AS282">
        <v>8.4310000000000116</v>
      </c>
      <c r="AT282">
        <v>8.6819999999999879</v>
      </c>
      <c r="AU282">
        <v>8.8950000000000387</v>
      </c>
      <c r="AV282">
        <v>8.8010000000000161</v>
      </c>
      <c r="AW282">
        <v>8.9909999999999854</v>
      </c>
      <c r="AX282">
        <v>8.7369999999999948</v>
      </c>
      <c r="AY282"/>
      <c r="AZ282"/>
      <c r="BA282"/>
      <c r="BB282"/>
      <c r="BC282" s="128" t="str">
        <f t="shared" si="34"/>
        <v/>
      </c>
    </row>
    <row r="283" spans="1:55" ht="15" thickBot="1" x14ac:dyDescent="0.35">
      <c r="A283" s="4" t="s">
        <v>117</v>
      </c>
      <c r="B283" s="4">
        <v>2021</v>
      </c>
      <c r="C283" s="5">
        <v>44385</v>
      </c>
      <c r="D283" s="4" t="s">
        <v>72</v>
      </c>
      <c r="E283" s="38" t="s">
        <v>204</v>
      </c>
      <c r="F283" s="38" t="s">
        <v>205</v>
      </c>
      <c r="G283" s="67" t="s">
        <v>56</v>
      </c>
      <c r="H283" s="67" t="s">
        <v>291</v>
      </c>
      <c r="I283" s="67" t="s">
        <v>267</v>
      </c>
      <c r="J283" s="67" t="s">
        <v>428</v>
      </c>
      <c r="K283" s="67" t="s">
        <v>427</v>
      </c>
      <c r="L283" s="65">
        <f>(C283-VLOOKUP(H283,Riders!$A$2:$C$3501,2,FALSE))/365</f>
        <v>20.227397260273971</v>
      </c>
      <c r="M283" s="65">
        <f>(C283-VLOOKUP(I283,Riders!$A$2:$C$3501,2,FALSE))/365</f>
        <v>22.536986301369861</v>
      </c>
      <c r="N283" s="65">
        <f>(C283-VLOOKUP(J283,Riders!$A$2:$C$3501,2,FALSE))/365</f>
        <v>31.698630136986303</v>
      </c>
      <c r="O283" s="65">
        <f>(C283-VLOOKUP(K283,Riders!$A$2:$C$3501,2,FALSE))/365</f>
        <v>27.2</v>
      </c>
      <c r="P283" s="38">
        <v>1</v>
      </c>
      <c r="Q283" s="127">
        <f t="shared" si="28"/>
        <v>261.411</v>
      </c>
      <c r="R283" s="127">
        <f t="shared" si="29"/>
        <v>22.736999999999998</v>
      </c>
      <c r="S283" s="127">
        <f t="shared" si="30"/>
        <v>70.018000000000001</v>
      </c>
      <c r="T283" s="127">
        <f t="shared" si="31"/>
        <v>63.383999999999986</v>
      </c>
      <c r="U283" s="127">
        <f t="shared" si="32"/>
        <v>63.885000000000019</v>
      </c>
      <c r="V283" s="127">
        <f t="shared" si="33"/>
        <v>64.123999999999995</v>
      </c>
      <c r="W283">
        <v>14.324</v>
      </c>
      <c r="X283">
        <v>8.4129999999999985</v>
      </c>
      <c r="Y283">
        <v>7.9910000000000032</v>
      </c>
      <c r="Z283">
        <v>7.8109999999999999</v>
      </c>
      <c r="AA283">
        <v>7.9390000000000001</v>
      </c>
      <c r="AB283">
        <v>7.7590000000000003</v>
      </c>
      <c r="AC283">
        <v>7.8019999999999925</v>
      </c>
      <c r="AD283">
        <v>7.9790000000000063</v>
      </c>
      <c r="AE283">
        <v>7.862000000000009</v>
      </c>
      <c r="AF283">
        <v>7.8749999999999858</v>
      </c>
      <c r="AG283">
        <v>7.8260000000000076</v>
      </c>
      <c r="AH283">
        <v>7.9539999999999935</v>
      </c>
      <c r="AI283">
        <v>7.9530000000000172</v>
      </c>
      <c r="AJ283">
        <v>7.9899999999999807</v>
      </c>
      <c r="AK283">
        <v>7.9939999999999998</v>
      </c>
      <c r="AL283">
        <v>7.9299999999999926</v>
      </c>
      <c r="AM283">
        <v>8.0560000000000116</v>
      </c>
      <c r="AN283">
        <v>7.8909999999999911</v>
      </c>
      <c r="AO283">
        <v>7.8529999999999802</v>
      </c>
      <c r="AP283">
        <v>7.8790000000000191</v>
      </c>
      <c r="AQ283">
        <v>8.1390000000000384</v>
      </c>
      <c r="AR283">
        <v>7.9479999999999791</v>
      </c>
      <c r="AS283">
        <v>8.1370000000000005</v>
      </c>
      <c r="AT283">
        <v>7.9819999999999993</v>
      </c>
      <c r="AU283">
        <v>8.0169999999999959</v>
      </c>
      <c r="AV283">
        <v>8.0130000000000337</v>
      </c>
      <c r="AW283">
        <v>8.1979999999999791</v>
      </c>
      <c r="AX283">
        <v>7.9829999999999757</v>
      </c>
      <c r="AY283">
        <v>7.9139999999999873</v>
      </c>
      <c r="AZ283">
        <v>7.9960000000000093</v>
      </c>
      <c r="BA283">
        <v>7.9249999999999829</v>
      </c>
      <c r="BB283">
        <v>8.0780000000000314</v>
      </c>
      <c r="BC283" s="128">
        <f t="shared" si="34"/>
        <v>55.085669692553104</v>
      </c>
    </row>
    <row r="284" spans="1:55" ht="15" thickBot="1" x14ac:dyDescent="0.35">
      <c r="A284" s="4" t="s">
        <v>117</v>
      </c>
      <c r="B284" s="4">
        <v>2021</v>
      </c>
      <c r="C284" s="5">
        <v>44385</v>
      </c>
      <c r="D284" s="4" t="s">
        <v>72</v>
      </c>
      <c r="E284" s="38" t="s">
        <v>204</v>
      </c>
      <c r="F284" s="38" t="s">
        <v>205</v>
      </c>
      <c r="G284" s="67" t="s">
        <v>118</v>
      </c>
      <c r="H284" s="67" t="s">
        <v>512</v>
      </c>
      <c r="I284" s="67" t="s">
        <v>514</v>
      </c>
      <c r="J284" s="67" t="s">
        <v>519</v>
      </c>
      <c r="K284" s="67" t="s">
        <v>515</v>
      </c>
      <c r="L284" s="65">
        <f>(C284-VLOOKUP(H284,Riders!$A$2:$C$3501,2,FALSE))/365</f>
        <v>18.315068493150687</v>
      </c>
      <c r="M284" s="65">
        <f>(C284-VLOOKUP(I284,Riders!$A$2:$C$3501,2,FALSE))/365</f>
        <v>17.654794520547945</v>
      </c>
      <c r="N284" s="65">
        <f>(C284-VLOOKUP(J284,Riders!$A$2:$C$3501,2,FALSE))/365</f>
        <v>19.991780821917807</v>
      </c>
      <c r="O284" s="65">
        <f>(C284-VLOOKUP(K284,Riders!$A$2:$C$3501,2,FALSE))/365</f>
        <v>18.375342465753423</v>
      </c>
      <c r="P284" s="38">
        <v>2</v>
      </c>
      <c r="Q284" s="127">
        <f t="shared" si="28"/>
        <v>263.27600000000001</v>
      </c>
      <c r="R284" s="127">
        <f t="shared" si="29"/>
        <v>22.31</v>
      </c>
      <c r="S284" s="127">
        <f t="shared" si="30"/>
        <v>69.497</v>
      </c>
      <c r="T284" s="127">
        <f t="shared" si="31"/>
        <v>63.629000000000005</v>
      </c>
      <c r="U284" s="127">
        <f t="shared" si="32"/>
        <v>64.341999999999985</v>
      </c>
      <c r="V284" s="127">
        <f t="shared" si="33"/>
        <v>65.808000000000021</v>
      </c>
      <c r="W284">
        <v>13.906000000000001</v>
      </c>
      <c r="X284">
        <v>8.4039999999999981</v>
      </c>
      <c r="Y284">
        <v>7.9690000000000012</v>
      </c>
      <c r="Z284">
        <v>7.9520000000000017</v>
      </c>
      <c r="AA284">
        <v>7.6679999999999993</v>
      </c>
      <c r="AB284">
        <v>7.6989999999999981</v>
      </c>
      <c r="AC284">
        <v>7.9509999999999934</v>
      </c>
      <c r="AD284">
        <v>7.9480000000000075</v>
      </c>
      <c r="AE284">
        <v>8.0450000000000017</v>
      </c>
      <c r="AF284">
        <v>7.9040000000000106</v>
      </c>
      <c r="AG284">
        <v>7.8499999999999943</v>
      </c>
      <c r="AH284">
        <v>7.9779999999999944</v>
      </c>
      <c r="AI284">
        <v>7.8550000000000182</v>
      </c>
      <c r="AJ284">
        <v>7.8819999999999766</v>
      </c>
      <c r="AK284">
        <v>8.1140000000000043</v>
      </c>
      <c r="AL284">
        <v>8.0010000000000048</v>
      </c>
      <c r="AM284">
        <v>8.1620000000000061</v>
      </c>
      <c r="AN284">
        <v>8.0060000000000002</v>
      </c>
      <c r="AO284">
        <v>8.1419999999999959</v>
      </c>
      <c r="AP284">
        <v>8.0599999999999739</v>
      </c>
      <c r="AQ284">
        <v>8.1680000000000348</v>
      </c>
      <c r="AR284">
        <v>7.8759999999999479</v>
      </c>
      <c r="AS284">
        <v>7.93100000000004</v>
      </c>
      <c r="AT284">
        <v>7.9969999999999857</v>
      </c>
      <c r="AU284">
        <v>8.2069999999999936</v>
      </c>
      <c r="AV284">
        <v>8.2049999999999841</v>
      </c>
      <c r="AW284">
        <v>8.467000000000013</v>
      </c>
      <c r="AX284">
        <v>8.025999999999982</v>
      </c>
      <c r="AY284">
        <v>8.2530000000000427</v>
      </c>
      <c r="AZ284">
        <v>8.2160000000000082</v>
      </c>
      <c r="BA284">
        <v>8.3560000000000514</v>
      </c>
      <c r="BB284">
        <v>8.0779999999999461</v>
      </c>
      <c r="BC284" s="128">
        <f t="shared" si="34"/>
        <v>54.695452680836837</v>
      </c>
    </row>
    <row r="285" spans="1:55" ht="15" thickBot="1" x14ac:dyDescent="0.35">
      <c r="A285" s="4" t="s">
        <v>117</v>
      </c>
      <c r="B285" s="4">
        <v>2021</v>
      </c>
      <c r="C285" s="5">
        <v>44385</v>
      </c>
      <c r="D285" s="4" t="s">
        <v>72</v>
      </c>
      <c r="E285" s="38" t="s">
        <v>204</v>
      </c>
      <c r="F285" s="38" t="s">
        <v>206</v>
      </c>
      <c r="G285" s="67" t="s">
        <v>232</v>
      </c>
      <c r="H285" s="67" t="s">
        <v>290</v>
      </c>
      <c r="I285" s="67" t="s">
        <v>231</v>
      </c>
      <c r="J285" s="67" t="s">
        <v>488</v>
      </c>
      <c r="K285" s="67" t="s">
        <v>489</v>
      </c>
      <c r="L285" s="65">
        <f>(C285-VLOOKUP(H285,Riders!$A$2:$C$3501,2,FALSE))/365</f>
        <v>22.846575342465755</v>
      </c>
      <c r="M285" s="65">
        <f>(C285-VLOOKUP(I285,Riders!$A$2:$C$3501,2,FALSE))/365</f>
        <v>24.402739726027399</v>
      </c>
      <c r="N285" s="65">
        <f>(C285-VLOOKUP(J285,Riders!$A$2:$C$3501,2,FALSE))/365</f>
        <v>24.134246575342466</v>
      </c>
      <c r="O285" s="65">
        <f>(C285-VLOOKUP(K285,Riders!$A$2:$C$3501,2,FALSE))/365</f>
        <v>22.326027397260273</v>
      </c>
      <c r="P285" s="38">
        <v>3</v>
      </c>
      <c r="Q285" s="127">
        <f t="shared" si="28"/>
        <v>274.18200000000002</v>
      </c>
      <c r="R285" s="127">
        <f t="shared" si="29"/>
        <v>22.46</v>
      </c>
      <c r="S285" s="127">
        <f t="shared" si="30"/>
        <v>72.700999999999993</v>
      </c>
      <c r="T285" s="127">
        <f t="shared" si="31"/>
        <v>67.427999999999997</v>
      </c>
      <c r="U285" s="127">
        <f t="shared" si="32"/>
        <v>67.069000000000017</v>
      </c>
      <c r="V285" s="127">
        <f t="shared" si="33"/>
        <v>66.984000000000009</v>
      </c>
      <c r="W285">
        <v>14.147</v>
      </c>
      <c r="X285">
        <v>8.3130000000000006</v>
      </c>
      <c r="Y285">
        <v>8.0189999999999984</v>
      </c>
      <c r="Z285">
        <v>8.1929999999999978</v>
      </c>
      <c r="AA285">
        <v>8.5680000000000049</v>
      </c>
      <c r="AB285">
        <v>8.5139999999999958</v>
      </c>
      <c r="AC285">
        <v>8.5590000000000046</v>
      </c>
      <c r="AD285">
        <v>8.387999999999991</v>
      </c>
      <c r="AE285">
        <v>8.3829999999999956</v>
      </c>
      <c r="AF285">
        <v>8.5020000000000095</v>
      </c>
      <c r="AG285">
        <v>8.1500000000000057</v>
      </c>
      <c r="AH285">
        <v>8.2510000000000048</v>
      </c>
      <c r="AI285">
        <v>8.386999999999972</v>
      </c>
      <c r="AJ285">
        <v>8.7660000000000196</v>
      </c>
      <c r="AK285">
        <v>8.4969999999999999</v>
      </c>
      <c r="AL285">
        <v>8.4919999999999902</v>
      </c>
      <c r="AM285">
        <v>8.6419999999999959</v>
      </c>
      <c r="AN285">
        <v>8.5170000000000243</v>
      </c>
      <c r="AO285">
        <v>8.5039999999999623</v>
      </c>
      <c r="AP285">
        <v>8.4390000000000498</v>
      </c>
      <c r="AQ285">
        <v>8.5439999999999827</v>
      </c>
      <c r="AR285">
        <v>8.1990000000000123</v>
      </c>
      <c r="AS285">
        <v>8.0579999999999927</v>
      </c>
      <c r="AT285">
        <v>8.1659999999999968</v>
      </c>
      <c r="AU285">
        <v>8.2039999999999793</v>
      </c>
      <c r="AV285">
        <v>8.4139999999999873</v>
      </c>
      <c r="AW285">
        <v>8.6200000000000045</v>
      </c>
      <c r="AX285">
        <v>8.3870000000000289</v>
      </c>
      <c r="AY285">
        <v>8.3169999999999789</v>
      </c>
      <c r="AZ285">
        <v>8.4379999999999882</v>
      </c>
      <c r="BA285">
        <v>8.3120000000000118</v>
      </c>
      <c r="BB285">
        <v>8.29200000000003</v>
      </c>
      <c r="BC285" s="128">
        <f t="shared" si="34"/>
        <v>52.519859071711487</v>
      </c>
    </row>
    <row r="286" spans="1:55" ht="15" thickBot="1" x14ac:dyDescent="0.35">
      <c r="A286" s="4" t="s">
        <v>117</v>
      </c>
      <c r="B286" s="4">
        <v>2021</v>
      </c>
      <c r="C286" s="5">
        <v>44385</v>
      </c>
      <c r="D286" s="4" t="s">
        <v>72</v>
      </c>
      <c r="E286" s="38" t="s">
        <v>204</v>
      </c>
      <c r="F286" s="38" t="s">
        <v>206</v>
      </c>
      <c r="G286" s="67" t="s">
        <v>172</v>
      </c>
      <c r="H286" s="67" t="s">
        <v>516</v>
      </c>
      <c r="I286" s="67" t="s">
        <v>293</v>
      </c>
      <c r="J286" s="67" t="s">
        <v>517</v>
      </c>
      <c r="K286" s="67" t="s">
        <v>518</v>
      </c>
      <c r="L286" s="65">
        <f>(C286-VLOOKUP(H286,Riders!$A$2:$C$3501,2,FALSE))/365</f>
        <v>18.772602739726029</v>
      </c>
      <c r="M286" s="65">
        <f>(C286-VLOOKUP(I286,Riders!$A$2:$C$3501,2,FALSE))/365</f>
        <v>22.032876712328768</v>
      </c>
      <c r="N286" s="65">
        <f>(C286-VLOOKUP(J286,Riders!$A$2:$C$3501,2,FALSE))/365</f>
        <v>20.712328767123289</v>
      </c>
      <c r="O286" s="65">
        <f>(C286-VLOOKUP(K286,Riders!$A$2:$C$3501,2,FALSE))/365</f>
        <v>20.268493150684932</v>
      </c>
      <c r="P286" s="38">
        <v>4</v>
      </c>
      <c r="Q286" s="127">
        <f t="shared" si="28"/>
        <v>275.21999999999997</v>
      </c>
      <c r="R286" s="127">
        <f t="shared" si="29"/>
        <v>22.95</v>
      </c>
      <c r="S286" s="127">
        <f t="shared" si="30"/>
        <v>71.989999999999995</v>
      </c>
      <c r="T286" s="127">
        <f t="shared" si="31"/>
        <v>66.72699999999999</v>
      </c>
      <c r="U286" s="127">
        <f t="shared" si="32"/>
        <v>67.864000000000033</v>
      </c>
      <c r="V286" s="127">
        <f t="shared" si="33"/>
        <v>68.638999999999953</v>
      </c>
      <c r="W286">
        <v>14.456</v>
      </c>
      <c r="X286">
        <v>8.4939999999999998</v>
      </c>
      <c r="Y286">
        <v>8.1990000000000016</v>
      </c>
      <c r="Z286">
        <v>8.2809999999999988</v>
      </c>
      <c r="AA286">
        <v>8.1760000000000019</v>
      </c>
      <c r="AB286">
        <v>8.2849999999999966</v>
      </c>
      <c r="AC286">
        <v>8.044000000000004</v>
      </c>
      <c r="AD286">
        <v>8.0549999999999926</v>
      </c>
      <c r="AE286">
        <v>8.1730000000000018</v>
      </c>
      <c r="AF286">
        <v>8.132000000000005</v>
      </c>
      <c r="AG286">
        <v>8.3299999999999841</v>
      </c>
      <c r="AH286">
        <v>8.39</v>
      </c>
      <c r="AI286">
        <v>8.5960000000000178</v>
      </c>
      <c r="AJ286">
        <v>8.3430000000000035</v>
      </c>
      <c r="AK286">
        <v>8.3109999999999786</v>
      </c>
      <c r="AL286">
        <v>8.4519999999999982</v>
      </c>
      <c r="AM286">
        <v>8.0910000000000366</v>
      </c>
      <c r="AN286">
        <v>8.7810000000000059</v>
      </c>
      <c r="AO286">
        <v>8.5159999999999627</v>
      </c>
      <c r="AP286">
        <v>8.6800000000000352</v>
      </c>
      <c r="AQ286">
        <v>8.4399999999999693</v>
      </c>
      <c r="AR286">
        <v>8.3670000000000186</v>
      </c>
      <c r="AS286">
        <v>8.5489999999999782</v>
      </c>
      <c r="AT286">
        <v>8.4400000000000261</v>
      </c>
      <c r="AU286">
        <v>8.7480000000000189</v>
      </c>
      <c r="AV286">
        <v>8.7949999999999875</v>
      </c>
      <c r="AW286">
        <v>8.4910000000000139</v>
      </c>
      <c r="AX286">
        <v>8.4999999999999432</v>
      </c>
      <c r="AY286">
        <v>8.6780000000000257</v>
      </c>
      <c r="AZ286">
        <v>8.4470000000000596</v>
      </c>
      <c r="BA286">
        <v>8.5639999999999077</v>
      </c>
      <c r="BB286">
        <v>8.4159999999999968</v>
      </c>
      <c r="BC286" s="128">
        <f t="shared" si="34"/>
        <v>52.321778940483981</v>
      </c>
    </row>
    <row r="287" spans="1:55" ht="15" thickBot="1" x14ac:dyDescent="0.35">
      <c r="A287" s="10" t="s">
        <v>131</v>
      </c>
      <c r="B287" s="10">
        <v>2020</v>
      </c>
      <c r="C287" s="34">
        <v>43888</v>
      </c>
      <c r="D287" s="10" t="s">
        <v>13</v>
      </c>
      <c r="E287" s="78" t="s">
        <v>454</v>
      </c>
      <c r="F287" s="78">
        <v>1</v>
      </c>
      <c r="G287" s="63" t="s">
        <v>15</v>
      </c>
      <c r="H287" s="63" t="s">
        <v>459</v>
      </c>
      <c r="I287" s="63" t="s">
        <v>501</v>
      </c>
      <c r="J287" s="63" t="s">
        <v>491</v>
      </c>
      <c r="K287" s="63" t="s">
        <v>337</v>
      </c>
      <c r="L287" s="65">
        <f>(C287-VLOOKUP(H287,Riders!$A$2:$C$3501,2,FALSE))/365</f>
        <v>21.284931506849315</v>
      </c>
      <c r="M287" s="65">
        <f>(C287-VLOOKUP(I287,Riders!$A$2:$C$3501,2,FALSE))/365</f>
        <v>31.742465753424657</v>
      </c>
      <c r="N287" s="65">
        <f>(C287-VLOOKUP(J287,Riders!$A$2:$C$3501,2,FALSE))/365</f>
        <v>23.635616438356163</v>
      </c>
      <c r="O287" s="65">
        <f>(C287-VLOOKUP(K287,Riders!$A$2:$C$3501,2,FALSE))/365</f>
        <v>24.783561643835615</v>
      </c>
      <c r="P287" s="78">
        <v>1</v>
      </c>
      <c r="Q287" s="127">
        <f t="shared" si="28"/>
        <v>251.03899999999999</v>
      </c>
      <c r="R287" s="127">
        <f t="shared" si="29"/>
        <v>22.46</v>
      </c>
      <c r="S287" s="127">
        <f t="shared" si="30"/>
        <v>68.483000000000004</v>
      </c>
      <c r="T287" s="127">
        <f t="shared" si="31"/>
        <v>60.889999999999986</v>
      </c>
      <c r="U287" s="127">
        <f t="shared" si="32"/>
        <v>60.91</v>
      </c>
      <c r="V287" s="127">
        <f t="shared" si="33"/>
        <v>60.756</v>
      </c>
      <c r="W287">
        <v>14.105</v>
      </c>
      <c r="X287">
        <v>8.3550000000000004</v>
      </c>
      <c r="Y287">
        <v>7.8359999999999985</v>
      </c>
      <c r="Z287">
        <v>7.6310000000000002</v>
      </c>
      <c r="AA287">
        <v>7.6989999999999981</v>
      </c>
      <c r="AB287">
        <v>7.6039999999999992</v>
      </c>
      <c r="AC287">
        <v>7.6129999999999924</v>
      </c>
      <c r="AD287">
        <v>7.6400000000000148</v>
      </c>
      <c r="AE287">
        <v>7.722999999999999</v>
      </c>
      <c r="AF287">
        <v>7.5630000000000024</v>
      </c>
      <c r="AG287">
        <v>7.6129999999999853</v>
      </c>
      <c r="AH287">
        <v>7.5540000000000163</v>
      </c>
      <c r="AI287">
        <v>7.7259999999999849</v>
      </c>
      <c r="AJ287">
        <v>7.6000000000000085</v>
      </c>
      <c r="AK287">
        <v>7.5780000000000172</v>
      </c>
      <c r="AL287">
        <v>7.5329999999999728</v>
      </c>
      <c r="AM287">
        <v>7.4999999999999716</v>
      </c>
      <c r="AN287">
        <v>7.5590000000000543</v>
      </c>
      <c r="AO287">
        <v>7.6029999999999802</v>
      </c>
      <c r="AP287">
        <v>7.6080000000000041</v>
      </c>
      <c r="AQ287">
        <v>7.7469999999999857</v>
      </c>
      <c r="AR287">
        <v>7.65300000000002</v>
      </c>
      <c r="AS287">
        <v>7.6469999999999914</v>
      </c>
      <c r="AT287">
        <v>7.5929999999999893</v>
      </c>
      <c r="AU287">
        <v>7.634000000000043</v>
      </c>
      <c r="AV287">
        <v>7.5699999999999648</v>
      </c>
      <c r="AW287">
        <v>7.7199999999999989</v>
      </c>
      <c r="AX287">
        <v>7.8189999999999884</v>
      </c>
      <c r="AY287">
        <v>7.5580000000000211</v>
      </c>
      <c r="AZ287">
        <v>7.5070000000000334</v>
      </c>
      <c r="BA287">
        <v>7.5099999999999625</v>
      </c>
      <c r="BB287">
        <v>7.4379999999999882</v>
      </c>
      <c r="BC287" s="128">
        <f t="shared" si="34"/>
        <v>57.361605168917983</v>
      </c>
    </row>
    <row r="288" spans="1:55" ht="15" thickBot="1" x14ac:dyDescent="0.35">
      <c r="A288" s="10" t="s">
        <v>131</v>
      </c>
      <c r="B288" s="10">
        <v>2020</v>
      </c>
      <c r="C288" s="34">
        <v>43888</v>
      </c>
      <c r="D288" s="10" t="s">
        <v>13</v>
      </c>
      <c r="E288" s="78" t="s">
        <v>454</v>
      </c>
      <c r="F288" s="78">
        <v>1</v>
      </c>
      <c r="G288" s="63" t="s">
        <v>53</v>
      </c>
      <c r="H288" s="63" t="s">
        <v>298</v>
      </c>
      <c r="I288" s="63" t="s">
        <v>478</v>
      </c>
      <c r="J288" s="63" t="s">
        <v>227</v>
      </c>
      <c r="K288" s="63" t="s">
        <v>529</v>
      </c>
      <c r="L288" s="65">
        <f>(C288-VLOOKUP(H288,Riders!$A$2:$C$3501,2,FALSE))/365</f>
        <v>20.616438356164384</v>
      </c>
      <c r="M288" s="65">
        <f>(C288-VLOOKUP(I288,Riders!$A$2:$C$3501,2,FALSE))/365</f>
        <v>23.06027397260274</v>
      </c>
      <c r="N288" s="65">
        <f>(C288-VLOOKUP(J288,Riders!$A$2:$C$3501,2,FALSE))/365</f>
        <v>22.013698630136986</v>
      </c>
      <c r="O288" s="65">
        <f>(C288-VLOOKUP(K288,Riders!$A$2:$C$3501,2,FALSE))/365</f>
        <v>37.635616438356166</v>
      </c>
      <c r="P288" s="78">
        <v>2</v>
      </c>
      <c r="Q288" s="127">
        <f t="shared" si="28"/>
        <v>258.33800000000002</v>
      </c>
      <c r="R288" s="127">
        <f t="shared" si="29"/>
        <v>22.341000000000001</v>
      </c>
      <c r="S288" s="127">
        <f t="shared" si="30"/>
        <v>68.52300000000001</v>
      </c>
      <c r="T288" s="127">
        <f t="shared" si="31"/>
        <v>61.528999999999982</v>
      </c>
      <c r="U288" s="127">
        <f t="shared" si="32"/>
        <v>61.738999999999976</v>
      </c>
      <c r="V288" s="127">
        <f t="shared" si="33"/>
        <v>66.547000000000054</v>
      </c>
      <c r="W288">
        <v>14.114000000000001</v>
      </c>
      <c r="X288">
        <v>8.2270000000000003</v>
      </c>
      <c r="Y288">
        <v>7.7509999999999977</v>
      </c>
      <c r="Z288">
        <v>7.5739999999999981</v>
      </c>
      <c r="AA288">
        <v>7.6450000000000031</v>
      </c>
      <c r="AB288">
        <v>7.6109999999999971</v>
      </c>
      <c r="AC288">
        <v>7.7199999999999989</v>
      </c>
      <c r="AD288">
        <v>7.8810000000000144</v>
      </c>
      <c r="AE288">
        <v>7.7439999999999998</v>
      </c>
      <c r="AF288">
        <v>7.7099999999999937</v>
      </c>
      <c r="AG288">
        <v>7.6449999999999818</v>
      </c>
      <c r="AH288">
        <v>7.7550000000000097</v>
      </c>
      <c r="AI288">
        <v>7.6159999999999997</v>
      </c>
      <c r="AJ288">
        <v>7.6380000000000052</v>
      </c>
      <c r="AK288">
        <v>7.6529999999999916</v>
      </c>
      <c r="AL288">
        <v>7.7680000000000007</v>
      </c>
      <c r="AM288">
        <v>7.6939999999999884</v>
      </c>
      <c r="AN288">
        <v>7.8670000000000186</v>
      </c>
      <c r="AO288">
        <v>7.7929999999999779</v>
      </c>
      <c r="AP288">
        <v>7.7400000000000375</v>
      </c>
      <c r="AQ288">
        <v>7.6359999999999673</v>
      </c>
      <c r="AR288">
        <v>7.5740000000000123</v>
      </c>
      <c r="AS288">
        <v>7.7010000000000218</v>
      </c>
      <c r="AT288">
        <v>7.733999999999952</v>
      </c>
      <c r="AU288">
        <v>7.8590000000000373</v>
      </c>
      <c r="AV288">
        <v>7.9800000000000182</v>
      </c>
      <c r="AW288">
        <v>8.2049999999999557</v>
      </c>
      <c r="AX288">
        <v>7.9790000000000418</v>
      </c>
      <c r="AY288">
        <v>8.158999999999935</v>
      </c>
      <c r="AZ288">
        <v>8.5120000000000857</v>
      </c>
      <c r="BA288">
        <v>8.7749999999999773</v>
      </c>
      <c r="BB288">
        <v>9.078000000000003</v>
      </c>
      <c r="BC288" s="128">
        <f t="shared" si="34"/>
        <v>55.740928550968107</v>
      </c>
    </row>
    <row r="289" spans="1:55" ht="15" thickBot="1" x14ac:dyDescent="0.35">
      <c r="A289" s="10" t="s">
        <v>131</v>
      </c>
      <c r="B289" s="10">
        <v>2020</v>
      </c>
      <c r="C289" s="34">
        <v>43888</v>
      </c>
      <c r="D289" s="10" t="s">
        <v>13</v>
      </c>
      <c r="E289" s="78" t="s">
        <v>454</v>
      </c>
      <c r="F289" s="78">
        <v>2</v>
      </c>
      <c r="G289" s="63" t="s">
        <v>36</v>
      </c>
      <c r="H289" s="63" t="s">
        <v>270</v>
      </c>
      <c r="I289" s="63" t="s">
        <v>528</v>
      </c>
      <c r="J289" s="63" t="s">
        <v>315</v>
      </c>
      <c r="K289" s="63" t="s">
        <v>425</v>
      </c>
      <c r="L289" s="65">
        <f>(C289-VLOOKUP(H289,Riders!$A$2:$C$3501,2,FALSE))/365</f>
        <v>25.452054794520549</v>
      </c>
      <c r="M289" s="65">
        <f>(C289-VLOOKUP(I289,Riders!$A$2:$C$3501,2,FALSE))/365</f>
        <v>29.542465753424658</v>
      </c>
      <c r="N289" s="65">
        <f>(C289-VLOOKUP(J289,Riders!$A$2:$C$3501,2,FALSE))/365</f>
        <v>28.230136986301371</v>
      </c>
      <c r="O289" s="65">
        <f>(C289-VLOOKUP(K289,Riders!$A$2:$C$3501,2,FALSE))/365</f>
        <v>20.654794520547945</v>
      </c>
      <c r="P289" s="78">
        <v>1</v>
      </c>
      <c r="Q289" s="127">
        <f t="shared" si="28"/>
        <v>253.45400000000001</v>
      </c>
      <c r="R289" s="127">
        <f t="shared" si="29"/>
        <v>21.92</v>
      </c>
      <c r="S289" s="127">
        <f t="shared" si="30"/>
        <v>67.733000000000004</v>
      </c>
      <c r="T289" s="127">
        <f t="shared" si="31"/>
        <v>61.164000000000016</v>
      </c>
      <c r="U289" s="127">
        <f t="shared" si="32"/>
        <v>61.78</v>
      </c>
      <c r="V289" s="127">
        <f t="shared" si="33"/>
        <v>62.776999999999987</v>
      </c>
      <c r="W289">
        <v>13.834</v>
      </c>
      <c r="X289">
        <v>8.0860000000000021</v>
      </c>
      <c r="Y289">
        <v>7.695999999999998</v>
      </c>
      <c r="Z289">
        <v>7.5829999999999984</v>
      </c>
      <c r="AA289">
        <v>7.6270000000000024</v>
      </c>
      <c r="AB289">
        <v>7.6899999999999977</v>
      </c>
      <c r="AC289">
        <v>7.5669999999999931</v>
      </c>
      <c r="AD289">
        <v>7.6500000000000128</v>
      </c>
      <c r="AE289">
        <v>7.6880000000000024</v>
      </c>
      <c r="AF289">
        <v>7.6189999999999856</v>
      </c>
      <c r="AG289">
        <v>7.6250000000000142</v>
      </c>
      <c r="AH289">
        <v>7.6879999999999882</v>
      </c>
      <c r="AI289">
        <v>7.7460000000000093</v>
      </c>
      <c r="AJ289">
        <v>7.7409999999999997</v>
      </c>
      <c r="AK289">
        <v>7.5259999999999962</v>
      </c>
      <c r="AL289">
        <v>7.5310000000000201</v>
      </c>
      <c r="AM289">
        <v>7.6009999999999991</v>
      </c>
      <c r="AN289">
        <v>7.6519999999999584</v>
      </c>
      <c r="AO289">
        <v>7.8550000000000182</v>
      </c>
      <c r="AP289">
        <v>7.745000000000033</v>
      </c>
      <c r="AQ289">
        <v>7.8569999999999709</v>
      </c>
      <c r="AR289">
        <v>7.6529999999999632</v>
      </c>
      <c r="AS289">
        <v>7.6550000000000296</v>
      </c>
      <c r="AT289">
        <v>7.7620000000000289</v>
      </c>
      <c r="AU289">
        <v>7.6229999999999905</v>
      </c>
      <c r="AV289">
        <v>7.6870000000000118</v>
      </c>
      <c r="AW289">
        <v>7.7520000000000095</v>
      </c>
      <c r="AX289">
        <v>7.8669999999999902</v>
      </c>
      <c r="AY289">
        <v>7.6779999999999688</v>
      </c>
      <c r="AZ289">
        <v>7.9379999999999882</v>
      </c>
      <c r="BA289">
        <v>8.04200000000003</v>
      </c>
      <c r="BB289">
        <v>8.1899999999999977</v>
      </c>
      <c r="BC289" s="128">
        <f t="shared" si="34"/>
        <v>56.815043360925451</v>
      </c>
    </row>
    <row r="290" spans="1:55" ht="15" thickBot="1" x14ac:dyDescent="0.35">
      <c r="A290" s="10" t="s">
        <v>131</v>
      </c>
      <c r="B290" s="10">
        <v>2020</v>
      </c>
      <c r="C290" s="34">
        <v>43888</v>
      </c>
      <c r="D290" s="10" t="s">
        <v>13</v>
      </c>
      <c r="E290" s="78" t="s">
        <v>454</v>
      </c>
      <c r="F290" s="78">
        <v>2</v>
      </c>
      <c r="G290" s="63" t="s">
        <v>56</v>
      </c>
      <c r="H290" s="63" t="s">
        <v>427</v>
      </c>
      <c r="I290" s="63" t="s">
        <v>291</v>
      </c>
      <c r="J290" s="63" t="s">
        <v>267</v>
      </c>
      <c r="K290" s="63" t="s">
        <v>428</v>
      </c>
      <c r="L290" s="65">
        <f>(C290-VLOOKUP(H290,Riders!$A$2:$C$3501,2,FALSE))/365</f>
        <v>25.838356164383562</v>
      </c>
      <c r="M290" s="65">
        <f>(C290-VLOOKUP(I290,Riders!$A$2:$C$3501,2,FALSE))/365</f>
        <v>18.865753424657534</v>
      </c>
      <c r="N290" s="65">
        <f>(C290-VLOOKUP(J290,Riders!$A$2:$C$3501,2,FALSE))/365</f>
        <v>21.175342465753424</v>
      </c>
      <c r="O290" s="65">
        <f>(C290-VLOOKUP(K290,Riders!$A$2:$C$3501,2,FALSE))/365</f>
        <v>30.336986301369862</v>
      </c>
      <c r="P290" s="78">
        <v>2</v>
      </c>
      <c r="Q290" s="127">
        <f t="shared" si="28"/>
        <v>261.84399999999999</v>
      </c>
      <c r="R290" s="127">
        <f t="shared" si="29"/>
        <v>22.463000000000001</v>
      </c>
      <c r="S290" s="127">
        <f t="shared" si="30"/>
        <v>68.644999999999996</v>
      </c>
      <c r="T290" s="127">
        <f t="shared" si="31"/>
        <v>63.021000000000001</v>
      </c>
      <c r="U290" s="127">
        <f t="shared" si="32"/>
        <v>63.820999999999998</v>
      </c>
      <c r="V290" s="127">
        <f t="shared" si="33"/>
        <v>66.356999999999999</v>
      </c>
      <c r="W290">
        <v>14.132</v>
      </c>
      <c r="X290">
        <v>8.3310000000000013</v>
      </c>
      <c r="Y290">
        <v>7.75</v>
      </c>
      <c r="Z290">
        <v>7.6469999999999985</v>
      </c>
      <c r="AA290">
        <v>7.8580000000000041</v>
      </c>
      <c r="AB290">
        <v>7.5859999999999985</v>
      </c>
      <c r="AC290">
        <v>7.6069999999999922</v>
      </c>
      <c r="AD290">
        <v>7.7340000000000018</v>
      </c>
      <c r="AE290">
        <v>7.771000000000015</v>
      </c>
      <c r="AF290">
        <v>7.840999999999994</v>
      </c>
      <c r="AG290">
        <v>7.8979999999999819</v>
      </c>
      <c r="AH290">
        <v>8.0400000000000063</v>
      </c>
      <c r="AI290">
        <v>7.8500000000000085</v>
      </c>
      <c r="AJ290">
        <v>7.8260000000000076</v>
      </c>
      <c r="AK290">
        <v>7.8830000000000098</v>
      </c>
      <c r="AL290">
        <v>7.9119999999999777</v>
      </c>
      <c r="AM290">
        <v>8.0589999999999975</v>
      </c>
      <c r="AN290">
        <v>7.8530000000000086</v>
      </c>
      <c r="AO290">
        <v>7.98599999999999</v>
      </c>
      <c r="AP290">
        <v>8.1839999999999975</v>
      </c>
      <c r="AQ290">
        <v>7.9520000000000266</v>
      </c>
      <c r="AR290">
        <v>7.8589999999999804</v>
      </c>
      <c r="AS290">
        <v>7.8820000000000334</v>
      </c>
      <c r="AT290">
        <v>8.0459999999999638</v>
      </c>
      <c r="AU290">
        <v>8.1349999999999909</v>
      </c>
      <c r="AV290">
        <v>8.2980000000000018</v>
      </c>
      <c r="AW290">
        <v>8.5800000000000125</v>
      </c>
      <c r="AX290">
        <v>8.2800000000000296</v>
      </c>
      <c r="AY290">
        <v>8.2199999999999989</v>
      </c>
      <c r="AZ290">
        <v>8.2239999999999611</v>
      </c>
      <c r="BA290">
        <v>8.3499999999999943</v>
      </c>
      <c r="BB290">
        <v>8.2700000000000102</v>
      </c>
      <c r="BC290" s="128">
        <f t="shared" si="34"/>
        <v>54.994576923664475</v>
      </c>
    </row>
    <row r="291" spans="1:55" ht="15" thickBot="1" x14ac:dyDescent="0.35">
      <c r="A291" s="10" t="s">
        <v>131</v>
      </c>
      <c r="B291" s="10">
        <v>2020</v>
      </c>
      <c r="C291" s="34">
        <v>43888</v>
      </c>
      <c r="D291" s="10" t="s">
        <v>13</v>
      </c>
      <c r="E291" s="78" t="s">
        <v>454</v>
      </c>
      <c r="F291" s="78">
        <v>3</v>
      </c>
      <c r="G291" s="63" t="s">
        <v>25</v>
      </c>
      <c r="H291" s="63" t="s">
        <v>309</v>
      </c>
      <c r="I291" s="63" t="s">
        <v>343</v>
      </c>
      <c r="J291" s="63" t="s">
        <v>269</v>
      </c>
      <c r="K291" s="63" t="s">
        <v>522</v>
      </c>
      <c r="L291" s="65">
        <f>(C291-VLOOKUP(H291,Riders!$A$2:$C$3501,2,FALSE))/365</f>
        <v>27.863013698630137</v>
      </c>
      <c r="M291" s="65">
        <f>(C291-VLOOKUP(I291,Riders!$A$2:$C$3501,2,FALSE))/365</f>
        <v>25.490410958904111</v>
      </c>
      <c r="N291" s="65">
        <f>(C291-VLOOKUP(J291,Riders!$A$2:$C$3501,2,FALSE))/365</f>
        <v>25.980821917808218</v>
      </c>
      <c r="O291" s="65">
        <f>(C291-VLOOKUP(K291,Riders!$A$2:$C$3501,2,FALSE))/365</f>
        <v>21.747945205479454</v>
      </c>
      <c r="P291" s="78">
        <v>1</v>
      </c>
      <c r="Q291" s="127">
        <f t="shared" si="28"/>
        <v>252.38899999999998</v>
      </c>
      <c r="R291" s="127">
        <f t="shared" si="29"/>
        <v>22.155000000000001</v>
      </c>
      <c r="S291" s="127">
        <f t="shared" si="30"/>
        <v>67.173000000000002</v>
      </c>
      <c r="T291" s="127">
        <f t="shared" si="31"/>
        <v>60.169000000000011</v>
      </c>
      <c r="U291" s="127">
        <f t="shared" si="32"/>
        <v>61.654999999999973</v>
      </c>
      <c r="V291" s="127">
        <f t="shared" si="33"/>
        <v>63.391999999999996</v>
      </c>
      <c r="W291">
        <v>14.005000000000001</v>
      </c>
      <c r="X291">
        <v>8.15</v>
      </c>
      <c r="Y291">
        <v>7.570999999999998</v>
      </c>
      <c r="Z291">
        <v>7.3860000000000028</v>
      </c>
      <c r="AA291">
        <v>7.509999999999998</v>
      </c>
      <c r="AB291">
        <v>7.3870000000000005</v>
      </c>
      <c r="AC291">
        <v>7.4969999999999999</v>
      </c>
      <c r="AD291">
        <v>7.6670000000000016</v>
      </c>
      <c r="AE291">
        <v>7.5150000000000148</v>
      </c>
      <c r="AF291">
        <v>7.4959999999999951</v>
      </c>
      <c r="AG291">
        <v>7.4549999999999841</v>
      </c>
      <c r="AH291">
        <v>7.5709999999999837</v>
      </c>
      <c r="AI291">
        <v>7.5020000000000238</v>
      </c>
      <c r="AJ291">
        <v>7.5379999999999967</v>
      </c>
      <c r="AK291">
        <v>7.5340000000000202</v>
      </c>
      <c r="AL291">
        <v>7.5579999999999927</v>
      </c>
      <c r="AM291">
        <v>7.6920000000000073</v>
      </c>
      <c r="AN291">
        <v>7.5309999999999775</v>
      </c>
      <c r="AO291">
        <v>7.5819999999999936</v>
      </c>
      <c r="AP291">
        <v>7.8060000000000116</v>
      </c>
      <c r="AQ291">
        <v>7.6879999999999882</v>
      </c>
      <c r="AR291">
        <v>7.853999999999985</v>
      </c>
      <c r="AS291">
        <v>7.6980000000000359</v>
      </c>
      <c r="AT291">
        <v>7.8039999999999736</v>
      </c>
      <c r="AU291">
        <v>7.7280000000000086</v>
      </c>
      <c r="AV291">
        <v>7.7779999999999916</v>
      </c>
      <c r="AW291">
        <v>7.8320000000000221</v>
      </c>
      <c r="AX291">
        <v>8.0390000000000157</v>
      </c>
      <c r="AY291">
        <v>7.9559999999999604</v>
      </c>
      <c r="AZ291">
        <v>8.1690000000000111</v>
      </c>
      <c r="BA291">
        <v>7.9239999999999782</v>
      </c>
      <c r="BB291">
        <v>7.9660000000000082</v>
      </c>
      <c r="BC291" s="128">
        <f t="shared" si="34"/>
        <v>57.054784479513771</v>
      </c>
    </row>
    <row r="292" spans="1:55" ht="15" thickBot="1" x14ac:dyDescent="0.35">
      <c r="A292" s="10" t="s">
        <v>131</v>
      </c>
      <c r="B292" s="10">
        <v>2020</v>
      </c>
      <c r="C292" s="34">
        <v>43888</v>
      </c>
      <c r="D292" s="10" t="s">
        <v>13</v>
      </c>
      <c r="E292" s="78" t="s">
        <v>454</v>
      </c>
      <c r="F292" s="78">
        <v>3</v>
      </c>
      <c r="G292" s="63" t="s">
        <v>27</v>
      </c>
      <c r="H292" s="63" t="s">
        <v>307</v>
      </c>
      <c r="I292" s="63" t="s">
        <v>523</v>
      </c>
      <c r="J292" s="63" t="s">
        <v>524</v>
      </c>
      <c r="K292" s="63" t="s">
        <v>525</v>
      </c>
      <c r="L292" s="65">
        <f>(C292-VLOOKUP(H292,Riders!$A$2:$C$3501,2,FALSE))/365</f>
        <v>26.758904109589039</v>
      </c>
      <c r="M292" s="65">
        <f>(C292-VLOOKUP(I292,Riders!$A$2:$C$3501,2,FALSE))/365</f>
        <v>27.657534246575342</v>
      </c>
      <c r="N292" s="65">
        <f>(C292-VLOOKUP(J292,Riders!$A$2:$C$3501,2,FALSE))/365</f>
        <v>28.693150684931506</v>
      </c>
      <c r="O292" s="65">
        <f>(C292-VLOOKUP(K292,Riders!$A$2:$C$3501,2,FALSE))/365</f>
        <v>30.986301369863014</v>
      </c>
      <c r="P292" s="78">
        <v>2</v>
      </c>
      <c r="Q292" s="127">
        <f t="shared" si="28"/>
        <v>252.62700000000001</v>
      </c>
      <c r="R292" s="127">
        <f t="shared" si="29"/>
        <v>22.324000000000002</v>
      </c>
      <c r="S292" s="127">
        <f t="shared" si="30"/>
        <v>67.358999999999995</v>
      </c>
      <c r="T292" s="127">
        <f t="shared" si="31"/>
        <v>60.960000000000022</v>
      </c>
      <c r="U292" s="127">
        <f t="shared" si="32"/>
        <v>61.592999999999989</v>
      </c>
      <c r="V292" s="127">
        <f t="shared" si="33"/>
        <v>62.715000000000003</v>
      </c>
      <c r="W292">
        <v>14.295999999999999</v>
      </c>
      <c r="X292">
        <v>8.0280000000000022</v>
      </c>
      <c r="Y292">
        <v>7.6539999999999999</v>
      </c>
      <c r="Z292">
        <v>7.4720000000000013</v>
      </c>
      <c r="AA292">
        <v>7.455999999999996</v>
      </c>
      <c r="AB292">
        <v>7.5560000000000045</v>
      </c>
      <c r="AC292">
        <v>7.4549999999999983</v>
      </c>
      <c r="AD292">
        <v>7.4419999999999931</v>
      </c>
      <c r="AE292">
        <v>7.5179999999999865</v>
      </c>
      <c r="AF292">
        <v>7.6560000000000201</v>
      </c>
      <c r="AG292">
        <v>7.6009999999999991</v>
      </c>
      <c r="AH292">
        <v>7.6099999999999994</v>
      </c>
      <c r="AI292">
        <v>7.5940000000000083</v>
      </c>
      <c r="AJ292">
        <v>7.6219999999999857</v>
      </c>
      <c r="AK292">
        <v>7.6220000000000141</v>
      </c>
      <c r="AL292">
        <v>7.737000000000009</v>
      </c>
      <c r="AM292">
        <v>7.603999999999985</v>
      </c>
      <c r="AN292">
        <v>7.5940000000000225</v>
      </c>
      <c r="AO292">
        <v>7.5649999999999977</v>
      </c>
      <c r="AP292">
        <v>7.5939999999999941</v>
      </c>
      <c r="AQ292">
        <v>7.6630000000000109</v>
      </c>
      <c r="AR292">
        <v>7.7719999999999914</v>
      </c>
      <c r="AS292">
        <v>7.9699999999999704</v>
      </c>
      <c r="AT292">
        <v>7.8310000000000173</v>
      </c>
      <c r="AU292">
        <v>7.8679999999999666</v>
      </c>
      <c r="AV292">
        <v>7.9920000000000186</v>
      </c>
      <c r="AW292">
        <v>7.7390000000000043</v>
      </c>
      <c r="AX292">
        <v>7.703000000000003</v>
      </c>
      <c r="AY292">
        <v>7.7070000000000221</v>
      </c>
      <c r="AZ292">
        <v>7.7400000000000091</v>
      </c>
      <c r="BA292">
        <v>7.9539999999999793</v>
      </c>
      <c r="BB292">
        <v>8.0120000000000005</v>
      </c>
      <c r="BC292" s="128">
        <f t="shared" si="34"/>
        <v>57.001033143725728</v>
      </c>
    </row>
    <row r="293" spans="1:55" ht="15" thickBot="1" x14ac:dyDescent="0.35">
      <c r="A293" s="10" t="s">
        <v>131</v>
      </c>
      <c r="B293" s="10">
        <v>2020</v>
      </c>
      <c r="C293" s="34">
        <v>43888</v>
      </c>
      <c r="D293" s="10" t="s">
        <v>13</v>
      </c>
      <c r="E293" s="78" t="s">
        <v>454</v>
      </c>
      <c r="F293" s="78">
        <v>4</v>
      </c>
      <c r="G293" s="63" t="s">
        <v>67</v>
      </c>
      <c r="H293" s="63" t="s">
        <v>214</v>
      </c>
      <c r="I293" s="63" t="s">
        <v>520</v>
      </c>
      <c r="J293" s="63" t="s">
        <v>521</v>
      </c>
      <c r="K293" s="63" t="s">
        <v>271</v>
      </c>
      <c r="L293" s="65">
        <f>(C293-VLOOKUP(H293,Riders!$A$2:$C$3501,2,FALSE))/365</f>
        <v>25.194520547945206</v>
      </c>
      <c r="M293" s="65">
        <f>(C293-VLOOKUP(I293,Riders!$A$2:$C$3501,2,FALSE))/365</f>
        <v>23.169863013698631</v>
      </c>
      <c r="N293" s="65">
        <f>(C293-VLOOKUP(J293,Riders!$A$2:$C$3501,2,FALSE))/365</f>
        <v>22.528767123287672</v>
      </c>
      <c r="O293" s="65">
        <f>(C293-VLOOKUP(K293,Riders!$A$2:$C$3501,2,FALSE))/365</f>
        <v>25.695890410958903</v>
      </c>
      <c r="P293" s="78">
        <v>1</v>
      </c>
      <c r="Q293" s="127">
        <f t="shared" si="28"/>
        <v>251.63400000000001</v>
      </c>
      <c r="R293" s="127">
        <f t="shared" si="29"/>
        <v>21.872</v>
      </c>
      <c r="S293" s="127">
        <f t="shared" si="30"/>
        <v>67.281999999999996</v>
      </c>
      <c r="T293" s="127">
        <f t="shared" si="31"/>
        <v>60.944999999999979</v>
      </c>
      <c r="U293" s="127">
        <f t="shared" si="32"/>
        <v>61.507000000000005</v>
      </c>
      <c r="V293" s="127">
        <f t="shared" si="33"/>
        <v>61.900000000000034</v>
      </c>
      <c r="W293">
        <v>14.047000000000001</v>
      </c>
      <c r="X293">
        <v>7.8249999999999993</v>
      </c>
      <c r="Y293">
        <v>7.5850000000000009</v>
      </c>
      <c r="Z293">
        <v>7.7109999999999985</v>
      </c>
      <c r="AA293">
        <v>7.5510000000000019</v>
      </c>
      <c r="AB293">
        <v>7.5120000000000005</v>
      </c>
      <c r="AC293">
        <v>7.4780000000000015</v>
      </c>
      <c r="AD293">
        <v>7.5729999999999933</v>
      </c>
      <c r="AE293">
        <v>7.5459999999999923</v>
      </c>
      <c r="AF293">
        <v>7.5180000000000149</v>
      </c>
      <c r="AG293">
        <v>7.6629999999999967</v>
      </c>
      <c r="AH293">
        <v>7.5370000000000061</v>
      </c>
      <c r="AI293">
        <v>7.5889999999999986</v>
      </c>
      <c r="AJ293">
        <v>7.7459999999999951</v>
      </c>
      <c r="AK293">
        <v>7.6029999999999944</v>
      </c>
      <c r="AL293">
        <v>7.7429999999999808</v>
      </c>
      <c r="AM293">
        <v>7.6760000000000161</v>
      </c>
      <c r="AN293">
        <v>7.6920000000000073</v>
      </c>
      <c r="AO293">
        <v>7.646000000000015</v>
      </c>
      <c r="AP293">
        <v>7.6049999999999898</v>
      </c>
      <c r="AQ293">
        <v>7.6589999999999918</v>
      </c>
      <c r="AR293">
        <v>7.6420000000000243</v>
      </c>
      <c r="AS293">
        <v>7.7569999999999766</v>
      </c>
      <c r="AT293">
        <v>7.8299999999999841</v>
      </c>
      <c r="AU293">
        <v>7.6940000000000168</v>
      </c>
      <c r="AV293">
        <v>7.6569999999999823</v>
      </c>
      <c r="AW293">
        <v>7.849000000000018</v>
      </c>
      <c r="AX293">
        <v>7.7610000000000525</v>
      </c>
      <c r="AY293">
        <v>7.7429999999999382</v>
      </c>
      <c r="AZ293">
        <v>7.6870000000000118</v>
      </c>
      <c r="BA293">
        <v>7.726999999999947</v>
      </c>
      <c r="BB293">
        <v>7.7820000000000675</v>
      </c>
      <c r="BC293" s="128">
        <f t="shared" si="34"/>
        <v>57.225971053196304</v>
      </c>
    </row>
    <row r="294" spans="1:55" ht="15" thickBot="1" x14ac:dyDescent="0.35">
      <c r="A294" s="10" t="s">
        <v>131</v>
      </c>
      <c r="B294" s="10">
        <v>2020</v>
      </c>
      <c r="C294" s="34">
        <v>43888</v>
      </c>
      <c r="D294" s="10" t="s">
        <v>13</v>
      </c>
      <c r="E294" s="78" t="s">
        <v>454</v>
      </c>
      <c r="F294" s="78">
        <v>4</v>
      </c>
      <c r="G294" s="63" t="s">
        <v>29</v>
      </c>
      <c r="H294" s="63" t="s">
        <v>304</v>
      </c>
      <c r="I294" s="63" t="s">
        <v>416</v>
      </c>
      <c r="J294" s="63" t="s">
        <v>322</v>
      </c>
      <c r="K294" s="63" t="s">
        <v>527</v>
      </c>
      <c r="L294" s="65">
        <f>(C294-VLOOKUP(H294,Riders!$A$2:$C$3501,2,FALSE))/365</f>
        <v>23.243835616438357</v>
      </c>
      <c r="M294" s="65">
        <f>(C294-VLOOKUP(I294,Riders!$A$2:$C$3501,2,FALSE))/365</f>
        <v>22.328767123287673</v>
      </c>
      <c r="N294" s="65">
        <f>(C294-VLOOKUP(J294,Riders!$A$2:$C$3501,2,FALSE))/365</f>
        <v>32.126027397260273</v>
      </c>
      <c r="O294" s="65">
        <f>(C294-VLOOKUP(K294,Riders!$A$2:$C$3501,2,FALSE))/365</f>
        <v>34.506849315068493</v>
      </c>
      <c r="P294" s="78">
        <v>2</v>
      </c>
      <c r="Q294" s="127">
        <f t="shared" si="28"/>
        <v>253.88300000000001</v>
      </c>
      <c r="R294" s="127">
        <f t="shared" si="29"/>
        <v>22.469000000000001</v>
      </c>
      <c r="S294" s="127">
        <f t="shared" si="30"/>
        <v>68.00800000000001</v>
      </c>
      <c r="T294" s="127">
        <f t="shared" si="31"/>
        <v>60.467999999999989</v>
      </c>
      <c r="U294" s="127">
        <f t="shared" si="32"/>
        <v>62.557999999999993</v>
      </c>
      <c r="V294" s="127">
        <f t="shared" si="33"/>
        <v>62.849000000000018</v>
      </c>
      <c r="W294">
        <v>14.255000000000001</v>
      </c>
      <c r="X294">
        <v>8.2140000000000004</v>
      </c>
      <c r="Y294">
        <v>7.718</v>
      </c>
      <c r="Z294">
        <v>7.6249999999999964</v>
      </c>
      <c r="AA294">
        <v>7.6890000000000001</v>
      </c>
      <c r="AB294">
        <v>7.4860000000000042</v>
      </c>
      <c r="AC294">
        <v>7.4450000000000003</v>
      </c>
      <c r="AD294">
        <v>7.5760000000000076</v>
      </c>
      <c r="AE294">
        <v>7.5559999999999974</v>
      </c>
      <c r="AF294">
        <v>7.5549999999999926</v>
      </c>
      <c r="AG294">
        <v>7.583999999999989</v>
      </c>
      <c r="AH294">
        <v>7.6930000000000121</v>
      </c>
      <c r="AI294">
        <v>7.5029999999999859</v>
      </c>
      <c r="AJ294">
        <v>7.5220000000000056</v>
      </c>
      <c r="AK294">
        <v>7.51400000000001</v>
      </c>
      <c r="AL294">
        <v>7.5409999999999968</v>
      </c>
      <c r="AM294">
        <v>7.7269999999999754</v>
      </c>
      <c r="AN294">
        <v>7.9120000000000346</v>
      </c>
      <c r="AO294">
        <v>7.9139999999999873</v>
      </c>
      <c r="AP294">
        <v>7.8089999999999975</v>
      </c>
      <c r="AQ294">
        <v>7.77800000000002</v>
      </c>
      <c r="AR294">
        <v>7.7749999999999773</v>
      </c>
      <c r="AS294">
        <v>7.8950000000000387</v>
      </c>
      <c r="AT294">
        <v>7.747999999999962</v>
      </c>
      <c r="AU294">
        <v>7.7510000000000048</v>
      </c>
      <c r="AV294">
        <v>7.728999999999985</v>
      </c>
      <c r="AW294">
        <v>7.9210000000000491</v>
      </c>
      <c r="AX294">
        <v>7.7869999999999777</v>
      </c>
      <c r="AY294">
        <v>8.0580000000000211</v>
      </c>
      <c r="AZ294">
        <v>7.938999999999993</v>
      </c>
      <c r="BA294">
        <v>7.8789999999999623</v>
      </c>
      <c r="BB294">
        <v>7.785000000000025</v>
      </c>
      <c r="BC294" s="128">
        <f t="shared" si="34"/>
        <v>56.719039872697266</v>
      </c>
    </row>
    <row r="295" spans="1:55" ht="15" thickBot="1" x14ac:dyDescent="0.35">
      <c r="A295" s="4" t="s">
        <v>131</v>
      </c>
      <c r="B295" s="4">
        <v>2020</v>
      </c>
      <c r="C295" s="5">
        <v>43888</v>
      </c>
      <c r="D295" s="4" t="s">
        <v>13</v>
      </c>
      <c r="E295" s="38" t="s">
        <v>204</v>
      </c>
      <c r="F295" s="38" t="s">
        <v>205</v>
      </c>
      <c r="G295" s="67" t="s">
        <v>67</v>
      </c>
      <c r="H295" s="67" t="s">
        <v>214</v>
      </c>
      <c r="I295" s="67" t="s">
        <v>520</v>
      </c>
      <c r="J295" s="67" t="s">
        <v>521</v>
      </c>
      <c r="K295" s="67" t="s">
        <v>271</v>
      </c>
      <c r="L295" s="65">
        <f>(C295-VLOOKUP(H295,Riders!$A$2:$C$3501,2,FALSE))/365</f>
        <v>25.194520547945206</v>
      </c>
      <c r="M295" s="65">
        <f>(C295-VLOOKUP(I295,Riders!$A$2:$C$3501,2,FALSE))/365</f>
        <v>23.169863013698631</v>
      </c>
      <c r="N295" s="65">
        <f>(C295-VLOOKUP(J295,Riders!$A$2:$C$3501,2,FALSE))/365</f>
        <v>22.528767123287672</v>
      </c>
      <c r="O295" s="65">
        <f>(C295-VLOOKUP(K295,Riders!$A$2:$C$3501,2,FALSE))/365</f>
        <v>25.695890410958903</v>
      </c>
      <c r="P295" s="38">
        <v>1</v>
      </c>
      <c r="Q295" s="127">
        <f t="shared" si="28"/>
        <v>251.23499999999996</v>
      </c>
      <c r="R295" s="127">
        <f t="shared" si="29"/>
        <v>21.707000000000001</v>
      </c>
      <c r="S295" s="127">
        <f t="shared" si="30"/>
        <v>66.676999999999992</v>
      </c>
      <c r="T295" s="127">
        <f t="shared" si="31"/>
        <v>60.535000000000011</v>
      </c>
      <c r="U295" s="127">
        <f t="shared" si="32"/>
        <v>61.67</v>
      </c>
      <c r="V295" s="127">
        <f t="shared" si="33"/>
        <v>62.352999999999952</v>
      </c>
      <c r="W295">
        <v>13.847</v>
      </c>
      <c r="X295">
        <v>7.8600000000000012</v>
      </c>
      <c r="Y295">
        <v>7.5949999999999989</v>
      </c>
      <c r="Z295">
        <v>7.6129999999999995</v>
      </c>
      <c r="AA295">
        <v>7.4450000000000003</v>
      </c>
      <c r="AB295">
        <v>7.3830000000000027</v>
      </c>
      <c r="AC295">
        <v>7.4139999999999944</v>
      </c>
      <c r="AD295">
        <v>7.519999999999996</v>
      </c>
      <c r="AE295">
        <v>7.4069999999999965</v>
      </c>
      <c r="AF295">
        <v>7.4180000000000064</v>
      </c>
      <c r="AG295">
        <v>7.570999999999998</v>
      </c>
      <c r="AH295">
        <v>7.48599999999999</v>
      </c>
      <c r="AI295">
        <v>7.5440000000000111</v>
      </c>
      <c r="AJ295">
        <v>7.7219999999999942</v>
      </c>
      <c r="AK295">
        <v>7.7790000000000106</v>
      </c>
      <c r="AL295">
        <v>7.6080000000000041</v>
      </c>
      <c r="AM295">
        <v>7.5619999999999976</v>
      </c>
      <c r="AN295">
        <v>7.554000000000002</v>
      </c>
      <c r="AO295">
        <v>7.5860000000000127</v>
      </c>
      <c r="AP295">
        <v>7.7560000000000002</v>
      </c>
      <c r="AQ295">
        <v>7.6129999999999995</v>
      </c>
      <c r="AR295">
        <v>7.8160000000000025</v>
      </c>
      <c r="AS295">
        <v>7.7769999999999868</v>
      </c>
      <c r="AT295">
        <v>8.0060000000000002</v>
      </c>
      <c r="AU295">
        <v>8.0150000000000148</v>
      </c>
      <c r="AV295">
        <v>7.7739999999999441</v>
      </c>
      <c r="AW295">
        <v>7.724000000000018</v>
      </c>
      <c r="AX295">
        <v>7.7179999999999893</v>
      </c>
      <c r="AY295">
        <v>7.7400000000000375</v>
      </c>
      <c r="AZ295">
        <v>7.7790000000000248</v>
      </c>
      <c r="BA295">
        <v>7.7889999999999873</v>
      </c>
      <c r="BB295">
        <v>7.8139999999999361</v>
      </c>
      <c r="BC295" s="128">
        <f t="shared" si="34"/>
        <v>57.316854737596287</v>
      </c>
    </row>
    <row r="296" spans="1:55" ht="15" thickBot="1" x14ac:dyDescent="0.35">
      <c r="A296" s="4" t="s">
        <v>131</v>
      </c>
      <c r="B296" s="4">
        <v>2020</v>
      </c>
      <c r="C296" s="5">
        <v>43888</v>
      </c>
      <c r="D296" s="4" t="s">
        <v>13</v>
      </c>
      <c r="E296" s="38" t="s">
        <v>204</v>
      </c>
      <c r="F296" s="38" t="s">
        <v>205</v>
      </c>
      <c r="G296" s="67" t="s">
        <v>25</v>
      </c>
      <c r="H296" s="67" t="s">
        <v>343</v>
      </c>
      <c r="I296" s="67" t="s">
        <v>269</v>
      </c>
      <c r="J296" s="67" t="s">
        <v>522</v>
      </c>
      <c r="K296" s="67" t="s">
        <v>328</v>
      </c>
      <c r="L296" s="65">
        <f>(C296-VLOOKUP(H296,Riders!$A$2:$C$3501,2,FALSE))/365</f>
        <v>25.490410958904111</v>
      </c>
      <c r="M296" s="65">
        <f>(C296-VLOOKUP(I296,Riders!$A$2:$C$3501,2,FALSE))/365</f>
        <v>25.980821917808218</v>
      </c>
      <c r="N296" s="65">
        <f>(C296-VLOOKUP(J296,Riders!$A$2:$C$3501,2,FALSE))/365</f>
        <v>21.747945205479454</v>
      </c>
      <c r="O296" s="65">
        <f>(C296-VLOOKUP(K296,Riders!$A$2:$C$3501,2,FALSE))/365</f>
        <v>29.594520547945205</v>
      </c>
      <c r="P296" s="38">
        <v>2</v>
      </c>
      <c r="Q296" s="127">
        <f t="shared" si="28"/>
        <v>253.12900000000002</v>
      </c>
      <c r="R296" s="127">
        <f t="shared" si="29"/>
        <v>22.553999999999998</v>
      </c>
      <c r="S296" s="127">
        <f t="shared" si="30"/>
        <v>68.426000000000016</v>
      </c>
      <c r="T296" s="127">
        <f t="shared" si="31"/>
        <v>60.506</v>
      </c>
      <c r="U296" s="127">
        <f t="shared" si="32"/>
        <v>62.505999999999972</v>
      </c>
      <c r="V296" s="127">
        <f t="shared" si="33"/>
        <v>61.691000000000031</v>
      </c>
      <c r="W296">
        <v>14.271000000000001</v>
      </c>
      <c r="X296">
        <v>8.2829999999999977</v>
      </c>
      <c r="Y296">
        <v>7.7190000000000012</v>
      </c>
      <c r="Z296">
        <v>7.5590000000000011</v>
      </c>
      <c r="AA296">
        <v>7.6679999999999993</v>
      </c>
      <c r="AB296">
        <v>7.5510000000000019</v>
      </c>
      <c r="AC296">
        <v>7.6129999999999853</v>
      </c>
      <c r="AD296">
        <v>7.7620000000000289</v>
      </c>
      <c r="AE296">
        <v>7.5949999999999847</v>
      </c>
      <c r="AF296">
        <v>7.5019999999999953</v>
      </c>
      <c r="AG296">
        <v>7.561000000000007</v>
      </c>
      <c r="AH296">
        <v>7.6219999999999999</v>
      </c>
      <c r="AI296">
        <v>7.5539999999999878</v>
      </c>
      <c r="AJ296">
        <v>7.5429999999999922</v>
      </c>
      <c r="AK296">
        <v>7.5730000000000501</v>
      </c>
      <c r="AL296">
        <v>7.5559999999999832</v>
      </c>
      <c r="AM296">
        <v>7.6819999999999879</v>
      </c>
      <c r="AN296">
        <v>7.7479999999999905</v>
      </c>
      <c r="AO296">
        <v>7.6479999999999961</v>
      </c>
      <c r="AP296">
        <v>7.6960000000000264</v>
      </c>
      <c r="AQ296">
        <v>7.9529999999999745</v>
      </c>
      <c r="AR296">
        <v>7.8590000000000089</v>
      </c>
      <c r="AS296">
        <v>7.8649999999999807</v>
      </c>
      <c r="AT296">
        <v>8.0550000000000068</v>
      </c>
      <c r="AU296">
        <v>7.7700000000000102</v>
      </c>
      <c r="AV296">
        <v>7.6210000000000377</v>
      </c>
      <c r="AW296">
        <v>7.7629999999999484</v>
      </c>
      <c r="AX296">
        <v>7.6300000000000239</v>
      </c>
      <c r="AY296">
        <v>7.6400000000000148</v>
      </c>
      <c r="AZ296">
        <v>7.6409999999999911</v>
      </c>
      <c r="BA296">
        <v>7.7749999999999773</v>
      </c>
      <c r="BB296">
        <v>7.8510000000000275</v>
      </c>
      <c r="BC296" s="128">
        <f t="shared" si="34"/>
        <v>56.887989918184005</v>
      </c>
    </row>
    <row r="297" spans="1:55" ht="15" thickBot="1" x14ac:dyDescent="0.35">
      <c r="A297" s="4" t="s">
        <v>131</v>
      </c>
      <c r="B297" s="4">
        <v>2020</v>
      </c>
      <c r="C297" s="5">
        <v>43888</v>
      </c>
      <c r="D297" s="4" t="s">
        <v>13</v>
      </c>
      <c r="E297" s="38" t="s">
        <v>204</v>
      </c>
      <c r="F297" s="38" t="s">
        <v>206</v>
      </c>
      <c r="G297" s="67" t="s">
        <v>15</v>
      </c>
      <c r="H297" s="67" t="s">
        <v>459</v>
      </c>
      <c r="I297" s="67" t="s">
        <v>501</v>
      </c>
      <c r="J297" s="67" t="s">
        <v>491</v>
      </c>
      <c r="K297" s="67" t="s">
        <v>337</v>
      </c>
      <c r="L297" s="65">
        <f>(C297-VLOOKUP(H297,Riders!$A$2:$C$3501,2,FALSE))/365</f>
        <v>21.284931506849315</v>
      </c>
      <c r="M297" s="65">
        <f>(C297-VLOOKUP(I297,Riders!$A$2:$C$3501,2,FALSE))/365</f>
        <v>31.742465753424657</v>
      </c>
      <c r="N297" s="65">
        <f>(C297-VLOOKUP(J297,Riders!$A$2:$C$3501,2,FALSE))/365</f>
        <v>23.635616438356163</v>
      </c>
      <c r="O297" s="65">
        <f>(C297-VLOOKUP(K297,Riders!$A$2:$C$3501,2,FALSE))/365</f>
        <v>24.783561643835615</v>
      </c>
      <c r="P297" s="38">
        <v>3</v>
      </c>
      <c r="Q297" s="127">
        <f t="shared" si="28"/>
        <v>252.964</v>
      </c>
      <c r="R297" s="127">
        <f t="shared" si="29"/>
        <v>22.792000000000002</v>
      </c>
      <c r="S297" s="127">
        <f t="shared" si="30"/>
        <v>69.328000000000003</v>
      </c>
      <c r="T297" s="127">
        <f t="shared" si="31"/>
        <v>60.97399999999999</v>
      </c>
      <c r="U297" s="127">
        <f t="shared" si="32"/>
        <v>61.339000000000027</v>
      </c>
      <c r="V297" s="127">
        <f t="shared" si="33"/>
        <v>61.322999999999979</v>
      </c>
      <c r="W297">
        <v>14.236000000000001</v>
      </c>
      <c r="X297">
        <v>8.5560000000000009</v>
      </c>
      <c r="Y297">
        <v>7.9469999999999992</v>
      </c>
      <c r="Z297">
        <v>7.8079999999999963</v>
      </c>
      <c r="AA297">
        <v>7.8290000000000006</v>
      </c>
      <c r="AB297">
        <v>7.6760000000000019</v>
      </c>
      <c r="AC297">
        <v>7.6139999999999972</v>
      </c>
      <c r="AD297">
        <v>7.6620000000000061</v>
      </c>
      <c r="AE297">
        <v>7.777000000000001</v>
      </c>
      <c r="AF297">
        <v>7.605000000000004</v>
      </c>
      <c r="AG297">
        <v>7.5939999999999799</v>
      </c>
      <c r="AH297">
        <v>7.5590000000000117</v>
      </c>
      <c r="AI297">
        <v>7.7119999999999891</v>
      </c>
      <c r="AJ297">
        <v>7.599000000000018</v>
      </c>
      <c r="AK297">
        <v>7.5919999999999987</v>
      </c>
      <c r="AL297">
        <v>7.5359999999999872</v>
      </c>
      <c r="AM297">
        <v>7.4950000000000045</v>
      </c>
      <c r="AN297">
        <v>7.6520000000000152</v>
      </c>
      <c r="AO297">
        <v>7.5979999999999848</v>
      </c>
      <c r="AP297">
        <v>7.6990000000000123</v>
      </c>
      <c r="AQ297">
        <v>7.8510000000000275</v>
      </c>
      <c r="AR297">
        <v>7.6709999999999923</v>
      </c>
      <c r="AS297">
        <v>7.6749999999999829</v>
      </c>
      <c r="AT297">
        <v>7.6980000000000075</v>
      </c>
      <c r="AU297">
        <v>7.7450000000000045</v>
      </c>
      <c r="AV297">
        <v>7.8999999999999488</v>
      </c>
      <c r="AW297">
        <v>7.9200000000000443</v>
      </c>
      <c r="AX297">
        <v>7.6539999999999679</v>
      </c>
      <c r="AY297">
        <v>7.5940000000000225</v>
      </c>
      <c r="AZ297">
        <v>7.4979999999999905</v>
      </c>
      <c r="BA297">
        <v>7.5330000000000155</v>
      </c>
      <c r="BB297">
        <v>7.478999999999985</v>
      </c>
      <c r="BC297" s="128">
        <f t="shared" si="34"/>
        <v>56.925096061099602</v>
      </c>
    </row>
    <row r="298" spans="1:55" ht="15" thickBot="1" x14ac:dyDescent="0.35">
      <c r="A298" s="4" t="s">
        <v>131</v>
      </c>
      <c r="B298" s="4">
        <v>2020</v>
      </c>
      <c r="C298" s="5">
        <v>43888</v>
      </c>
      <c r="D298" s="4" t="s">
        <v>13</v>
      </c>
      <c r="E298" s="38" t="s">
        <v>204</v>
      </c>
      <c r="F298" s="38" t="s">
        <v>206</v>
      </c>
      <c r="G298" s="67" t="s">
        <v>27</v>
      </c>
      <c r="H298" s="67" t="s">
        <v>307</v>
      </c>
      <c r="I298" s="67" t="s">
        <v>523</v>
      </c>
      <c r="J298" s="67" t="s">
        <v>524</v>
      </c>
      <c r="K298" s="67" t="s">
        <v>525</v>
      </c>
      <c r="L298" s="65">
        <f>(C298-VLOOKUP(H298,Riders!$A$2:$C$3501,2,FALSE))/365</f>
        <v>26.758904109589039</v>
      </c>
      <c r="M298" s="65">
        <f>(C298-VLOOKUP(I298,Riders!$A$2:$C$3501,2,FALSE))/365</f>
        <v>27.657534246575342</v>
      </c>
      <c r="N298" s="65">
        <f>(C298-VLOOKUP(J298,Riders!$A$2:$C$3501,2,FALSE))/365</f>
        <v>28.693150684931506</v>
      </c>
      <c r="O298" s="65">
        <f>(C298-VLOOKUP(K298,Riders!$A$2:$C$3501,2,FALSE))/365</f>
        <v>30.986301369863014</v>
      </c>
      <c r="P298" s="38">
        <v>4</v>
      </c>
      <c r="Q298" s="127">
        <f t="shared" si="28"/>
        <v>260.404</v>
      </c>
      <c r="R298" s="127">
        <f t="shared" si="29"/>
        <v>22.766999999999999</v>
      </c>
      <c r="S298" s="127">
        <f t="shared" si="30"/>
        <v>68.153999999999996</v>
      </c>
      <c r="T298" s="127">
        <f t="shared" si="31"/>
        <v>61.353000000000009</v>
      </c>
      <c r="U298" s="127">
        <f t="shared" si="32"/>
        <v>61.383999999999986</v>
      </c>
      <c r="V298" s="127">
        <f t="shared" si="33"/>
        <v>69.513000000000005</v>
      </c>
      <c r="W298">
        <v>14.504</v>
      </c>
      <c r="X298">
        <v>8.2629999999999999</v>
      </c>
      <c r="Y298">
        <v>7.8230000000000004</v>
      </c>
      <c r="Z298">
        <v>7.5380000000000003</v>
      </c>
      <c r="AA298">
        <v>7.4660000000000011</v>
      </c>
      <c r="AB298">
        <v>7.6049999999999969</v>
      </c>
      <c r="AC298">
        <v>7.4899999999999949</v>
      </c>
      <c r="AD298">
        <v>7.4650000000000034</v>
      </c>
      <c r="AE298">
        <v>7.5079999999999956</v>
      </c>
      <c r="AF298">
        <v>7.6610000000000014</v>
      </c>
      <c r="AG298">
        <v>7.6030000000000086</v>
      </c>
      <c r="AH298">
        <v>7.6349999999999909</v>
      </c>
      <c r="AI298">
        <v>7.6350000000000193</v>
      </c>
      <c r="AJ298">
        <v>7.6839999999999975</v>
      </c>
      <c r="AK298">
        <v>7.7179999999999893</v>
      </c>
      <c r="AL298">
        <v>7.909000000000006</v>
      </c>
      <c r="AM298">
        <v>7.7239999999999895</v>
      </c>
      <c r="AN298">
        <v>7.6459999999999866</v>
      </c>
      <c r="AO298">
        <v>7.5689999999999884</v>
      </c>
      <c r="AP298">
        <v>7.5860000000000127</v>
      </c>
      <c r="AQ298">
        <v>7.6090000000000089</v>
      </c>
      <c r="AR298">
        <v>7.65300000000002</v>
      </c>
      <c r="AS298">
        <v>7.8689999999999998</v>
      </c>
      <c r="AT298">
        <v>7.7279999999999802</v>
      </c>
      <c r="AU298">
        <v>7.7820000000000391</v>
      </c>
      <c r="AV298">
        <v>7.7889999999999873</v>
      </c>
      <c r="AW298">
        <v>8.6919999999999789</v>
      </c>
      <c r="AX298">
        <v>8.5069999999999766</v>
      </c>
      <c r="AY298">
        <v>8.8950000000000102</v>
      </c>
      <c r="AZ298">
        <v>9.1079999999999757</v>
      </c>
      <c r="BA298">
        <v>9.1800000000000352</v>
      </c>
      <c r="BB298">
        <v>9.5600000000000023</v>
      </c>
      <c r="BC298" s="128">
        <f t="shared" si="34"/>
        <v>55.298689728268386</v>
      </c>
    </row>
    <row r="299" spans="1:55" ht="15" thickBot="1" x14ac:dyDescent="0.35">
      <c r="A299" s="1" t="s">
        <v>131</v>
      </c>
      <c r="B299" s="1">
        <v>2020</v>
      </c>
      <c r="C299" s="2">
        <v>43887</v>
      </c>
      <c r="D299" s="1" t="s">
        <v>13</v>
      </c>
      <c r="E299" s="39" t="s">
        <v>379</v>
      </c>
      <c r="F299" s="62" t="s">
        <v>379</v>
      </c>
      <c r="G299" s="62" t="s">
        <v>67</v>
      </c>
      <c r="H299" s="62" t="s">
        <v>214</v>
      </c>
      <c r="I299" s="62" t="s">
        <v>520</v>
      </c>
      <c r="J299" s="62" t="s">
        <v>521</v>
      </c>
      <c r="K299" s="62" t="s">
        <v>271</v>
      </c>
      <c r="L299" s="65">
        <f>(C299-VLOOKUP(H299,Riders!$A$2:$C$3501,2,FALSE))/365</f>
        <v>25.19178082191781</v>
      </c>
      <c r="M299" s="65">
        <f>(C299-VLOOKUP(I299,Riders!$A$2:$C$3501,2,FALSE))/365</f>
        <v>23.167123287671235</v>
      </c>
      <c r="N299" s="65">
        <f>(C299-VLOOKUP(J299,Riders!$A$2:$C$3501,2,FALSE))/365</f>
        <v>22.526027397260275</v>
      </c>
      <c r="O299" s="65">
        <f>(C299-VLOOKUP(K299,Riders!$A$2:$C$3501,2,FALSE))/365</f>
        <v>25.693150684931506</v>
      </c>
      <c r="P299" s="39">
        <v>1</v>
      </c>
      <c r="Q299" s="127">
        <f t="shared" si="28"/>
        <v>251.22900000000001</v>
      </c>
      <c r="R299" s="127">
        <f t="shared" si="29"/>
        <v>21.844000000000001</v>
      </c>
      <c r="S299" s="127">
        <f t="shared" si="30"/>
        <v>66.986000000000004</v>
      </c>
      <c r="T299" s="127">
        <f t="shared" si="31"/>
        <v>61.368999999999986</v>
      </c>
      <c r="U299" s="127">
        <f t="shared" si="32"/>
        <v>61.28000000000003</v>
      </c>
      <c r="V299" s="127">
        <f t="shared" si="33"/>
        <v>61.593999999999994</v>
      </c>
      <c r="W299">
        <v>14.04</v>
      </c>
      <c r="X299">
        <v>7.804000000000002</v>
      </c>
      <c r="Y299">
        <v>7.468</v>
      </c>
      <c r="Z299">
        <v>7.5699999999999967</v>
      </c>
      <c r="AA299">
        <v>7.490000000000002</v>
      </c>
      <c r="AB299">
        <v>7.5240000000000009</v>
      </c>
      <c r="AC299">
        <v>7.4789999999999992</v>
      </c>
      <c r="AD299">
        <v>7.6110000000000042</v>
      </c>
      <c r="AE299">
        <v>7.5690000000000026</v>
      </c>
      <c r="AF299">
        <v>7.6239999999999952</v>
      </c>
      <c r="AG299">
        <v>7.7540000000000049</v>
      </c>
      <c r="AH299">
        <v>7.6209999999999951</v>
      </c>
      <c r="AI299">
        <v>7.6189999999999856</v>
      </c>
      <c r="AJ299">
        <v>7.7750000000000199</v>
      </c>
      <c r="AK299">
        <v>7.6150000000000091</v>
      </c>
      <c r="AL299">
        <v>7.7919999999999732</v>
      </c>
      <c r="AM299">
        <v>7.6750000000000114</v>
      </c>
      <c r="AN299">
        <v>7.6510000000000105</v>
      </c>
      <c r="AO299">
        <v>7.5539999999999736</v>
      </c>
      <c r="AP299">
        <v>7.495000000000033</v>
      </c>
      <c r="AQ299">
        <v>7.6670000000000016</v>
      </c>
      <c r="AR299">
        <v>7.5949999999999704</v>
      </c>
      <c r="AS299">
        <v>7.8079999999999927</v>
      </c>
      <c r="AT299">
        <v>7.8350000000000364</v>
      </c>
      <c r="AU299">
        <v>8.0379999999999825</v>
      </c>
      <c r="AV299">
        <v>7.8449999999999704</v>
      </c>
      <c r="AW299">
        <v>7.9730000000000416</v>
      </c>
      <c r="AX299">
        <v>7.6279999999999859</v>
      </c>
      <c r="AY299">
        <v>7.5380000000000393</v>
      </c>
      <c r="AZ299">
        <v>7.4959999999999809</v>
      </c>
      <c r="BA299">
        <v>7.5029999999999859</v>
      </c>
      <c r="BB299">
        <v>7.5730000000000075</v>
      </c>
      <c r="BC299" s="128">
        <f t="shared" si="34"/>
        <v>57.318223612719869</v>
      </c>
    </row>
    <row r="300" spans="1:55" ht="15" thickBot="1" x14ac:dyDescent="0.35">
      <c r="A300" s="1" t="s">
        <v>131</v>
      </c>
      <c r="B300" s="1">
        <v>2020</v>
      </c>
      <c r="C300" s="2">
        <v>43887</v>
      </c>
      <c r="D300" s="1" t="s">
        <v>13</v>
      </c>
      <c r="E300" s="39" t="s">
        <v>379</v>
      </c>
      <c r="F300" s="62" t="s">
        <v>379</v>
      </c>
      <c r="G300" s="62" t="s">
        <v>25</v>
      </c>
      <c r="H300" s="62" t="s">
        <v>343</v>
      </c>
      <c r="I300" s="62" t="s">
        <v>269</v>
      </c>
      <c r="J300" s="62" t="s">
        <v>522</v>
      </c>
      <c r="K300" s="62" t="s">
        <v>328</v>
      </c>
      <c r="L300" s="65">
        <f>(C300-VLOOKUP(H300,Riders!$A$2:$C$3501,2,FALSE))/365</f>
        <v>25.487671232876714</v>
      </c>
      <c r="M300" s="65">
        <f>(C300-VLOOKUP(I300,Riders!$A$2:$C$3501,2,FALSE))/365</f>
        <v>25.978082191780821</v>
      </c>
      <c r="N300" s="65">
        <f>(C300-VLOOKUP(J300,Riders!$A$2:$C$3501,2,FALSE))/365</f>
        <v>21.745205479452054</v>
      </c>
      <c r="O300" s="65">
        <f>(C300-VLOOKUP(K300,Riders!$A$2:$C$3501,2,FALSE))/365</f>
        <v>29.591780821917808</v>
      </c>
      <c r="P300" s="39">
        <v>2</v>
      </c>
      <c r="Q300" s="127">
        <f t="shared" si="28"/>
        <v>251.87099999999998</v>
      </c>
      <c r="R300" s="127">
        <f t="shared" si="29"/>
        <v>22.114000000000001</v>
      </c>
      <c r="S300" s="127">
        <f t="shared" si="30"/>
        <v>67.497</v>
      </c>
      <c r="T300" s="127">
        <f t="shared" si="31"/>
        <v>60.672999999999988</v>
      </c>
      <c r="U300" s="127">
        <f t="shared" si="32"/>
        <v>62.746000000000038</v>
      </c>
      <c r="V300" s="127">
        <f t="shared" si="33"/>
        <v>60.954999999999956</v>
      </c>
      <c r="W300">
        <v>14.006</v>
      </c>
      <c r="X300">
        <v>8.1080000000000005</v>
      </c>
      <c r="Y300">
        <v>7.5909999999999975</v>
      </c>
      <c r="Z300">
        <v>7.4650000000000034</v>
      </c>
      <c r="AA300">
        <v>7.5799999999999983</v>
      </c>
      <c r="AB300">
        <v>7.4870000000000019</v>
      </c>
      <c r="AC300">
        <v>7.5459999999999994</v>
      </c>
      <c r="AD300">
        <v>7.7139999999999986</v>
      </c>
      <c r="AE300">
        <v>7.5970000000000084</v>
      </c>
      <c r="AF300">
        <v>7.5240000000000009</v>
      </c>
      <c r="AG300">
        <v>7.5159999999999911</v>
      </c>
      <c r="AH300">
        <v>7.6730000000000018</v>
      </c>
      <c r="AI300">
        <v>7.5640000000000072</v>
      </c>
      <c r="AJ300">
        <v>7.5840000000000032</v>
      </c>
      <c r="AK300">
        <v>7.5809999999999746</v>
      </c>
      <c r="AL300">
        <v>7.6340000000000003</v>
      </c>
      <c r="AM300">
        <v>7.8100000000000023</v>
      </c>
      <c r="AN300">
        <v>7.6930000000000121</v>
      </c>
      <c r="AO300">
        <v>7.7279999999999802</v>
      </c>
      <c r="AP300">
        <v>7.8320000000000221</v>
      </c>
      <c r="AQ300">
        <v>8.0690000000000168</v>
      </c>
      <c r="AR300">
        <v>7.8949999999999818</v>
      </c>
      <c r="AS300">
        <v>7.7469999999999857</v>
      </c>
      <c r="AT300">
        <v>7.9720000000000368</v>
      </c>
      <c r="AU300">
        <v>7.6459999999999582</v>
      </c>
      <c r="AV300">
        <v>7.5690000000000168</v>
      </c>
      <c r="AW300">
        <v>7.5569999999999879</v>
      </c>
      <c r="AX300">
        <v>7.710000000000008</v>
      </c>
      <c r="AY300">
        <v>7.6029999999999802</v>
      </c>
      <c r="AZ300">
        <v>7.6250000000000284</v>
      </c>
      <c r="BA300">
        <v>7.6079999999999472</v>
      </c>
      <c r="BB300">
        <v>7.6370000000000289</v>
      </c>
      <c r="BC300" s="128">
        <f t="shared" si="34"/>
        <v>57.172123825291521</v>
      </c>
    </row>
    <row r="301" spans="1:55" ht="15" thickBot="1" x14ac:dyDescent="0.35">
      <c r="A301" s="1" t="s">
        <v>131</v>
      </c>
      <c r="B301" s="1">
        <v>2020</v>
      </c>
      <c r="C301" s="2">
        <v>43887</v>
      </c>
      <c r="D301" s="1" t="s">
        <v>13</v>
      </c>
      <c r="E301" s="39" t="s">
        <v>379</v>
      </c>
      <c r="F301" s="62" t="s">
        <v>379</v>
      </c>
      <c r="G301" s="62" t="s">
        <v>27</v>
      </c>
      <c r="H301" s="62" t="s">
        <v>307</v>
      </c>
      <c r="I301" s="62" t="s">
        <v>523</v>
      </c>
      <c r="J301" s="62" t="s">
        <v>524</v>
      </c>
      <c r="K301" s="62" t="s">
        <v>525</v>
      </c>
      <c r="L301" s="65">
        <f>(C301-VLOOKUP(H301,Riders!$A$2:$C$3501,2,FALSE))/365</f>
        <v>26.756164383561643</v>
      </c>
      <c r="M301" s="65">
        <f>(C301-VLOOKUP(I301,Riders!$A$2:$C$3501,2,FALSE))/365</f>
        <v>27.654794520547945</v>
      </c>
      <c r="N301" s="65">
        <f>(C301-VLOOKUP(J301,Riders!$A$2:$C$3501,2,FALSE))/365</f>
        <v>28.69041095890411</v>
      </c>
      <c r="O301" s="65">
        <f>(C301-VLOOKUP(K301,Riders!$A$2:$C$3501,2,FALSE))/365</f>
        <v>30.983561643835618</v>
      </c>
      <c r="P301" s="39">
        <v>3</v>
      </c>
      <c r="Q301" s="127">
        <f t="shared" si="28"/>
        <v>252.72799999999998</v>
      </c>
      <c r="R301" s="127">
        <f t="shared" si="29"/>
        <v>22.416</v>
      </c>
      <c r="S301" s="127">
        <f t="shared" si="30"/>
        <v>68.082999999999998</v>
      </c>
      <c r="T301" s="127">
        <f t="shared" si="31"/>
        <v>61.14700000000002</v>
      </c>
      <c r="U301" s="127">
        <f t="shared" si="32"/>
        <v>61.657999999999959</v>
      </c>
      <c r="V301" s="127">
        <f t="shared" si="33"/>
        <v>61.84</v>
      </c>
      <c r="W301">
        <v>14.339</v>
      </c>
      <c r="X301">
        <v>8.077</v>
      </c>
      <c r="Y301">
        <v>7.7169999999999987</v>
      </c>
      <c r="Z301">
        <v>7.5890000000000022</v>
      </c>
      <c r="AA301">
        <v>7.5599999999999952</v>
      </c>
      <c r="AB301">
        <v>7.7120000000000033</v>
      </c>
      <c r="AC301">
        <v>7.5519999999999996</v>
      </c>
      <c r="AD301">
        <v>7.536999999999999</v>
      </c>
      <c r="AE301">
        <v>7.5250000000000057</v>
      </c>
      <c r="AF301">
        <v>7.6859999999999928</v>
      </c>
      <c r="AG301">
        <v>7.6410000000000053</v>
      </c>
      <c r="AH301">
        <v>7.6809999999999974</v>
      </c>
      <c r="AI301">
        <v>7.6620000000000061</v>
      </c>
      <c r="AJ301">
        <v>7.6260000000000048</v>
      </c>
      <c r="AK301">
        <v>7.6589999999999918</v>
      </c>
      <c r="AL301">
        <v>7.6670000000000158</v>
      </c>
      <c r="AM301">
        <v>7.8369999999999891</v>
      </c>
      <c r="AN301">
        <v>7.7150000000000034</v>
      </c>
      <c r="AO301">
        <v>7.6749999999999829</v>
      </c>
      <c r="AP301">
        <v>7.6440000000000055</v>
      </c>
      <c r="AQ301">
        <v>7.6769999999999925</v>
      </c>
      <c r="AR301">
        <v>7.6779999999999973</v>
      </c>
      <c r="AS301">
        <v>7.7060000000000457</v>
      </c>
      <c r="AT301">
        <v>7.7259999999999422</v>
      </c>
      <c r="AU301">
        <v>7.8860000000000241</v>
      </c>
      <c r="AV301">
        <v>7.7179999999999893</v>
      </c>
      <c r="AW301">
        <v>7.8370000000000175</v>
      </c>
      <c r="AX301">
        <v>7.8339999999999748</v>
      </c>
      <c r="AY301">
        <v>7.6159999999999854</v>
      </c>
      <c r="AZ301">
        <v>7.6200000000000045</v>
      </c>
      <c r="BA301">
        <v>7.6320000000000334</v>
      </c>
      <c r="BB301">
        <v>7.6969999999999743</v>
      </c>
      <c r="BC301" s="128">
        <f t="shared" si="34"/>
        <v>56.978253299990506</v>
      </c>
    </row>
    <row r="302" spans="1:55" ht="15" thickBot="1" x14ac:dyDescent="0.35">
      <c r="A302" s="1" t="s">
        <v>131</v>
      </c>
      <c r="B302" s="1">
        <v>2020</v>
      </c>
      <c r="C302" s="2">
        <v>43887</v>
      </c>
      <c r="D302" s="1" t="s">
        <v>13</v>
      </c>
      <c r="E302" s="39" t="s">
        <v>379</v>
      </c>
      <c r="F302" s="62" t="s">
        <v>379</v>
      </c>
      <c r="G302" s="62" t="s">
        <v>29</v>
      </c>
      <c r="H302" s="62" t="s">
        <v>416</v>
      </c>
      <c r="I302" s="62" t="s">
        <v>322</v>
      </c>
      <c r="J302" s="62" t="s">
        <v>526</v>
      </c>
      <c r="K302" s="62" t="s">
        <v>527</v>
      </c>
      <c r="L302" s="65">
        <f>(C302-VLOOKUP(H302,Riders!$A$2:$C$3501,2,FALSE))/365</f>
        <v>22.326027397260273</v>
      </c>
      <c r="M302" s="65">
        <f>(C302-VLOOKUP(I302,Riders!$A$2:$C$3501,2,FALSE))/365</f>
        <v>32.123287671232873</v>
      </c>
      <c r="N302" s="65">
        <f>(C302-VLOOKUP(J302,Riders!$A$2:$C$3501,2,FALSE))/365</f>
        <v>30.778082191780822</v>
      </c>
      <c r="O302" s="65">
        <f>(C302-VLOOKUP(K302,Riders!$A$2:$C$3501,2,FALSE))/365</f>
        <v>34.504109589041093</v>
      </c>
      <c r="P302" s="39">
        <v>4</v>
      </c>
      <c r="Q302" s="127">
        <f t="shared" si="28"/>
        <v>254.38300000000001</v>
      </c>
      <c r="R302" s="127">
        <f t="shared" si="29"/>
        <v>22.577999999999999</v>
      </c>
      <c r="S302" s="127">
        <f t="shared" si="30"/>
        <v>68.706000000000003</v>
      </c>
      <c r="T302" s="127">
        <f t="shared" si="31"/>
        <v>61.309000000000012</v>
      </c>
      <c r="U302" s="127">
        <f t="shared" si="32"/>
        <v>61.72399999999999</v>
      </c>
      <c r="V302" s="127">
        <f t="shared" si="33"/>
        <v>62.644000000000005</v>
      </c>
      <c r="W302">
        <v>14.268000000000001</v>
      </c>
      <c r="X302">
        <v>8.3099999999999987</v>
      </c>
      <c r="Y302">
        <v>7.7319999999999993</v>
      </c>
      <c r="Z302">
        <v>7.6260000000000012</v>
      </c>
      <c r="AA302">
        <v>7.7310000000000016</v>
      </c>
      <c r="AB302">
        <v>7.6419999999999959</v>
      </c>
      <c r="AC302">
        <v>7.6530000000000129</v>
      </c>
      <c r="AD302">
        <v>7.7439999999999927</v>
      </c>
      <c r="AE302">
        <v>7.630999999999986</v>
      </c>
      <c r="AF302">
        <v>7.6970000000000169</v>
      </c>
      <c r="AG302">
        <v>7.708999999999989</v>
      </c>
      <c r="AH302">
        <v>7.8649999999999949</v>
      </c>
      <c r="AI302">
        <v>7.6170000000000186</v>
      </c>
      <c r="AJ302">
        <v>7.6239999999999668</v>
      </c>
      <c r="AK302">
        <v>7.5850000000000364</v>
      </c>
      <c r="AL302">
        <v>7.5810000000000031</v>
      </c>
      <c r="AM302">
        <v>7.742999999999995</v>
      </c>
      <c r="AN302">
        <v>7.6199999999999761</v>
      </c>
      <c r="AO302">
        <v>7.6290000000000191</v>
      </c>
      <c r="AP302">
        <v>7.7800000000000011</v>
      </c>
      <c r="AQ302">
        <v>7.6760000000000161</v>
      </c>
      <c r="AR302">
        <v>7.7249999999999659</v>
      </c>
      <c r="AS302">
        <v>7.7070000000000221</v>
      </c>
      <c r="AT302">
        <v>7.8439999999999941</v>
      </c>
      <c r="AU302">
        <v>7.6750000000000114</v>
      </c>
      <c r="AV302">
        <v>7.8549999999999613</v>
      </c>
      <c r="AW302">
        <v>7.88900000000001</v>
      </c>
      <c r="AX302">
        <v>7.9230000000000302</v>
      </c>
      <c r="AY302">
        <v>7.9929999999999666</v>
      </c>
      <c r="AZ302">
        <v>7.75</v>
      </c>
      <c r="BA302">
        <v>7.75</v>
      </c>
      <c r="BB302">
        <v>7.8090000000000259</v>
      </c>
      <c r="BC302" s="128">
        <f t="shared" si="34"/>
        <v>56.607556322553002</v>
      </c>
    </row>
    <row r="303" spans="1:55" ht="15" thickBot="1" x14ac:dyDescent="0.35">
      <c r="A303" s="1" t="s">
        <v>131</v>
      </c>
      <c r="B303" s="1">
        <v>2020</v>
      </c>
      <c r="C303" s="2">
        <v>43887</v>
      </c>
      <c r="D303" s="1" t="s">
        <v>13</v>
      </c>
      <c r="E303" s="39" t="s">
        <v>379</v>
      </c>
      <c r="F303" s="62" t="s">
        <v>379</v>
      </c>
      <c r="G303" s="62" t="s">
        <v>36</v>
      </c>
      <c r="H303" s="62" t="s">
        <v>270</v>
      </c>
      <c r="I303" s="62" t="s">
        <v>528</v>
      </c>
      <c r="J303" s="62" t="s">
        <v>315</v>
      </c>
      <c r="K303" s="62" t="s">
        <v>425</v>
      </c>
      <c r="L303" s="65">
        <f>(C303-VLOOKUP(H303,Riders!$A$2:$C$3501,2,FALSE))/365</f>
        <v>25.449315068493149</v>
      </c>
      <c r="M303" s="65">
        <f>(C303-VLOOKUP(I303,Riders!$A$2:$C$3501,2,FALSE))/365</f>
        <v>29.539726027397261</v>
      </c>
      <c r="N303" s="65">
        <f>(C303-VLOOKUP(J303,Riders!$A$2:$C$3501,2,FALSE))/365</f>
        <v>28.227397260273971</v>
      </c>
      <c r="O303" s="65">
        <f>(C303-VLOOKUP(K303,Riders!$A$2:$C$3501,2,FALSE))/365</f>
        <v>20.652054794520549</v>
      </c>
      <c r="P303" s="39">
        <v>5</v>
      </c>
      <c r="Q303" s="127">
        <f t="shared" si="28"/>
        <v>254.934</v>
      </c>
      <c r="R303" s="127">
        <f t="shared" si="29"/>
        <v>22.245000000000001</v>
      </c>
      <c r="S303" s="127">
        <f t="shared" si="30"/>
        <v>68.960999999999999</v>
      </c>
      <c r="T303" s="127">
        <f t="shared" si="31"/>
        <v>61.260000000000005</v>
      </c>
      <c r="U303" s="127">
        <f t="shared" si="32"/>
        <v>61.246000000000038</v>
      </c>
      <c r="V303" s="127">
        <f t="shared" si="33"/>
        <v>63.466999999999956</v>
      </c>
      <c r="W303">
        <v>14.087</v>
      </c>
      <c r="X303">
        <v>8.1580000000000013</v>
      </c>
      <c r="Y303">
        <v>7.8109999999999999</v>
      </c>
      <c r="Z303">
        <v>7.7369999999999983</v>
      </c>
      <c r="AA303">
        <v>7.8699999999999974</v>
      </c>
      <c r="AB303">
        <v>7.9260000000000019</v>
      </c>
      <c r="AC303">
        <v>7.7030000000000101</v>
      </c>
      <c r="AD303">
        <v>7.6689999999999898</v>
      </c>
      <c r="AE303">
        <v>7.6180000000000092</v>
      </c>
      <c r="AF303">
        <v>7.5810000000000031</v>
      </c>
      <c r="AG303">
        <v>7.6069999999999851</v>
      </c>
      <c r="AH303">
        <v>7.6299999999999955</v>
      </c>
      <c r="AI303">
        <v>7.6940000000000168</v>
      </c>
      <c r="AJ303">
        <v>7.6979999999999791</v>
      </c>
      <c r="AK303">
        <v>7.8290000000000077</v>
      </c>
      <c r="AL303">
        <v>7.6030000000000086</v>
      </c>
      <c r="AM303">
        <v>7.6169999999999902</v>
      </c>
      <c r="AN303">
        <v>7.6389999999999816</v>
      </c>
      <c r="AO303">
        <v>7.5910000000000366</v>
      </c>
      <c r="AP303">
        <v>7.5809999999999889</v>
      </c>
      <c r="AQ303">
        <v>7.5849999999999795</v>
      </c>
      <c r="AR303">
        <v>7.66700000000003</v>
      </c>
      <c r="AS303">
        <v>7.7679999999999723</v>
      </c>
      <c r="AT303">
        <v>7.7980000000000587</v>
      </c>
      <c r="AU303">
        <v>7.8819999999999482</v>
      </c>
      <c r="AV303">
        <v>7.7510000000000048</v>
      </c>
      <c r="AW303">
        <v>7.8400000000000034</v>
      </c>
      <c r="AX303">
        <v>7.9779999999999802</v>
      </c>
      <c r="AY303">
        <v>8.0629999999999882</v>
      </c>
      <c r="AZ303">
        <v>7.9950000000000045</v>
      </c>
      <c r="BA303">
        <v>7.9619999999999891</v>
      </c>
      <c r="BB303">
        <v>7.9960000000000377</v>
      </c>
      <c r="BC303" s="128">
        <f t="shared" si="34"/>
        <v>56.485207936171719</v>
      </c>
    </row>
    <row r="304" spans="1:55" ht="15" thickBot="1" x14ac:dyDescent="0.35">
      <c r="A304" s="1" t="s">
        <v>131</v>
      </c>
      <c r="B304" s="1">
        <v>2020</v>
      </c>
      <c r="C304" s="2">
        <v>43887</v>
      </c>
      <c r="D304" s="1" t="s">
        <v>13</v>
      </c>
      <c r="E304" s="39" t="s">
        <v>379</v>
      </c>
      <c r="F304" s="62" t="s">
        <v>379</v>
      </c>
      <c r="G304" s="62" t="s">
        <v>53</v>
      </c>
      <c r="H304" s="62" t="s">
        <v>298</v>
      </c>
      <c r="I304" s="62" t="s">
        <v>478</v>
      </c>
      <c r="J304" s="62" t="s">
        <v>227</v>
      </c>
      <c r="K304" s="62" t="s">
        <v>529</v>
      </c>
      <c r="L304" s="65">
        <f>(C304-VLOOKUP(H304,Riders!$A$2:$C$3501,2,FALSE))/365</f>
        <v>20.613698630136987</v>
      </c>
      <c r="M304" s="65">
        <f>(C304-VLOOKUP(I304,Riders!$A$2:$C$3501,2,FALSE))/365</f>
        <v>23.057534246575344</v>
      </c>
      <c r="N304" s="65">
        <f>(C304-VLOOKUP(J304,Riders!$A$2:$C$3501,2,FALSE))/365</f>
        <v>22.010958904109589</v>
      </c>
      <c r="O304" s="65">
        <f>(C304-VLOOKUP(K304,Riders!$A$2:$C$3501,2,FALSE))/365</f>
        <v>37.632876712328766</v>
      </c>
      <c r="P304" s="39">
        <v>6</v>
      </c>
      <c r="Q304" s="127">
        <f t="shared" si="28"/>
        <v>255.25500000000002</v>
      </c>
      <c r="R304" s="127">
        <f t="shared" si="29"/>
        <v>22.518000000000001</v>
      </c>
      <c r="S304" s="127">
        <f t="shared" si="30"/>
        <v>69.424000000000007</v>
      </c>
      <c r="T304" s="127">
        <f t="shared" si="31"/>
        <v>62.194000000000017</v>
      </c>
      <c r="U304" s="127">
        <f t="shared" si="32"/>
        <v>61.530999999999977</v>
      </c>
      <c r="V304" s="127">
        <f t="shared" si="33"/>
        <v>62.106000000000023</v>
      </c>
      <c r="W304">
        <v>14.118</v>
      </c>
      <c r="X304">
        <v>8.4</v>
      </c>
      <c r="Y304">
        <v>7.8659999999999997</v>
      </c>
      <c r="Z304">
        <v>7.7569999999999979</v>
      </c>
      <c r="AA304">
        <v>7.828000000000003</v>
      </c>
      <c r="AB304">
        <v>7.7029999999999959</v>
      </c>
      <c r="AC304">
        <v>7.7830000000000013</v>
      </c>
      <c r="AD304">
        <v>7.9690000000000083</v>
      </c>
      <c r="AE304">
        <v>7.7779999999999916</v>
      </c>
      <c r="AF304">
        <v>7.730000000000004</v>
      </c>
      <c r="AG304">
        <v>7.73599999999999</v>
      </c>
      <c r="AH304">
        <v>7.8350000000000222</v>
      </c>
      <c r="AI304">
        <v>7.7209999999999752</v>
      </c>
      <c r="AJ304">
        <v>7.7420000000000044</v>
      </c>
      <c r="AK304">
        <v>7.7490000000000094</v>
      </c>
      <c r="AL304">
        <v>7.90300000000002</v>
      </c>
      <c r="AM304">
        <v>7.742999999999995</v>
      </c>
      <c r="AN304">
        <v>7.9049999999999727</v>
      </c>
      <c r="AO304">
        <v>7.8019999999999925</v>
      </c>
      <c r="AP304">
        <v>7.7540000000000191</v>
      </c>
      <c r="AQ304">
        <v>7.6189999999999714</v>
      </c>
      <c r="AR304">
        <v>7.5260000000000389</v>
      </c>
      <c r="AS304">
        <v>7.6769999999999641</v>
      </c>
      <c r="AT304">
        <v>7.5050000000000239</v>
      </c>
      <c r="AU304">
        <v>7.5020000000000095</v>
      </c>
      <c r="AV304">
        <v>7.6069999999999709</v>
      </c>
      <c r="AW304">
        <v>7.882000000000005</v>
      </c>
      <c r="AX304">
        <v>7.7650000000000148</v>
      </c>
      <c r="AY304">
        <v>7.8329999999999984</v>
      </c>
      <c r="AZ304">
        <v>7.9979999999999905</v>
      </c>
      <c r="BA304">
        <v>7.7130000000000223</v>
      </c>
      <c r="BB304">
        <v>7.8060000000000116</v>
      </c>
      <c r="BC304" s="128">
        <f t="shared" si="34"/>
        <v>56.414174061232877</v>
      </c>
    </row>
    <row r="305" spans="1:55" ht="15" thickBot="1" x14ac:dyDescent="0.35">
      <c r="A305" s="1" t="s">
        <v>131</v>
      </c>
      <c r="B305" s="1">
        <v>2020</v>
      </c>
      <c r="C305" s="2">
        <v>43887</v>
      </c>
      <c r="D305" s="1" t="s">
        <v>13</v>
      </c>
      <c r="E305" s="39" t="s">
        <v>379</v>
      </c>
      <c r="F305" s="62" t="s">
        <v>379</v>
      </c>
      <c r="G305" s="62" t="s">
        <v>15</v>
      </c>
      <c r="H305" s="62" t="s">
        <v>459</v>
      </c>
      <c r="I305" s="62" t="s">
        <v>501</v>
      </c>
      <c r="J305" s="62" t="s">
        <v>491</v>
      </c>
      <c r="K305" s="62" t="s">
        <v>337</v>
      </c>
      <c r="L305" s="65">
        <f>(C305-VLOOKUP(H305,Riders!$A$2:$C$3501,2,FALSE))/365</f>
        <v>21.282191780821918</v>
      </c>
      <c r="M305" s="65">
        <f>(C305-VLOOKUP(I305,Riders!$A$2:$C$3501,2,FALSE))/365</f>
        <v>31.739726027397261</v>
      </c>
      <c r="N305" s="65">
        <f>(C305-VLOOKUP(J305,Riders!$A$2:$C$3501,2,FALSE))/365</f>
        <v>23.632876712328766</v>
      </c>
      <c r="O305" s="65">
        <f>(C305-VLOOKUP(K305,Riders!$A$2:$C$3501,2,FALSE))/365</f>
        <v>24.780821917808218</v>
      </c>
      <c r="P305" s="39">
        <v>7</v>
      </c>
      <c r="Q305" s="127">
        <f t="shared" si="28"/>
        <v>255.477</v>
      </c>
      <c r="R305" s="127">
        <f t="shared" si="29"/>
        <v>22.408000000000001</v>
      </c>
      <c r="S305" s="127">
        <f t="shared" si="30"/>
        <v>68.268000000000001</v>
      </c>
      <c r="T305" s="127">
        <f t="shared" si="31"/>
        <v>60.250999999999976</v>
      </c>
      <c r="U305" s="127">
        <f t="shared" si="32"/>
        <v>61.388000000000034</v>
      </c>
      <c r="V305" s="127">
        <f t="shared" si="33"/>
        <v>65.569999999999993</v>
      </c>
      <c r="W305">
        <v>14.11</v>
      </c>
      <c r="X305">
        <v>8.2980000000000018</v>
      </c>
      <c r="Y305">
        <v>7.7979999999999983</v>
      </c>
      <c r="Z305">
        <v>7.7189999999999976</v>
      </c>
      <c r="AA305">
        <v>7.7510000000000048</v>
      </c>
      <c r="AB305">
        <v>7.5760000000000005</v>
      </c>
      <c r="AC305">
        <v>7.5139999999999958</v>
      </c>
      <c r="AD305">
        <v>7.5020000000000024</v>
      </c>
      <c r="AE305">
        <v>7.5739999999999981</v>
      </c>
      <c r="AF305">
        <v>7.5100000000000051</v>
      </c>
      <c r="AG305">
        <v>7.5369999999999919</v>
      </c>
      <c r="AH305">
        <v>7.5610000000000213</v>
      </c>
      <c r="AI305">
        <v>7.6599999999999682</v>
      </c>
      <c r="AJ305">
        <v>7.4789999999999992</v>
      </c>
      <c r="AK305">
        <v>7.4730000000000274</v>
      </c>
      <c r="AL305">
        <v>7.4569999999999652</v>
      </c>
      <c r="AM305">
        <v>7.4830000000000325</v>
      </c>
      <c r="AN305">
        <v>7.657999999999987</v>
      </c>
      <c r="AO305">
        <v>7.6479999999999961</v>
      </c>
      <c r="AP305">
        <v>7.8250000000000171</v>
      </c>
      <c r="AQ305">
        <v>7.8919999999999959</v>
      </c>
      <c r="AR305">
        <v>7.6839999999999975</v>
      </c>
      <c r="AS305">
        <v>7.5900000000000034</v>
      </c>
      <c r="AT305">
        <v>7.6080000000000041</v>
      </c>
      <c r="AU305">
        <v>7.7999999999999829</v>
      </c>
      <c r="AV305">
        <v>7.9420000000000073</v>
      </c>
      <c r="AW305">
        <v>8.0449999999999875</v>
      </c>
      <c r="AX305">
        <v>8.0930000000000177</v>
      </c>
      <c r="AY305">
        <v>8.1779999999999973</v>
      </c>
      <c r="AZ305">
        <v>8.328000000000003</v>
      </c>
      <c r="BA305">
        <v>8.4850000000000421</v>
      </c>
      <c r="BB305">
        <v>8.6989999999999554</v>
      </c>
      <c r="BC305" s="128">
        <f t="shared" si="34"/>
        <v>56.36515224462476</v>
      </c>
    </row>
    <row r="306" spans="1:55" ht="15" thickBot="1" x14ac:dyDescent="0.35">
      <c r="A306" s="1" t="s">
        <v>131</v>
      </c>
      <c r="B306" s="1">
        <v>2020</v>
      </c>
      <c r="C306" s="2">
        <v>43887</v>
      </c>
      <c r="D306" s="1" t="s">
        <v>13</v>
      </c>
      <c r="E306" s="39" t="s">
        <v>379</v>
      </c>
      <c r="F306" s="62" t="s">
        <v>379</v>
      </c>
      <c r="G306" s="62" t="s">
        <v>56</v>
      </c>
      <c r="H306" s="62" t="s">
        <v>427</v>
      </c>
      <c r="I306" s="62" t="s">
        <v>291</v>
      </c>
      <c r="J306" s="62" t="s">
        <v>267</v>
      </c>
      <c r="K306" s="62" t="s">
        <v>428</v>
      </c>
      <c r="L306" s="65">
        <f>(C306-VLOOKUP(H306,Riders!$A$2:$C$3501,2,FALSE))/365</f>
        <v>25.835616438356166</v>
      </c>
      <c r="M306" s="65">
        <f>(C306-VLOOKUP(I306,Riders!$A$2:$C$3501,2,FALSE))/365</f>
        <v>18.863013698630137</v>
      </c>
      <c r="N306" s="65">
        <f>(C306-VLOOKUP(J306,Riders!$A$2:$C$3501,2,FALSE))/365</f>
        <v>21.172602739726027</v>
      </c>
      <c r="O306" s="65">
        <f>(C306-VLOOKUP(K306,Riders!$A$2:$C$3501,2,FALSE))/365</f>
        <v>30.334246575342465</v>
      </c>
      <c r="P306" s="39">
        <v>8</v>
      </c>
      <c r="Q306" s="127">
        <f t="shared" si="28"/>
        <v>261.36799999999999</v>
      </c>
      <c r="R306" s="127">
        <f t="shared" si="29"/>
        <v>22.867999999999999</v>
      </c>
      <c r="S306" s="127">
        <f t="shared" si="30"/>
        <v>69.763000000000005</v>
      </c>
      <c r="T306" s="127">
        <f t="shared" si="31"/>
        <v>62.916999999999973</v>
      </c>
      <c r="U306" s="127">
        <f t="shared" si="32"/>
        <v>64.127000000000038</v>
      </c>
      <c r="V306" s="127">
        <f t="shared" si="33"/>
        <v>64.560999999999979</v>
      </c>
      <c r="W306">
        <v>14.313000000000001</v>
      </c>
      <c r="X306">
        <v>8.5549999999999979</v>
      </c>
      <c r="Y306">
        <v>7.9730000000000025</v>
      </c>
      <c r="Z306">
        <v>7.7719999999999985</v>
      </c>
      <c r="AA306">
        <v>7.8569999999999993</v>
      </c>
      <c r="AB306">
        <v>7.7480000000000047</v>
      </c>
      <c r="AC306">
        <v>7.6880000000000095</v>
      </c>
      <c r="AD306">
        <v>7.8569999999999922</v>
      </c>
      <c r="AE306">
        <v>7.7560000000000002</v>
      </c>
      <c r="AF306">
        <v>7.820999999999998</v>
      </c>
      <c r="AG306">
        <v>7.8849999999999909</v>
      </c>
      <c r="AH306">
        <v>7.9969999999999999</v>
      </c>
      <c r="AI306">
        <v>7.8610000000000042</v>
      </c>
      <c r="AJ306">
        <v>7.8719999999999857</v>
      </c>
      <c r="AK306">
        <v>7.8520000000000039</v>
      </c>
      <c r="AL306">
        <v>7.8729999999999905</v>
      </c>
      <c r="AM306">
        <v>8.02800000000002</v>
      </c>
      <c r="AN306">
        <v>7.8900000000000148</v>
      </c>
      <c r="AO306">
        <v>7.9999999999999716</v>
      </c>
      <c r="AP306">
        <v>8.2750000000000341</v>
      </c>
      <c r="AQ306">
        <v>7.9939999999999998</v>
      </c>
      <c r="AR306">
        <v>7.9249999999999829</v>
      </c>
      <c r="AS306">
        <v>8.0880000000000223</v>
      </c>
      <c r="AT306">
        <v>7.9269999999999925</v>
      </c>
      <c r="AU306">
        <v>8.0349999999999682</v>
      </c>
      <c r="AV306">
        <v>8.2980000000000302</v>
      </c>
      <c r="AW306">
        <v>8.0220000000000198</v>
      </c>
      <c r="AX306">
        <v>8.0629999999999882</v>
      </c>
      <c r="AY306">
        <v>7.9949999999999761</v>
      </c>
      <c r="AZ306">
        <v>8.025999999999982</v>
      </c>
      <c r="BA306">
        <v>8.1670000000000584</v>
      </c>
      <c r="BB306">
        <v>7.9549999999999557</v>
      </c>
      <c r="BC306" s="128">
        <f t="shared" si="34"/>
        <v>55.094732331425426</v>
      </c>
    </row>
    <row r="307" spans="1:55" ht="15" thickBot="1" x14ac:dyDescent="0.35">
      <c r="A307" s="1" t="s">
        <v>131</v>
      </c>
      <c r="B307" s="1">
        <v>2020</v>
      </c>
      <c r="C307" s="2">
        <v>43887</v>
      </c>
      <c r="D307" s="1" t="s">
        <v>13</v>
      </c>
      <c r="E307" s="39" t="s">
        <v>379</v>
      </c>
      <c r="F307" s="62" t="s">
        <v>379</v>
      </c>
      <c r="G307" s="62" t="s">
        <v>17</v>
      </c>
      <c r="H307" s="62" t="s">
        <v>215</v>
      </c>
      <c r="I307" s="62" t="s">
        <v>327</v>
      </c>
      <c r="J307" s="62" t="s">
        <v>422</v>
      </c>
      <c r="K307" s="62" t="s">
        <v>530</v>
      </c>
      <c r="L307" s="65">
        <f>(C307-VLOOKUP(H307,Riders!$A$2:$C$3501,2,FALSE))/365</f>
        <v>21.136986301369863</v>
      </c>
      <c r="M307" s="65">
        <f>(C307-VLOOKUP(I307,Riders!$A$2:$C$3501,2,FALSE))/365</f>
        <v>27.397260273972602</v>
      </c>
      <c r="N307" s="65">
        <f>(C307-VLOOKUP(J307,Riders!$A$2:$C$3501,2,FALSE))/365</f>
        <v>20.857534246575341</v>
      </c>
      <c r="O307" s="65">
        <f>(C307-VLOOKUP(K307,Riders!$A$2:$C$3501,2,FALSE))/365</f>
        <v>20.101369863013698</v>
      </c>
      <c r="P307" s="39">
        <v>9</v>
      </c>
      <c r="Q307" s="127">
        <f t="shared" si="28"/>
        <v>261.41700000000003</v>
      </c>
      <c r="R307" s="127">
        <f t="shared" si="29"/>
        <v>22.137</v>
      </c>
      <c r="S307" s="127">
        <f t="shared" si="30"/>
        <v>68.884000000000015</v>
      </c>
      <c r="T307" s="127">
        <f t="shared" si="31"/>
        <v>62.778999999999968</v>
      </c>
      <c r="U307" s="127">
        <f t="shared" si="32"/>
        <v>63.88300000000001</v>
      </c>
      <c r="V307" s="127">
        <f t="shared" si="33"/>
        <v>65.871000000000038</v>
      </c>
      <c r="W307">
        <v>13.785</v>
      </c>
      <c r="X307">
        <v>8.3520000000000003</v>
      </c>
      <c r="Y307">
        <v>7.9420000000000002</v>
      </c>
      <c r="Z307">
        <v>7.8269999999999982</v>
      </c>
      <c r="AA307">
        <v>7.8969999999999985</v>
      </c>
      <c r="AB307">
        <v>7.6890000000000001</v>
      </c>
      <c r="AC307">
        <v>7.6829999999999998</v>
      </c>
      <c r="AD307">
        <v>7.7090000000000174</v>
      </c>
      <c r="AE307">
        <v>7.8729999999999905</v>
      </c>
      <c r="AF307">
        <v>7.7339999999999804</v>
      </c>
      <c r="AG307">
        <v>7.7870000000000203</v>
      </c>
      <c r="AH307">
        <v>7.8349999999999937</v>
      </c>
      <c r="AI307">
        <v>7.8979999999999961</v>
      </c>
      <c r="AJ307">
        <v>8.0289999999999964</v>
      </c>
      <c r="AK307">
        <v>7.8299999999999983</v>
      </c>
      <c r="AL307">
        <v>7.7929999999999922</v>
      </c>
      <c r="AM307">
        <v>7.8500000000000227</v>
      </c>
      <c r="AN307">
        <v>7.9080000000000155</v>
      </c>
      <c r="AO307">
        <v>7.9619999999999891</v>
      </c>
      <c r="AP307">
        <v>8.1310000000000002</v>
      </c>
      <c r="AQ307">
        <v>8.0109999999999957</v>
      </c>
      <c r="AR307">
        <v>8.1350000000000193</v>
      </c>
      <c r="AS307">
        <v>7.9699999999999704</v>
      </c>
      <c r="AT307">
        <v>7.9159999999999968</v>
      </c>
      <c r="AU307">
        <v>7.8969999999999914</v>
      </c>
      <c r="AV307">
        <v>8.0490000000000066</v>
      </c>
      <c r="AW307">
        <v>8.1020000000000323</v>
      </c>
      <c r="AX307">
        <v>8.1579999999999586</v>
      </c>
      <c r="AY307">
        <v>8.4010000000000389</v>
      </c>
      <c r="AZ307">
        <v>8.3769999999999811</v>
      </c>
      <c r="BA307">
        <v>8.5150000000000432</v>
      </c>
      <c r="BB307">
        <v>8.3719999999999857</v>
      </c>
      <c r="BC307" s="128">
        <f t="shared" si="34"/>
        <v>55.084405375319882</v>
      </c>
    </row>
    <row r="308" spans="1:55" ht="15" thickBot="1" x14ac:dyDescent="0.35">
      <c r="A308" s="1" t="s">
        <v>131</v>
      </c>
      <c r="B308" s="1">
        <v>2020</v>
      </c>
      <c r="C308" s="2">
        <v>43887</v>
      </c>
      <c r="D308" s="1" t="s">
        <v>13</v>
      </c>
      <c r="E308" s="39" t="s">
        <v>379</v>
      </c>
      <c r="F308" s="62" t="s">
        <v>379</v>
      </c>
      <c r="G308" s="62" t="s">
        <v>51</v>
      </c>
      <c r="H308" s="62" t="s">
        <v>301</v>
      </c>
      <c r="I308" s="62" t="s">
        <v>236</v>
      </c>
      <c r="J308" s="62" t="s">
        <v>531</v>
      </c>
      <c r="K308" s="62" t="s">
        <v>532</v>
      </c>
      <c r="L308" s="65">
        <f>(C308-VLOOKUP(H308,Riders!$A$2:$C$3501,2,FALSE))/365</f>
        <v>29.975342465753425</v>
      </c>
      <c r="M308" s="65">
        <f>(C308-VLOOKUP(I308,Riders!$A$2:$C$3501,2,FALSE))/365</f>
        <v>24.312328767123287</v>
      </c>
      <c r="N308" s="65">
        <f>(C308-VLOOKUP(J308,Riders!$A$2:$C$3501,2,FALSE))/365</f>
        <v>19.487671232876714</v>
      </c>
      <c r="O308" s="65">
        <f>(C308-VLOOKUP(K308,Riders!$A$2:$C$3501,2,FALSE))/365</f>
        <v>27.336986301369862</v>
      </c>
      <c r="P308" s="39">
        <v>10</v>
      </c>
      <c r="Q308" s="127">
        <f t="shared" si="28"/>
        <v>261.7</v>
      </c>
      <c r="R308" s="127">
        <f t="shared" si="29"/>
        <v>22.46</v>
      </c>
      <c r="S308" s="127">
        <f t="shared" si="30"/>
        <v>69.076000000000008</v>
      </c>
      <c r="T308" s="127">
        <f t="shared" si="31"/>
        <v>62.915000000000006</v>
      </c>
      <c r="U308" s="127">
        <f t="shared" si="32"/>
        <v>63.926999999999992</v>
      </c>
      <c r="V308" s="127">
        <f t="shared" si="33"/>
        <v>65.781999999999982</v>
      </c>
      <c r="W308">
        <v>14.099</v>
      </c>
      <c r="X308">
        <v>8.3610000000000007</v>
      </c>
      <c r="Y308">
        <v>7.9860000000000007</v>
      </c>
      <c r="Z308">
        <v>7.9190000000000005</v>
      </c>
      <c r="AA308">
        <v>7.7389999999999972</v>
      </c>
      <c r="AB308">
        <v>7.6289999999999978</v>
      </c>
      <c r="AC308">
        <v>7.747000000000007</v>
      </c>
      <c r="AD308">
        <v>7.5960000000000036</v>
      </c>
      <c r="AE308">
        <v>7.6550000000000011</v>
      </c>
      <c r="AF308">
        <v>7.8699999999999903</v>
      </c>
      <c r="AG308">
        <v>7.6830000000000069</v>
      </c>
      <c r="AH308">
        <v>7.8899999999999864</v>
      </c>
      <c r="AI308">
        <v>8.0630000000000024</v>
      </c>
      <c r="AJ308">
        <v>7.9630000000000081</v>
      </c>
      <c r="AK308">
        <v>7.8999999999999915</v>
      </c>
      <c r="AL308">
        <v>7.8910000000000196</v>
      </c>
      <c r="AM308">
        <v>8.0480000000000018</v>
      </c>
      <c r="AN308">
        <v>7.8589999999999804</v>
      </c>
      <c r="AO308">
        <v>7.8519999999999754</v>
      </c>
      <c r="AP308">
        <v>7.891000000000048</v>
      </c>
      <c r="AQ308">
        <v>8.1129999999999995</v>
      </c>
      <c r="AR308">
        <v>7.9779999999999802</v>
      </c>
      <c r="AS308">
        <v>8.0529999999999973</v>
      </c>
      <c r="AT308">
        <v>8.1330000000000098</v>
      </c>
      <c r="AU308">
        <v>8.0430000000000064</v>
      </c>
      <c r="AV308">
        <v>8.0229999999999961</v>
      </c>
      <c r="AW308">
        <v>8.1899999999999977</v>
      </c>
      <c r="AX308">
        <v>8.1610000000000298</v>
      </c>
      <c r="AY308">
        <v>8.3349999999999511</v>
      </c>
      <c r="AZ308">
        <v>8.5230000000000246</v>
      </c>
      <c r="BA308">
        <v>8.2589999999999861</v>
      </c>
      <c r="BB308">
        <v>8.2479999999999905</v>
      </c>
      <c r="BC308" s="128">
        <f t="shared" si="34"/>
        <v>55.024837600305695</v>
      </c>
    </row>
    <row r="309" spans="1:55" ht="15" thickBot="1" x14ac:dyDescent="0.35">
      <c r="A309" s="1" t="s">
        <v>131</v>
      </c>
      <c r="B309" s="1">
        <v>2020</v>
      </c>
      <c r="C309" s="2">
        <v>43887</v>
      </c>
      <c r="D309" s="1" t="s">
        <v>13</v>
      </c>
      <c r="E309" s="39" t="s">
        <v>379</v>
      </c>
      <c r="F309" s="62" t="s">
        <v>379</v>
      </c>
      <c r="G309" s="62" t="s">
        <v>47</v>
      </c>
      <c r="H309" s="62" t="s">
        <v>268</v>
      </c>
      <c r="I309" s="62" t="s">
        <v>533</v>
      </c>
      <c r="J309" s="62" t="s">
        <v>534</v>
      </c>
      <c r="K309" s="62" t="s">
        <v>279</v>
      </c>
      <c r="L309" s="65">
        <f>(C309-VLOOKUP(H309,Riders!$A$2:$C$3501,2,FALSE))/365</f>
        <v>23.153424657534245</v>
      </c>
      <c r="M309" s="65">
        <f>(C309-VLOOKUP(I309,Riders!$A$2:$C$3501,2,FALSE))/365</f>
        <v>30.550684931506851</v>
      </c>
      <c r="N309" s="65">
        <f>(C309-VLOOKUP(J309,Riders!$A$2:$C$3501,2,FALSE))/365</f>
        <v>24.183561643835617</v>
      </c>
      <c r="O309" s="65">
        <f>(C309-VLOOKUP(K309,Riders!$A$2:$C$3501,2,FALSE))/365</f>
        <v>23.780821917808218</v>
      </c>
      <c r="P309" s="39">
        <v>11</v>
      </c>
      <c r="Q309" s="127">
        <f t="shared" si="28"/>
        <v>266.38</v>
      </c>
      <c r="R309" s="127">
        <f t="shared" si="29"/>
        <v>22.774999999999999</v>
      </c>
      <c r="S309" s="127">
        <f t="shared" si="30"/>
        <v>70.349000000000004</v>
      </c>
      <c r="T309" s="127">
        <f t="shared" si="31"/>
        <v>64.063000000000002</v>
      </c>
      <c r="U309" s="127">
        <f t="shared" si="32"/>
        <v>65.287000000000006</v>
      </c>
      <c r="V309" s="127">
        <f t="shared" si="33"/>
        <v>66.680999999999983</v>
      </c>
      <c r="W309">
        <v>14.545999999999999</v>
      </c>
      <c r="X309">
        <v>8.2289999999999992</v>
      </c>
      <c r="Y309">
        <v>7.9790000000000028</v>
      </c>
      <c r="Z309">
        <v>7.7609999999999992</v>
      </c>
      <c r="AA309">
        <v>7.8609999999999971</v>
      </c>
      <c r="AB309">
        <v>7.953000000000003</v>
      </c>
      <c r="AC309">
        <v>8.1069999999999993</v>
      </c>
      <c r="AD309">
        <v>7.9130000000000038</v>
      </c>
      <c r="AE309">
        <v>7.9749999999999943</v>
      </c>
      <c r="AF309">
        <v>7.715999999999994</v>
      </c>
      <c r="AG309">
        <v>7.8629999999999995</v>
      </c>
      <c r="AH309">
        <v>8.054000000000002</v>
      </c>
      <c r="AI309">
        <v>8.0769999999999982</v>
      </c>
      <c r="AJ309">
        <v>8.2750000000000199</v>
      </c>
      <c r="AK309">
        <v>8.0040000000000049</v>
      </c>
      <c r="AL309">
        <v>8.0989999999999895</v>
      </c>
      <c r="AM309">
        <v>7.8860000000000241</v>
      </c>
      <c r="AN309">
        <v>8.08299999999997</v>
      </c>
      <c r="AO309">
        <v>8.0159999999999911</v>
      </c>
      <c r="AP309">
        <v>8.070999999999998</v>
      </c>
      <c r="AQ309">
        <v>8.3980000000000246</v>
      </c>
      <c r="AR309">
        <v>8.6080000000000041</v>
      </c>
      <c r="AS309">
        <v>8.1459999999999582</v>
      </c>
      <c r="AT309">
        <v>8.0790000000000362</v>
      </c>
      <c r="AU309">
        <v>8.2210000000000036</v>
      </c>
      <c r="AV309">
        <v>7.9830000000000041</v>
      </c>
      <c r="AW309">
        <v>8.3340000000000032</v>
      </c>
      <c r="AX309">
        <v>8.6129999999999711</v>
      </c>
      <c r="AY309">
        <v>8.3650000000000375</v>
      </c>
      <c r="AZ309">
        <v>8.4479999999999507</v>
      </c>
      <c r="BA309">
        <v>8.245000000000033</v>
      </c>
      <c r="BB309">
        <v>8.47199999999998</v>
      </c>
      <c r="BC309" s="128">
        <f t="shared" si="34"/>
        <v>54.058112470906224</v>
      </c>
    </row>
    <row r="310" spans="1:55" ht="15" thickBot="1" x14ac:dyDescent="0.35">
      <c r="A310" s="1" t="s">
        <v>131</v>
      </c>
      <c r="B310" s="1">
        <v>2020</v>
      </c>
      <c r="C310" s="2">
        <v>43887</v>
      </c>
      <c r="D310" s="1" t="s">
        <v>13</v>
      </c>
      <c r="E310" s="39" t="s">
        <v>379</v>
      </c>
      <c r="F310" s="62" t="s">
        <v>379</v>
      </c>
      <c r="G310" s="62" t="s">
        <v>172</v>
      </c>
      <c r="H310" s="62" t="s">
        <v>535</v>
      </c>
      <c r="I310" s="62" t="s">
        <v>293</v>
      </c>
      <c r="J310" s="62" t="s">
        <v>333</v>
      </c>
      <c r="K310" s="62" t="s">
        <v>536</v>
      </c>
      <c r="L310" s="65">
        <f>(C310-VLOOKUP(H310,Riders!$A$2:$C$3501,2,FALSE))/365</f>
        <v>25.391780821917809</v>
      </c>
      <c r="M310" s="65">
        <f>(C310-VLOOKUP(I310,Riders!$A$2:$C$3501,2,FALSE))/365</f>
        <v>20.668493150684931</v>
      </c>
      <c r="N310" s="65">
        <f>(C310-VLOOKUP(J310,Riders!$A$2:$C$3501,2,FALSE))/365</f>
        <v>25.578082191780823</v>
      </c>
      <c r="O310" s="65" t="e">
        <f>(C310-VLOOKUP(K310,Riders!$A$2:$C$3501,2,FALSE))/365</f>
        <v>#N/A</v>
      </c>
      <c r="P310" s="39">
        <v>12</v>
      </c>
      <c r="Q310" s="127">
        <f t="shared" si="28"/>
        <v>273.22299999999996</v>
      </c>
      <c r="R310" s="127">
        <f t="shared" si="29"/>
        <v>23.117999999999999</v>
      </c>
      <c r="S310" s="127">
        <f t="shared" si="30"/>
        <v>71.155999999999992</v>
      </c>
      <c r="T310" s="127">
        <f t="shared" si="31"/>
        <v>64.876999999999995</v>
      </c>
      <c r="U310" s="127">
        <f t="shared" si="32"/>
        <v>66.605000000000018</v>
      </c>
      <c r="V310" s="127">
        <f t="shared" si="33"/>
        <v>70.584999999999951</v>
      </c>
      <c r="W310">
        <v>14.63</v>
      </c>
      <c r="X310">
        <v>8.4879999999999978</v>
      </c>
      <c r="Y310">
        <v>8.1840000000000011</v>
      </c>
      <c r="Z310">
        <v>7.9770000000000039</v>
      </c>
      <c r="AA310">
        <v>7.9839999999999947</v>
      </c>
      <c r="AB310">
        <v>7.8710000000000022</v>
      </c>
      <c r="AC310">
        <v>8.0889999999999915</v>
      </c>
      <c r="AD310">
        <v>7.9329999999999998</v>
      </c>
      <c r="AE310">
        <v>7.9990000000000094</v>
      </c>
      <c r="AF310">
        <v>7.9080000000000013</v>
      </c>
      <c r="AG310">
        <v>8.0750000000000028</v>
      </c>
      <c r="AH310">
        <v>8.0730000000000075</v>
      </c>
      <c r="AI310">
        <v>8.2029999999999887</v>
      </c>
      <c r="AJ310">
        <v>8.137999999999991</v>
      </c>
      <c r="AK310">
        <v>8.2979999999999876</v>
      </c>
      <c r="AL310">
        <v>8.1830000000000069</v>
      </c>
      <c r="AM310">
        <v>8.2360000000000184</v>
      </c>
      <c r="AN310">
        <v>8.0180000000000007</v>
      </c>
      <c r="AO310">
        <v>8.164999999999992</v>
      </c>
      <c r="AP310">
        <v>8.2319999999999993</v>
      </c>
      <c r="AQ310">
        <v>8.3730000000000189</v>
      </c>
      <c r="AR310">
        <v>8.2860000000000014</v>
      </c>
      <c r="AS310">
        <v>8.7229999999999848</v>
      </c>
      <c r="AT310">
        <v>8.5720000000000027</v>
      </c>
      <c r="AU310">
        <v>8.7400000000000091</v>
      </c>
      <c r="AV310">
        <v>8.7519999999999811</v>
      </c>
      <c r="AW310">
        <v>8.7599999999999909</v>
      </c>
      <c r="AX310">
        <v>8.6670000000000584</v>
      </c>
      <c r="AY310">
        <v>8.7449999999999193</v>
      </c>
      <c r="AZ310">
        <v>8.9730000000000416</v>
      </c>
      <c r="BA310">
        <v>9.0060000000000571</v>
      </c>
      <c r="BB310">
        <v>8.9419999999998936</v>
      </c>
      <c r="BC310" s="128">
        <f t="shared" si="34"/>
        <v>52.704201330049088</v>
      </c>
    </row>
    <row r="311" spans="1:55" ht="15" thickBot="1" x14ac:dyDescent="0.35">
      <c r="A311" s="3" t="s">
        <v>93</v>
      </c>
      <c r="B311" s="3">
        <v>2020</v>
      </c>
      <c r="C311" s="20">
        <v>43854</v>
      </c>
      <c r="D311" s="3" t="s">
        <v>72</v>
      </c>
      <c r="E311" s="38" t="s">
        <v>454</v>
      </c>
      <c r="F311">
        <v>1</v>
      </c>
      <c r="G311" t="s">
        <v>156</v>
      </c>
      <c r="H311" t="s">
        <v>540</v>
      </c>
      <c r="I311" t="s">
        <v>543</v>
      </c>
      <c r="J311" t="s">
        <v>541</v>
      </c>
      <c r="K311" t="s">
        <v>542</v>
      </c>
      <c r="L311" s="65">
        <f>(C311-VLOOKUP(H311,Riders!$A$2:$C$3501,2,FALSE))/365</f>
        <v>25.065753424657533</v>
      </c>
      <c r="M311" s="65">
        <f>(C311-VLOOKUP(I311,Riders!$A$2:$C$3501,2,FALSE))/365</f>
        <v>24.304109589041097</v>
      </c>
      <c r="N311" s="65" t="e">
        <f>(C311-VLOOKUP(J311,Riders!$A$2:$C$3501,2,FALSE))/365</f>
        <v>#N/A</v>
      </c>
      <c r="O311" s="65">
        <f>(C311-VLOOKUP(K311,Riders!$A$2:$C$3501,2,FALSE))/365</f>
        <v>30.772602739726029</v>
      </c>
      <c r="P311" s="38">
        <v>1</v>
      </c>
      <c r="Q311" s="127">
        <f t="shared" si="28"/>
        <v>276.97500000000002</v>
      </c>
      <c r="R311" s="127">
        <f t="shared" si="29"/>
        <v>22.631</v>
      </c>
      <c r="S311" s="127">
        <f t="shared" si="30"/>
        <v>71.279999999999987</v>
      </c>
      <c r="T311" s="127">
        <f t="shared" si="31"/>
        <v>67.500999999999991</v>
      </c>
      <c r="U311" s="127">
        <f t="shared" si="32"/>
        <v>68.726000000000028</v>
      </c>
      <c r="V311" s="127">
        <f t="shared" si="33"/>
        <v>69.468000000000018</v>
      </c>
      <c r="W311">
        <v>14.32</v>
      </c>
      <c r="X311">
        <v>8.3109999999999999</v>
      </c>
      <c r="Y311">
        <v>7.9499999999999993</v>
      </c>
      <c r="Z311">
        <v>7.9869999999999983</v>
      </c>
      <c r="AA311">
        <v>8.1910000000000025</v>
      </c>
      <c r="AB311">
        <v>8.0450000000000017</v>
      </c>
      <c r="AC311">
        <v>8.097999999999999</v>
      </c>
      <c r="AD311">
        <v>8.3779999999999859</v>
      </c>
      <c r="AE311">
        <v>8.3440000000000225</v>
      </c>
      <c r="AF311">
        <v>8.1079999999999899</v>
      </c>
      <c r="AG311">
        <v>8.4680000000000035</v>
      </c>
      <c r="AH311">
        <v>8.4279999999999973</v>
      </c>
      <c r="AI311">
        <v>8.5630000000000024</v>
      </c>
      <c r="AJ311">
        <v>8.5180000000000007</v>
      </c>
      <c r="AK311">
        <v>8.4659999999999798</v>
      </c>
      <c r="AL311">
        <v>8.6059999999999945</v>
      </c>
      <c r="AM311">
        <v>8.731000000000023</v>
      </c>
      <c r="AN311">
        <v>8.464999999999975</v>
      </c>
      <c r="AO311">
        <v>8.4630000000000507</v>
      </c>
      <c r="AP311">
        <v>8.6189999999999998</v>
      </c>
      <c r="AQ311">
        <v>8.5120000000000005</v>
      </c>
      <c r="AR311">
        <v>8.742999999999995</v>
      </c>
      <c r="AS311">
        <v>8.5739999999999839</v>
      </c>
      <c r="AT311">
        <v>8.6189999999999998</v>
      </c>
      <c r="AU311">
        <v>8.657999999999987</v>
      </c>
      <c r="AV311">
        <v>8.929000000000002</v>
      </c>
      <c r="AW311">
        <v>8.7569999999999766</v>
      </c>
      <c r="AX311">
        <v>8.7880000000000109</v>
      </c>
      <c r="AY311">
        <v>8.9089999999999918</v>
      </c>
      <c r="AZ311">
        <v>8.509000000000043</v>
      </c>
      <c r="BA311">
        <v>8.4339999999999691</v>
      </c>
      <c r="BB311">
        <v>8.4840000000000373</v>
      </c>
      <c r="BC311" s="128">
        <f t="shared" si="34"/>
        <v>51.990251827782288</v>
      </c>
    </row>
    <row r="312" spans="1:55" ht="15" thickBot="1" x14ac:dyDescent="0.35">
      <c r="A312" s="3" t="s">
        <v>93</v>
      </c>
      <c r="B312" s="3">
        <v>2020</v>
      </c>
      <c r="C312" s="20">
        <v>43854</v>
      </c>
      <c r="D312" s="3" t="s">
        <v>72</v>
      </c>
      <c r="E312" s="38" t="s">
        <v>454</v>
      </c>
      <c r="F312">
        <v>2</v>
      </c>
      <c r="G312" t="s">
        <v>51</v>
      </c>
      <c r="H312" t="s">
        <v>301</v>
      </c>
      <c r="I312" t="s">
        <v>236</v>
      </c>
      <c r="J312" t="s">
        <v>531</v>
      </c>
      <c r="K312" t="s">
        <v>532</v>
      </c>
      <c r="L312" s="65">
        <f>(C312-VLOOKUP(H312,Riders!$A$2:$C$3501,2,FALSE))/365</f>
        <v>29.884931506849316</v>
      </c>
      <c r="M312" s="65">
        <f>(C312-VLOOKUP(I312,Riders!$A$2:$C$3501,2,FALSE))/365</f>
        <v>24.221917808219178</v>
      </c>
      <c r="N312" s="65">
        <f>(C312-VLOOKUP(J312,Riders!$A$2:$C$3501,2,FALSE))/365</f>
        <v>19.397260273972602</v>
      </c>
      <c r="O312" s="65">
        <f>(C312-VLOOKUP(K312,Riders!$A$2:$C$3501,2,FALSE))/365</f>
        <v>27.246575342465754</v>
      </c>
      <c r="P312" s="38">
        <v>1</v>
      </c>
      <c r="Q312" s="127">
        <f t="shared" si="28"/>
        <v>263.30500000000001</v>
      </c>
      <c r="R312" s="127">
        <f t="shared" si="29"/>
        <v>22.869</v>
      </c>
      <c r="S312" s="127">
        <f t="shared" si="30"/>
        <v>69.899000000000001</v>
      </c>
      <c r="T312" s="127">
        <f t="shared" si="31"/>
        <v>64.167000000000002</v>
      </c>
      <c r="U312" s="127">
        <f t="shared" si="32"/>
        <v>63.977000000000004</v>
      </c>
      <c r="V312" s="127">
        <f t="shared" si="33"/>
        <v>65.262</v>
      </c>
      <c r="W312">
        <v>14.3</v>
      </c>
      <c r="X312">
        <v>8.5689999999999991</v>
      </c>
      <c r="Y312">
        <v>8.1120000000000019</v>
      </c>
      <c r="Z312">
        <v>8.0039999999999978</v>
      </c>
      <c r="AA312">
        <v>7.7779999999999987</v>
      </c>
      <c r="AB312">
        <v>7.6810000000000045</v>
      </c>
      <c r="AC312">
        <v>7.7990000000000066</v>
      </c>
      <c r="AD312">
        <v>7.6559999999999917</v>
      </c>
      <c r="AE312">
        <v>7.6700000000000017</v>
      </c>
      <c r="AF312">
        <v>7.8930000000000007</v>
      </c>
      <c r="AG312">
        <v>7.8569999999999993</v>
      </c>
      <c r="AH312">
        <v>7.9040000000000106</v>
      </c>
      <c r="AI312">
        <v>8.1509999999999962</v>
      </c>
      <c r="AJ312">
        <v>8.1959999999999837</v>
      </c>
      <c r="AK312">
        <v>8.3720000000000141</v>
      </c>
      <c r="AL312">
        <v>8.1239999999999952</v>
      </c>
      <c r="AM312">
        <v>7.9550000000000125</v>
      </c>
      <c r="AN312">
        <v>7.8889999999999816</v>
      </c>
      <c r="AO312">
        <v>8.0470000000000255</v>
      </c>
      <c r="AP312">
        <v>7.9089999999999634</v>
      </c>
      <c r="AQ312">
        <v>7.9259999999999877</v>
      </c>
      <c r="AR312">
        <v>7.9630000000000507</v>
      </c>
      <c r="AS312">
        <v>8.1659999999999968</v>
      </c>
      <c r="AT312">
        <v>8.1219999999999857</v>
      </c>
      <c r="AU312">
        <v>8.2520000000000095</v>
      </c>
      <c r="AV312">
        <v>8.3969999999999629</v>
      </c>
      <c r="AW312">
        <v>8.0550000000000068</v>
      </c>
      <c r="AX312">
        <v>7.9909999999999854</v>
      </c>
      <c r="AY312">
        <v>7.9510000000000218</v>
      </c>
      <c r="AZ312">
        <v>8.1430000000000007</v>
      </c>
      <c r="BA312">
        <v>8.0759999999999934</v>
      </c>
      <c r="BB312">
        <v>8.3970000000000198</v>
      </c>
      <c r="BC312" s="128">
        <f t="shared" si="34"/>
        <v>54.689428609407337</v>
      </c>
    </row>
    <row r="313" spans="1:55" ht="15" thickBot="1" x14ac:dyDescent="0.35">
      <c r="A313" s="3" t="s">
        <v>93</v>
      </c>
      <c r="B313" s="3">
        <v>2020</v>
      </c>
      <c r="C313" s="20">
        <v>43854</v>
      </c>
      <c r="D313" s="3" t="s">
        <v>72</v>
      </c>
      <c r="E313" s="38" t="s">
        <v>454</v>
      </c>
      <c r="F313">
        <v>2</v>
      </c>
      <c r="G313" t="s">
        <v>15</v>
      </c>
      <c r="H313" t="s">
        <v>505</v>
      </c>
      <c r="I313" t="s">
        <v>460</v>
      </c>
      <c r="J313" t="s">
        <v>337</v>
      </c>
      <c r="K313" t="s">
        <v>492</v>
      </c>
      <c r="L313" s="65">
        <f>(C313-VLOOKUP(H313,Riders!$A$2:$C$3501,2,FALSE))/365</f>
        <v>36.709589041095889</v>
      </c>
      <c r="M313" s="65">
        <f>(C313-VLOOKUP(I313,Riders!$A$2:$C$3501,2,FALSE))/365</f>
        <v>26.536986301369861</v>
      </c>
      <c r="N313" s="65">
        <f>(C313-VLOOKUP(J313,Riders!$A$2:$C$3501,2,FALSE))/365</f>
        <v>24.69041095890411</v>
      </c>
      <c r="O313" s="65">
        <f>(C313-VLOOKUP(K313,Riders!$A$2:$C$3501,2,FALSE))/365</f>
        <v>22.931506849315067</v>
      </c>
      <c r="P313" s="38">
        <v>2</v>
      </c>
      <c r="Q313" s="127">
        <f t="shared" si="28"/>
        <v>268.42900000000003</v>
      </c>
      <c r="R313" s="127">
        <f t="shared" si="29"/>
        <v>23.117999999999999</v>
      </c>
      <c r="S313" s="127">
        <f t="shared" si="30"/>
        <v>70.903999999999996</v>
      </c>
      <c r="T313" s="127">
        <f t="shared" si="31"/>
        <v>64.281000000000006</v>
      </c>
      <c r="U313" s="127">
        <f t="shared" si="32"/>
        <v>66.033999999999992</v>
      </c>
      <c r="V313" s="127">
        <f t="shared" si="33"/>
        <v>67.210000000000036</v>
      </c>
      <c r="W313">
        <v>14.53</v>
      </c>
      <c r="X313">
        <v>8.5879999999999992</v>
      </c>
      <c r="Y313">
        <v>8.1530000000000022</v>
      </c>
      <c r="Z313">
        <v>7.9480000000000004</v>
      </c>
      <c r="AA313">
        <v>8.0439999999999969</v>
      </c>
      <c r="AB313">
        <v>7.8800000000000026</v>
      </c>
      <c r="AC313">
        <v>7.8800000000000026</v>
      </c>
      <c r="AD313">
        <v>7.8809999999999931</v>
      </c>
      <c r="AE313">
        <v>8.0800000000000125</v>
      </c>
      <c r="AF313">
        <v>7.9479999999999791</v>
      </c>
      <c r="AG313">
        <v>7.974000000000018</v>
      </c>
      <c r="AH313">
        <v>8.0019999999999811</v>
      </c>
      <c r="AI313">
        <v>8.1570000000000107</v>
      </c>
      <c r="AJ313">
        <v>7.9909999999999997</v>
      </c>
      <c r="AK313">
        <v>8.0180000000000007</v>
      </c>
      <c r="AL313">
        <v>8.1110000000000042</v>
      </c>
      <c r="AM313">
        <v>8.5349999999999966</v>
      </c>
      <c r="AN313">
        <v>8.078000000000003</v>
      </c>
      <c r="AO313">
        <v>8.1659999999999968</v>
      </c>
      <c r="AP313">
        <v>8.0999999999999943</v>
      </c>
      <c r="AQ313">
        <v>8.2460000000000093</v>
      </c>
      <c r="AR313">
        <v>8.2479999999999905</v>
      </c>
      <c r="AS313">
        <v>8.4840000000000089</v>
      </c>
      <c r="AT313">
        <v>8.1769999999999925</v>
      </c>
      <c r="AU313">
        <v>8.3110000000000355</v>
      </c>
      <c r="AV313">
        <v>8.2939999999999827</v>
      </c>
      <c r="AW313">
        <v>8.4409999999999741</v>
      </c>
      <c r="AX313">
        <v>8.3070000000000164</v>
      </c>
      <c r="AY313">
        <v>8.3249999999999886</v>
      </c>
      <c r="AZ313">
        <v>8.5590000000000259</v>
      </c>
      <c r="BA313">
        <v>8.6220000000000141</v>
      </c>
      <c r="BB313">
        <v>8.3509999999999991</v>
      </c>
      <c r="BC313" s="128">
        <f t="shared" si="34"/>
        <v>53.64547049685391</v>
      </c>
    </row>
    <row r="314" spans="1:55" ht="15" thickBot="1" x14ac:dyDescent="0.35">
      <c r="A314" s="3" t="s">
        <v>93</v>
      </c>
      <c r="B314" s="3">
        <v>2020</v>
      </c>
      <c r="C314" s="20">
        <v>43854</v>
      </c>
      <c r="D314" s="3" t="s">
        <v>72</v>
      </c>
      <c r="E314" s="38" t="s">
        <v>454</v>
      </c>
      <c r="F314">
        <v>3</v>
      </c>
      <c r="G314" t="s">
        <v>17</v>
      </c>
      <c r="H314" t="s">
        <v>215</v>
      </c>
      <c r="I314" t="s">
        <v>327</v>
      </c>
      <c r="J314" t="s">
        <v>422</v>
      </c>
      <c r="K314" t="s">
        <v>530</v>
      </c>
      <c r="L314" s="65">
        <f>(C314-VLOOKUP(H314,Riders!$A$2:$C$3501,2,FALSE))/365</f>
        <v>21.046575342465754</v>
      </c>
      <c r="M314" s="65">
        <f>(C314-VLOOKUP(I314,Riders!$A$2:$C$3501,2,FALSE))/365</f>
        <v>27.306849315068494</v>
      </c>
      <c r="N314" s="65">
        <f>(C314-VLOOKUP(J314,Riders!$A$2:$C$3501,2,FALSE))/365</f>
        <v>20.767123287671232</v>
      </c>
      <c r="O314" s="65">
        <f>(C314-VLOOKUP(K314,Riders!$A$2:$C$3501,2,FALSE))/365</f>
        <v>20.010958904109589</v>
      </c>
      <c r="P314" s="38">
        <v>1</v>
      </c>
      <c r="Q314" s="127">
        <f t="shared" si="28"/>
        <v>262.822</v>
      </c>
      <c r="R314" s="127">
        <f t="shared" si="29"/>
        <v>22.324999999999999</v>
      </c>
      <c r="S314" s="127">
        <f t="shared" si="30"/>
        <v>69.311000000000007</v>
      </c>
      <c r="T314" s="127">
        <f t="shared" si="31"/>
        <v>64.063000000000017</v>
      </c>
      <c r="U314" s="127">
        <f t="shared" si="32"/>
        <v>64.405999999999949</v>
      </c>
      <c r="V314" s="127">
        <f t="shared" si="33"/>
        <v>65.04200000000003</v>
      </c>
      <c r="W314">
        <v>13.944000000000001</v>
      </c>
      <c r="X314">
        <v>8.3809999999999985</v>
      </c>
      <c r="Y314">
        <v>7.9439999999999991</v>
      </c>
      <c r="Z314">
        <v>7.8539999999999992</v>
      </c>
      <c r="AA314">
        <v>7.8599999999999994</v>
      </c>
      <c r="AB314">
        <v>7.7260000000000062</v>
      </c>
      <c r="AC314">
        <v>7.7660000000000053</v>
      </c>
      <c r="AD314">
        <v>7.8359999999999985</v>
      </c>
      <c r="AE314">
        <v>8.0039999999999907</v>
      </c>
      <c r="AF314">
        <v>7.8799999999999955</v>
      </c>
      <c r="AG314">
        <v>7.9130000000000251</v>
      </c>
      <c r="AH314">
        <v>7.9919999999999902</v>
      </c>
      <c r="AI314">
        <v>8.0679999999999836</v>
      </c>
      <c r="AJ314">
        <v>8.25</v>
      </c>
      <c r="AK314">
        <v>7.9570000000000078</v>
      </c>
      <c r="AL314">
        <v>7.9990000000000236</v>
      </c>
      <c r="AM314">
        <v>7.9889999999999759</v>
      </c>
      <c r="AN314">
        <v>8.0110000000000241</v>
      </c>
      <c r="AO314">
        <v>8.0909999999999798</v>
      </c>
      <c r="AP314">
        <v>8.2959999999999923</v>
      </c>
      <c r="AQ314">
        <v>8.0149999999999864</v>
      </c>
      <c r="AR314">
        <v>7.9890000000000327</v>
      </c>
      <c r="AS314">
        <v>7.9639999999999702</v>
      </c>
      <c r="AT314">
        <v>8.0509999999999877</v>
      </c>
      <c r="AU314">
        <v>7.91700000000003</v>
      </c>
      <c r="AV314">
        <v>7.9490000000000123</v>
      </c>
      <c r="AW314">
        <v>8.0649999999999977</v>
      </c>
      <c r="AX314">
        <v>8.2480000000000189</v>
      </c>
      <c r="AY314">
        <v>8.1279999999999575</v>
      </c>
      <c r="AZ314">
        <v>8.1760000000000161</v>
      </c>
      <c r="BA314">
        <v>8.3340000000000032</v>
      </c>
      <c r="BB314">
        <v>8.2249999999999943</v>
      </c>
      <c r="BC314" s="128">
        <f t="shared" si="34"/>
        <v>54.789933871593703</v>
      </c>
    </row>
    <row r="315" spans="1:55" ht="15" thickBot="1" x14ac:dyDescent="0.35">
      <c r="A315" s="3" t="s">
        <v>93</v>
      </c>
      <c r="B315" s="3">
        <v>2020</v>
      </c>
      <c r="C315" s="20">
        <v>43854</v>
      </c>
      <c r="D315" s="3" t="s">
        <v>72</v>
      </c>
      <c r="E315" s="38" t="s">
        <v>454</v>
      </c>
      <c r="F315">
        <v>3</v>
      </c>
      <c r="G315" t="s">
        <v>27</v>
      </c>
      <c r="H315" t="s">
        <v>312</v>
      </c>
      <c r="I315" t="s">
        <v>396</v>
      </c>
      <c r="J315" t="s">
        <v>537</v>
      </c>
      <c r="K315" t="s">
        <v>538</v>
      </c>
      <c r="L315" s="65">
        <f>(C315-VLOOKUP(H315,Riders!$A$2:$C$3501,2,FALSE))/365</f>
        <v>21.528767123287672</v>
      </c>
      <c r="M315" s="65">
        <f>(C315-VLOOKUP(I315,Riders!$A$2:$C$3501,2,FALSE))/365</f>
        <v>20.884931506849316</v>
      </c>
      <c r="N315" s="65">
        <f>(C315-VLOOKUP(J315,Riders!$A$2:$C$3501,2,FALSE))/365</f>
        <v>28.213698630136985</v>
      </c>
      <c r="O315" s="65">
        <f>(C315-VLOOKUP(K315,Riders!$A$2:$C$3501,2,FALSE))/365</f>
        <v>25.038356164383561</v>
      </c>
      <c r="P315" s="38">
        <v>2</v>
      </c>
      <c r="Q315" s="127">
        <f t="shared" si="28"/>
        <v>263.50099999999998</v>
      </c>
      <c r="R315" s="127">
        <f t="shared" si="29"/>
        <v>22.971</v>
      </c>
      <c r="S315" s="127">
        <f t="shared" si="30"/>
        <v>70.058999999999997</v>
      </c>
      <c r="T315" s="127">
        <f t="shared" si="31"/>
        <v>63.376000000000005</v>
      </c>
      <c r="U315" s="127">
        <f t="shared" si="32"/>
        <v>65.454000000000008</v>
      </c>
      <c r="V315" s="127">
        <f t="shared" si="33"/>
        <v>64.611999999999966</v>
      </c>
      <c r="W315">
        <v>14.512</v>
      </c>
      <c r="X315">
        <v>8.4589999999999996</v>
      </c>
      <c r="Y315">
        <v>7.9229999999999983</v>
      </c>
      <c r="Z315">
        <v>7.7910000000000039</v>
      </c>
      <c r="AA315">
        <v>7.9639999999999986</v>
      </c>
      <c r="AB315">
        <v>7.7879999999999967</v>
      </c>
      <c r="AC315">
        <v>7.7800000000000011</v>
      </c>
      <c r="AD315">
        <v>7.8419999999999987</v>
      </c>
      <c r="AE315">
        <v>7.9609999999999985</v>
      </c>
      <c r="AF315">
        <v>7.8379999999999939</v>
      </c>
      <c r="AG315">
        <v>7.8200000000000074</v>
      </c>
      <c r="AH315">
        <v>7.8190000000000026</v>
      </c>
      <c r="AI315">
        <v>8.0190000000000055</v>
      </c>
      <c r="AJ315">
        <v>7.921999999999997</v>
      </c>
      <c r="AK315">
        <v>7.9630000000000081</v>
      </c>
      <c r="AL315">
        <v>8.0339999999999918</v>
      </c>
      <c r="AM315">
        <v>8.2059999999999889</v>
      </c>
      <c r="AN315">
        <v>8.1049999999999898</v>
      </c>
      <c r="AO315">
        <v>8.2600000000000193</v>
      </c>
      <c r="AP315">
        <v>8.1630000000000109</v>
      </c>
      <c r="AQ315">
        <v>8.1849999999999739</v>
      </c>
      <c r="AR315">
        <v>8.2250000000000227</v>
      </c>
      <c r="AS315">
        <v>8.2969999999999686</v>
      </c>
      <c r="AT315">
        <v>8.0130000000000337</v>
      </c>
      <c r="AU315">
        <v>7.9239999999999782</v>
      </c>
      <c r="AV315">
        <v>8.0370000000000061</v>
      </c>
      <c r="AW315">
        <v>8.1109999999999616</v>
      </c>
      <c r="AX315">
        <v>8.07000000000005</v>
      </c>
      <c r="AY315">
        <v>8.1499999999999488</v>
      </c>
      <c r="AZ315">
        <v>8.0660000000000593</v>
      </c>
      <c r="BA315">
        <v>8.1100000000000421</v>
      </c>
      <c r="BB315">
        <v>8.1439999999999202</v>
      </c>
      <c r="BC315" s="128">
        <f t="shared" si="34"/>
        <v>54.648748961104516</v>
      </c>
    </row>
    <row r="316" spans="1:55" ht="15" thickBot="1" x14ac:dyDescent="0.35">
      <c r="A316" s="3" t="s">
        <v>93</v>
      </c>
      <c r="B316" s="3">
        <v>2020</v>
      </c>
      <c r="C316" s="20">
        <v>43854</v>
      </c>
      <c r="D316" s="3" t="s">
        <v>72</v>
      </c>
      <c r="E316" s="38" t="s">
        <v>454</v>
      </c>
      <c r="F316">
        <v>4</v>
      </c>
      <c r="G316" t="s">
        <v>67</v>
      </c>
      <c r="H316" t="s">
        <v>214</v>
      </c>
      <c r="I316" t="s">
        <v>520</v>
      </c>
      <c r="J316" t="s">
        <v>521</v>
      </c>
      <c r="K316" t="s">
        <v>271</v>
      </c>
      <c r="L316" s="65">
        <f>(C316-VLOOKUP(H316,Riders!$A$2:$C$3501,2,FALSE))/365</f>
        <v>25.101369863013698</v>
      </c>
      <c r="M316" s="65">
        <f>(C316-VLOOKUP(I316,Riders!$A$2:$C$3501,2,FALSE))/365</f>
        <v>23.076712328767123</v>
      </c>
      <c r="N316" s="65">
        <f>(C316-VLOOKUP(J316,Riders!$A$2:$C$3501,2,FALSE))/365</f>
        <v>22.435616438356163</v>
      </c>
      <c r="O316" s="65">
        <f>(C316-VLOOKUP(K316,Riders!$A$2:$C$3501,2,FALSE))/365</f>
        <v>25.602739726027398</v>
      </c>
      <c r="P316" s="38">
        <v>1</v>
      </c>
      <c r="Q316" s="127">
        <f t="shared" si="28"/>
        <v>258.78300000000002</v>
      </c>
      <c r="R316" s="127">
        <f t="shared" si="29"/>
        <v>22.577999999999999</v>
      </c>
      <c r="S316" s="127">
        <f t="shared" si="30"/>
        <v>68.437999999999988</v>
      </c>
      <c r="T316" s="127">
        <f t="shared" si="31"/>
        <v>62.739000000000033</v>
      </c>
      <c r="U316" s="127">
        <f t="shared" si="32"/>
        <v>63.431999999999988</v>
      </c>
      <c r="V316" s="127">
        <f t="shared" si="33"/>
        <v>64.174000000000007</v>
      </c>
      <c r="W316">
        <v>14.436999999999999</v>
      </c>
      <c r="X316">
        <v>8.141</v>
      </c>
      <c r="Y316">
        <v>7.9370000000000012</v>
      </c>
      <c r="Z316">
        <v>7.6300000000000026</v>
      </c>
      <c r="AA316">
        <v>7.7219999999999942</v>
      </c>
      <c r="AB316">
        <v>7.5180000000000007</v>
      </c>
      <c r="AC316">
        <v>7.5219999999999985</v>
      </c>
      <c r="AD316">
        <v>7.5309999999999917</v>
      </c>
      <c r="AE316">
        <v>7.7330000000000041</v>
      </c>
      <c r="AF316">
        <v>7.722999999999999</v>
      </c>
      <c r="AG316">
        <v>7.9260000000000161</v>
      </c>
      <c r="AH316">
        <v>7.7969999999999828</v>
      </c>
      <c r="AI316">
        <v>7.8829999999999956</v>
      </c>
      <c r="AJ316">
        <v>7.8239999999999981</v>
      </c>
      <c r="AK316">
        <v>7.9680000000000177</v>
      </c>
      <c r="AL316">
        <v>7.8850000000000193</v>
      </c>
      <c r="AM316">
        <v>7.8599999999999568</v>
      </c>
      <c r="AN316">
        <v>7.757000000000005</v>
      </c>
      <c r="AO316">
        <v>7.7950000000000159</v>
      </c>
      <c r="AP316">
        <v>7.8559999999999945</v>
      </c>
      <c r="AQ316">
        <v>7.9230000000000018</v>
      </c>
      <c r="AR316">
        <v>7.9950000000000045</v>
      </c>
      <c r="AS316">
        <v>8.0390000000000157</v>
      </c>
      <c r="AT316">
        <v>8.2069999999999936</v>
      </c>
      <c r="AU316">
        <v>8.0389999999999873</v>
      </c>
      <c r="AV316">
        <v>8.1329999999999814</v>
      </c>
      <c r="AW316">
        <v>7.8850000000000193</v>
      </c>
      <c r="AX316">
        <v>7.7940000000000396</v>
      </c>
      <c r="AY316">
        <v>7.9229999999999734</v>
      </c>
      <c r="AZ316">
        <v>7.9980000000000189</v>
      </c>
      <c r="BA316">
        <v>8.0729999999999791</v>
      </c>
      <c r="BB316">
        <v>8.3290000000000077</v>
      </c>
      <c r="BC316" s="128">
        <f t="shared" si="34"/>
        <v>55.645077149580921</v>
      </c>
    </row>
    <row r="317" spans="1:55" ht="15" thickBot="1" x14ac:dyDescent="0.35">
      <c r="A317" s="3" t="s">
        <v>93</v>
      </c>
      <c r="B317" s="3">
        <v>2020</v>
      </c>
      <c r="C317" s="20">
        <v>43854</v>
      </c>
      <c r="D317" s="3" t="s">
        <v>72</v>
      </c>
      <c r="E317" s="38" t="s">
        <v>454</v>
      </c>
      <c r="F317">
        <v>4</v>
      </c>
      <c r="G317" t="s">
        <v>56</v>
      </c>
      <c r="H317" t="s">
        <v>291</v>
      </c>
      <c r="I317" t="s">
        <v>267</v>
      </c>
      <c r="J317" t="s">
        <v>428</v>
      </c>
      <c r="K317" t="s">
        <v>427</v>
      </c>
      <c r="L317" s="65">
        <f>(C317-VLOOKUP(H317,Riders!$A$2:$C$3501,2,FALSE))/365</f>
        <v>18.772602739726029</v>
      </c>
      <c r="M317" s="65">
        <f>(C317-VLOOKUP(I317,Riders!$A$2:$C$3501,2,FALSE))/365</f>
        <v>21.082191780821919</v>
      </c>
      <c r="N317" s="65">
        <f>(C317-VLOOKUP(J317,Riders!$A$2:$C$3501,2,FALSE))/365</f>
        <v>30.243835616438357</v>
      </c>
      <c r="O317" s="65">
        <f>(C317-VLOOKUP(K317,Riders!$A$2:$C$3501,2,FALSE))/365</f>
        <v>25.745205479452054</v>
      </c>
      <c r="P317" s="38">
        <v>2</v>
      </c>
      <c r="Q317" s="127">
        <f t="shared" si="28"/>
        <v>266.38899999999995</v>
      </c>
      <c r="R317" s="127">
        <f t="shared" si="29"/>
        <v>23.481000000000002</v>
      </c>
      <c r="S317" s="127">
        <f t="shared" si="30"/>
        <v>70.338999999999999</v>
      </c>
      <c r="T317" s="127">
        <f t="shared" si="31"/>
        <v>63.873999999999995</v>
      </c>
      <c r="U317" s="127">
        <f t="shared" si="32"/>
        <v>65.078000000000003</v>
      </c>
      <c r="V317" s="127">
        <f t="shared" si="33"/>
        <v>67.097999999999956</v>
      </c>
      <c r="W317">
        <v>15.074</v>
      </c>
      <c r="X317">
        <v>8.4070000000000018</v>
      </c>
      <c r="Y317">
        <v>7.7399999999999984</v>
      </c>
      <c r="Z317">
        <v>7.6789999999999985</v>
      </c>
      <c r="AA317">
        <v>7.8290000000000006</v>
      </c>
      <c r="AB317">
        <v>7.7659999999999982</v>
      </c>
      <c r="AC317">
        <v>8.0100000000000051</v>
      </c>
      <c r="AD317">
        <v>7.8339999999999961</v>
      </c>
      <c r="AE317">
        <v>7.9000000000000057</v>
      </c>
      <c r="AF317">
        <v>8.0180000000000007</v>
      </c>
      <c r="AG317">
        <v>8.070999999999998</v>
      </c>
      <c r="AH317">
        <v>8.0609999999999928</v>
      </c>
      <c r="AI317">
        <v>7.9619999999999891</v>
      </c>
      <c r="AJ317">
        <v>7.9120000000000346</v>
      </c>
      <c r="AK317">
        <v>8.089999999999975</v>
      </c>
      <c r="AL317">
        <v>7.8599999999999994</v>
      </c>
      <c r="AM317">
        <v>7.8440000000000225</v>
      </c>
      <c r="AN317">
        <v>8.0079999999999814</v>
      </c>
      <c r="AO317">
        <v>8.085000000000008</v>
      </c>
      <c r="AP317">
        <v>8.1150000000000091</v>
      </c>
      <c r="AQ317">
        <v>8.3070000000000164</v>
      </c>
      <c r="AR317">
        <v>8.2179999999999609</v>
      </c>
      <c r="AS317">
        <v>8.2259999999999991</v>
      </c>
      <c r="AT317">
        <v>8.2750000000000057</v>
      </c>
      <c r="AU317">
        <v>8.4739999999999895</v>
      </c>
      <c r="AV317">
        <v>8.2210000000000036</v>
      </c>
      <c r="AW317">
        <v>8.195999999999998</v>
      </c>
      <c r="AX317">
        <v>8.2539999999999907</v>
      </c>
      <c r="AY317">
        <v>8.492999999999995</v>
      </c>
      <c r="AZ317">
        <v>8.4210000000000207</v>
      </c>
      <c r="BA317">
        <v>8.620000000000033</v>
      </c>
      <c r="BB317">
        <v>8.4189999999999259</v>
      </c>
      <c r="BC317" s="128">
        <f t="shared" si="34"/>
        <v>54.05628610790987</v>
      </c>
    </row>
    <row r="318" spans="1:55" ht="15" thickBot="1" x14ac:dyDescent="0.35">
      <c r="A318" s="3" t="s">
        <v>93</v>
      </c>
      <c r="B318" s="3">
        <v>2020</v>
      </c>
      <c r="C318" s="20">
        <v>43854</v>
      </c>
      <c r="D318" s="3" t="s">
        <v>72</v>
      </c>
      <c r="E318" s="38" t="s">
        <v>204</v>
      </c>
      <c r="F318" t="s">
        <v>205</v>
      </c>
      <c r="G318" t="s">
        <v>67</v>
      </c>
      <c r="H318" t="s">
        <v>214</v>
      </c>
      <c r="I318" t="s">
        <v>520</v>
      </c>
      <c r="J318" t="s">
        <v>521</v>
      </c>
      <c r="K318" t="s">
        <v>271</v>
      </c>
      <c r="L318" s="65">
        <f>(C318-VLOOKUP(H318,Riders!$A$2:$C$3501,2,FALSE))/365</f>
        <v>25.101369863013698</v>
      </c>
      <c r="M318" s="65">
        <f>(C318-VLOOKUP(I318,Riders!$A$2:$C$3501,2,FALSE))/365</f>
        <v>23.076712328767123</v>
      </c>
      <c r="N318" s="65">
        <f>(C318-VLOOKUP(J318,Riders!$A$2:$C$3501,2,FALSE))/365</f>
        <v>22.435616438356163</v>
      </c>
      <c r="O318" s="65">
        <f>(C318-VLOOKUP(K318,Riders!$A$2:$C$3501,2,FALSE))/365</f>
        <v>25.602739726027398</v>
      </c>
      <c r="P318" s="38">
        <v>1</v>
      </c>
      <c r="Q318" s="127" t="str">
        <f t="shared" si="28"/>
        <v/>
      </c>
      <c r="R318" s="127">
        <f t="shared" si="29"/>
        <v>22.094999999999999</v>
      </c>
      <c r="S318" s="127">
        <f t="shared" si="30"/>
        <v>68.237000000000009</v>
      </c>
      <c r="T318" s="127">
        <f t="shared" si="31"/>
        <v>62.402000000000001</v>
      </c>
      <c r="U318" s="127">
        <f t="shared" si="32"/>
        <v>61.806999999999988</v>
      </c>
      <c r="V318" s="127" t="str">
        <f t="shared" si="33"/>
        <v/>
      </c>
      <c r="W318">
        <v>14.145</v>
      </c>
      <c r="X318">
        <v>7.9499999999999993</v>
      </c>
      <c r="Y318">
        <v>7.7830000000000013</v>
      </c>
      <c r="Z318">
        <v>7.5829999999999984</v>
      </c>
      <c r="AA318">
        <v>7.7259999999999991</v>
      </c>
      <c r="AB318">
        <v>7.5830000000000055</v>
      </c>
      <c r="AC318">
        <v>7.6640000000000015</v>
      </c>
      <c r="AD318">
        <v>7.8030000000000044</v>
      </c>
      <c r="AE318">
        <v>7.6769999999999783</v>
      </c>
      <c r="AF318">
        <v>7.8790000000000191</v>
      </c>
      <c r="AG318">
        <v>7.7020000000000124</v>
      </c>
      <c r="AH318">
        <v>7.8639999999999901</v>
      </c>
      <c r="AI318">
        <v>7.7679999999999865</v>
      </c>
      <c r="AJ318">
        <v>7.9480000000000075</v>
      </c>
      <c r="AK318">
        <v>7.8050000000000068</v>
      </c>
      <c r="AL318">
        <v>7.7590000000000003</v>
      </c>
      <c r="AM318">
        <v>7.6619999999999777</v>
      </c>
      <c r="AN318">
        <v>7.6220000000000425</v>
      </c>
      <c r="AO318">
        <v>7.6589999999999634</v>
      </c>
      <c r="AP318">
        <v>7.8299999999999841</v>
      </c>
      <c r="AQ318">
        <v>7.7470000000000141</v>
      </c>
      <c r="AR318">
        <v>7.9680000000000177</v>
      </c>
      <c r="AS318">
        <v>7.688999999999993</v>
      </c>
      <c r="AT318">
        <v>7.6299999999999955</v>
      </c>
      <c r="AU318">
        <v>7.5010000000000048</v>
      </c>
      <c r="AV318">
        <v>7.5979999999999848</v>
      </c>
      <c r="AW318">
        <v>7.660000000000025</v>
      </c>
      <c r="AX318">
        <v>10.431000000000012</v>
      </c>
      <c r="AY318"/>
      <c r="AZ318"/>
      <c r="BA318"/>
      <c r="BB318"/>
      <c r="BC318" s="128" t="str">
        <f t="shared" si="34"/>
        <v/>
      </c>
    </row>
    <row r="319" spans="1:55" ht="15" thickBot="1" x14ac:dyDescent="0.35">
      <c r="A319" s="3" t="s">
        <v>93</v>
      </c>
      <c r="B319" s="3">
        <v>2020</v>
      </c>
      <c r="C319" s="20">
        <v>43854</v>
      </c>
      <c r="D319" s="3" t="s">
        <v>72</v>
      </c>
      <c r="E319" s="38" t="s">
        <v>204</v>
      </c>
      <c r="F319" t="s">
        <v>205</v>
      </c>
      <c r="G319" t="s">
        <v>17</v>
      </c>
      <c r="H319" t="s">
        <v>215</v>
      </c>
      <c r="I319" t="s">
        <v>327</v>
      </c>
      <c r="J319" t="s">
        <v>422</v>
      </c>
      <c r="K319" t="s">
        <v>530</v>
      </c>
      <c r="L319" s="65">
        <f>(C319-VLOOKUP(H319,Riders!$A$2:$C$3501,2,FALSE))/365</f>
        <v>21.046575342465754</v>
      </c>
      <c r="M319" s="65">
        <f>(C319-VLOOKUP(I319,Riders!$A$2:$C$3501,2,FALSE))/365</f>
        <v>27.306849315068494</v>
      </c>
      <c r="N319" s="65">
        <f>(C319-VLOOKUP(J319,Riders!$A$2:$C$3501,2,FALSE))/365</f>
        <v>20.767123287671232</v>
      </c>
      <c r="O319" s="65">
        <f>(C319-VLOOKUP(K319,Riders!$A$2:$C$3501,2,FALSE))/365</f>
        <v>20.010958904109589</v>
      </c>
      <c r="P319" s="38">
        <v>2</v>
      </c>
      <c r="Q319" s="127" t="str">
        <f t="shared" si="28"/>
        <v/>
      </c>
      <c r="R319" s="127">
        <f t="shared" si="29"/>
        <v>22.401</v>
      </c>
      <c r="S319" s="127">
        <f t="shared" si="30"/>
        <v>69.624000000000009</v>
      </c>
      <c r="T319" s="127">
        <f t="shared" si="31"/>
        <v>63.487999999999985</v>
      </c>
      <c r="U319" s="127">
        <f t="shared" si="32"/>
        <v>65.40900000000002</v>
      </c>
      <c r="V319" s="127" t="str">
        <f t="shared" si="33"/>
        <v/>
      </c>
      <c r="W319">
        <v>13.99</v>
      </c>
      <c r="X319">
        <v>8.4109999999999996</v>
      </c>
      <c r="Y319">
        <v>7.9310000000000009</v>
      </c>
      <c r="Z319">
        <v>7.8810000000000002</v>
      </c>
      <c r="AA319">
        <v>7.9720000000000013</v>
      </c>
      <c r="AB319">
        <v>7.769999999999996</v>
      </c>
      <c r="AC319">
        <v>7.8319999999999936</v>
      </c>
      <c r="AD319">
        <v>7.8370000000000175</v>
      </c>
      <c r="AE319">
        <v>7.9230000000000018</v>
      </c>
      <c r="AF319">
        <v>7.8079999999999785</v>
      </c>
      <c r="AG319">
        <v>7.8329999999999984</v>
      </c>
      <c r="AH319">
        <v>7.8740000000000094</v>
      </c>
      <c r="AI319">
        <v>8.0830000000000126</v>
      </c>
      <c r="AJ319">
        <v>7.9699999999999989</v>
      </c>
      <c r="AK319">
        <v>8.0110000000000099</v>
      </c>
      <c r="AL319">
        <v>7.9859999999999758</v>
      </c>
      <c r="AM319">
        <v>8.0579999999999927</v>
      </c>
      <c r="AN319">
        <v>8.2300000000000182</v>
      </c>
      <c r="AO319">
        <v>8.132000000000005</v>
      </c>
      <c r="AP319">
        <v>8.3789999999999907</v>
      </c>
      <c r="AQ319">
        <v>8.1289999999999907</v>
      </c>
      <c r="AR319">
        <v>8.0890000000000271</v>
      </c>
      <c r="AS319">
        <v>8.1429999999999723</v>
      </c>
      <c r="AT319">
        <v>8.2490000000000236</v>
      </c>
      <c r="AU319">
        <v>8.0989999999999895</v>
      </c>
      <c r="AV319">
        <v>8.2119999999999891</v>
      </c>
      <c r="AW319">
        <v>9.4830000000000041</v>
      </c>
      <c r="AX319"/>
      <c r="AY319"/>
      <c r="AZ319"/>
      <c r="BA319"/>
      <c r="BB319"/>
      <c r="BC319" s="128" t="str">
        <f t="shared" si="34"/>
        <v/>
      </c>
    </row>
    <row r="320" spans="1:55" ht="15" thickBot="1" x14ac:dyDescent="0.35">
      <c r="A320" s="3" t="s">
        <v>93</v>
      </c>
      <c r="B320" s="3">
        <v>2020</v>
      </c>
      <c r="C320" s="20">
        <v>43854</v>
      </c>
      <c r="D320" s="3" t="s">
        <v>72</v>
      </c>
      <c r="E320" s="38" t="s">
        <v>204</v>
      </c>
      <c r="F320" t="s">
        <v>206</v>
      </c>
      <c r="G320" t="s">
        <v>27</v>
      </c>
      <c r="H320" t="s">
        <v>312</v>
      </c>
      <c r="I320" t="s">
        <v>396</v>
      </c>
      <c r="J320" t="s">
        <v>537</v>
      </c>
      <c r="K320" t="s">
        <v>538</v>
      </c>
      <c r="L320" s="65">
        <f>(C320-VLOOKUP(H320,Riders!$A$2:$C$3501,2,FALSE))/365</f>
        <v>21.528767123287672</v>
      </c>
      <c r="M320" s="65">
        <f>(C320-VLOOKUP(I320,Riders!$A$2:$C$3501,2,FALSE))/365</f>
        <v>20.884931506849316</v>
      </c>
      <c r="N320" s="65">
        <f>(C320-VLOOKUP(J320,Riders!$A$2:$C$3501,2,FALSE))/365</f>
        <v>28.213698630136985</v>
      </c>
      <c r="O320" s="65">
        <f>(C320-VLOOKUP(K320,Riders!$A$2:$C$3501,2,FALSE))/365</f>
        <v>25.038356164383561</v>
      </c>
      <c r="P320" s="38">
        <v>3</v>
      </c>
      <c r="Q320" s="127">
        <f t="shared" si="28"/>
        <v>264.23399999999998</v>
      </c>
      <c r="R320" s="127">
        <f t="shared" si="29"/>
        <v>22.951000000000001</v>
      </c>
      <c r="S320" s="127">
        <f t="shared" si="30"/>
        <v>70.06</v>
      </c>
      <c r="T320" s="127">
        <f t="shared" si="31"/>
        <v>62.770999999999987</v>
      </c>
      <c r="U320" s="127">
        <f t="shared" si="32"/>
        <v>65.701000000000022</v>
      </c>
      <c r="V320" s="127">
        <f t="shared" si="33"/>
        <v>65.70199999999997</v>
      </c>
      <c r="W320">
        <v>14.492000000000001</v>
      </c>
      <c r="X320">
        <v>8.4589999999999996</v>
      </c>
      <c r="Y320">
        <v>7.972999999999999</v>
      </c>
      <c r="Z320">
        <v>7.8049999999999997</v>
      </c>
      <c r="AA320">
        <v>7.9519999999999982</v>
      </c>
      <c r="AB320">
        <v>7.7600000000000051</v>
      </c>
      <c r="AC320">
        <v>7.8109999999999999</v>
      </c>
      <c r="AD320">
        <v>7.8079999999999998</v>
      </c>
      <c r="AE320">
        <v>8.0039999999999907</v>
      </c>
      <c r="AF320">
        <v>7.7960000000000065</v>
      </c>
      <c r="AG320">
        <v>7.7659999999999911</v>
      </c>
      <c r="AH320">
        <v>7.8020000000000067</v>
      </c>
      <c r="AI320">
        <v>7.7540000000000049</v>
      </c>
      <c r="AJ320">
        <v>7.8939999999999912</v>
      </c>
      <c r="AK320">
        <v>7.8340000000000316</v>
      </c>
      <c r="AL320">
        <v>7.9209999999999638</v>
      </c>
      <c r="AM320">
        <v>8.0440000000000111</v>
      </c>
      <c r="AN320">
        <v>8.304000000000002</v>
      </c>
      <c r="AO320">
        <v>8.078000000000003</v>
      </c>
      <c r="AP320">
        <v>8.2379999999999711</v>
      </c>
      <c r="AQ320">
        <v>8.16700000000003</v>
      </c>
      <c r="AR320">
        <v>8.1269999999999811</v>
      </c>
      <c r="AS320">
        <v>8.36099999999999</v>
      </c>
      <c r="AT320">
        <v>8.3820000000000334</v>
      </c>
      <c r="AU320">
        <v>8.0240000000000009</v>
      </c>
      <c r="AV320">
        <v>8.0449999999999591</v>
      </c>
      <c r="AW320">
        <v>8.0710000000000264</v>
      </c>
      <c r="AX320">
        <v>8.2669999999999959</v>
      </c>
      <c r="AY320">
        <v>8.2669999999999959</v>
      </c>
      <c r="AZ320">
        <v>8.3130000000000166</v>
      </c>
      <c r="BA320">
        <v>8.5109999999999673</v>
      </c>
      <c r="BB320">
        <v>8.2040000000000077</v>
      </c>
      <c r="BC320" s="128">
        <f t="shared" si="34"/>
        <v>54.497150253184678</v>
      </c>
    </row>
    <row r="321" spans="1:55" ht="15" thickBot="1" x14ac:dyDescent="0.35">
      <c r="A321" s="3" t="s">
        <v>93</v>
      </c>
      <c r="B321" s="3">
        <v>2020</v>
      </c>
      <c r="C321" s="20">
        <v>43854</v>
      </c>
      <c r="D321" s="3" t="s">
        <v>72</v>
      </c>
      <c r="E321" s="38" t="s">
        <v>204</v>
      </c>
      <c r="F321" t="s">
        <v>206</v>
      </c>
      <c r="G321" t="s">
        <v>51</v>
      </c>
      <c r="H321" t="s">
        <v>301</v>
      </c>
      <c r="I321" t="s">
        <v>236</v>
      </c>
      <c r="J321" t="s">
        <v>531</v>
      </c>
      <c r="K321" t="s">
        <v>532</v>
      </c>
      <c r="L321" s="65">
        <f>(C321-VLOOKUP(H321,Riders!$A$2:$C$3501,2,FALSE))/365</f>
        <v>29.884931506849316</v>
      </c>
      <c r="M321" s="65">
        <f>(C321-VLOOKUP(I321,Riders!$A$2:$C$3501,2,FALSE))/365</f>
        <v>24.221917808219178</v>
      </c>
      <c r="N321" s="65">
        <f>(C321-VLOOKUP(J321,Riders!$A$2:$C$3501,2,FALSE))/365</f>
        <v>19.397260273972602</v>
      </c>
      <c r="O321" s="65">
        <f>(C321-VLOOKUP(K321,Riders!$A$2:$C$3501,2,FALSE))/365</f>
        <v>27.246575342465754</v>
      </c>
      <c r="P321" s="38">
        <v>4</v>
      </c>
      <c r="Q321" s="127">
        <f t="shared" si="28"/>
        <v>265.64099999999996</v>
      </c>
      <c r="R321" s="127">
        <f t="shared" si="29"/>
        <v>22.646000000000001</v>
      </c>
      <c r="S321" s="127">
        <f t="shared" si="30"/>
        <v>70.001999999999995</v>
      </c>
      <c r="T321" s="127">
        <f t="shared" si="31"/>
        <v>64.459999999999994</v>
      </c>
      <c r="U321" s="127">
        <f t="shared" si="32"/>
        <v>64.993000000000023</v>
      </c>
      <c r="V321" s="127">
        <f t="shared" si="33"/>
        <v>66.18599999999995</v>
      </c>
      <c r="W321">
        <v>14.095000000000001</v>
      </c>
      <c r="X321">
        <v>8.5510000000000002</v>
      </c>
      <c r="Y321">
        <v>8.125</v>
      </c>
      <c r="Z321">
        <v>8</v>
      </c>
      <c r="AA321">
        <v>7.8329999999999984</v>
      </c>
      <c r="AB321">
        <v>7.7620000000000005</v>
      </c>
      <c r="AC321">
        <v>7.8789999999999907</v>
      </c>
      <c r="AD321">
        <v>7.757000000000005</v>
      </c>
      <c r="AE321">
        <v>7.7890000000000157</v>
      </c>
      <c r="AF321">
        <v>8.0210000000000008</v>
      </c>
      <c r="AG321">
        <v>7.9039999999999964</v>
      </c>
      <c r="AH321">
        <v>8.1169999999999902</v>
      </c>
      <c r="AI321">
        <v>8.3029999999999831</v>
      </c>
      <c r="AJ321">
        <v>8.2870000000000346</v>
      </c>
      <c r="AK321">
        <v>8.063999999999993</v>
      </c>
      <c r="AL321">
        <v>7.9749999999999801</v>
      </c>
      <c r="AM321">
        <v>8.157999999999987</v>
      </c>
      <c r="AN321">
        <v>8.0340000000000202</v>
      </c>
      <c r="AO321">
        <v>8.0769999999999982</v>
      </c>
      <c r="AP321">
        <v>8.0999999999999943</v>
      </c>
      <c r="AQ321">
        <v>8.2770000000000437</v>
      </c>
      <c r="AR321">
        <v>8.0439999999999543</v>
      </c>
      <c r="AS321">
        <v>8.0770000000000266</v>
      </c>
      <c r="AT321">
        <v>8.2259999999999991</v>
      </c>
      <c r="AU321">
        <v>8.0289999999999964</v>
      </c>
      <c r="AV321">
        <v>8.1069999999999709</v>
      </c>
      <c r="AW321">
        <v>8.2740000000000293</v>
      </c>
      <c r="AX321">
        <v>8.3310000000000173</v>
      </c>
      <c r="AY321">
        <v>8.5880000000000223</v>
      </c>
      <c r="AZ321">
        <v>8.302999999999912</v>
      </c>
      <c r="BA321">
        <v>8.2260000000000275</v>
      </c>
      <c r="BB321">
        <v>8.3279999999999745</v>
      </c>
      <c r="BC321" s="128">
        <f t="shared" si="34"/>
        <v>54.208499440974855</v>
      </c>
    </row>
    <row r="322" spans="1:55" ht="15" thickBot="1" x14ac:dyDescent="0.35">
      <c r="A322" s="3" t="s">
        <v>93</v>
      </c>
      <c r="B322" s="3">
        <v>2020</v>
      </c>
      <c r="C322" s="20">
        <v>43853</v>
      </c>
      <c r="D322" s="3" t="s">
        <v>72</v>
      </c>
      <c r="E322" s="38" t="s">
        <v>379</v>
      </c>
      <c r="F322" s="67" t="s">
        <v>379</v>
      </c>
      <c r="G322" t="s">
        <v>67</v>
      </c>
      <c r="H322" t="s">
        <v>214</v>
      </c>
      <c r="I322" t="s">
        <v>520</v>
      </c>
      <c r="J322" t="s">
        <v>521</v>
      </c>
      <c r="K322" t="s">
        <v>271</v>
      </c>
      <c r="L322" s="65">
        <f>(C322-VLOOKUP(H322,Riders!$A$2:$C$3501,2,FALSE))/365</f>
        <v>25.098630136986301</v>
      </c>
      <c r="M322" s="65">
        <f>(C322-VLOOKUP(I322,Riders!$A$2:$C$3501,2,FALSE))/365</f>
        <v>23.073972602739726</v>
      </c>
      <c r="N322" s="65">
        <f>(C322-VLOOKUP(J322,Riders!$A$2:$C$3501,2,FALSE))/365</f>
        <v>22.432876712328767</v>
      </c>
      <c r="O322" s="65">
        <f>(C322-VLOOKUP(K322,Riders!$A$2:$C$3501,2,FALSE))/365</f>
        <v>25.6</v>
      </c>
      <c r="P322" s="38">
        <v>1</v>
      </c>
      <c r="Q322" s="127">
        <f t="shared" ref="Q322:Q385" si="35">IF(COUNT(W322:BB322)=32,SUM(W322:BB322),"")</f>
        <v>261.47199999999998</v>
      </c>
      <c r="R322" s="127">
        <f t="shared" ref="R322:R385" si="36">IF(COUNT(W322:X322)=2,SUM(W322:X322),"")</f>
        <v>22.308</v>
      </c>
      <c r="S322" s="127">
        <f t="shared" ref="S322:S385" si="37">IF(COUNT(W322:AD322)=8,SUM(W322:AD322),"")</f>
        <v>68.680000000000007</v>
      </c>
      <c r="T322" s="127">
        <f t="shared" ref="T322:T385" si="38">IF(COUNT(AE322:AL322)=8,SUM(AE322:AL322),"")</f>
        <v>62.018000000000001</v>
      </c>
      <c r="U322" s="127">
        <f t="shared" ref="U322:U385" si="39">IF(COUNT(AM322:AT322)=8,SUM(AM322:AT322),"")</f>
        <v>63.723999999999961</v>
      </c>
      <c r="V322" s="127">
        <f t="shared" ref="V322:V385" si="40">IF(COUNT(AU322:BB322)=8,SUM(AU322:BB322),"")</f>
        <v>67.050000000000011</v>
      </c>
      <c r="W322">
        <v>14.172000000000001</v>
      </c>
      <c r="X322">
        <v>8.1359999999999992</v>
      </c>
      <c r="Y322">
        <v>7.6879999999999988</v>
      </c>
      <c r="Z322">
        <v>7.7740000000000045</v>
      </c>
      <c r="AA322">
        <v>7.5949999999999989</v>
      </c>
      <c r="AB322">
        <v>7.8099999999999952</v>
      </c>
      <c r="AC322">
        <v>7.7460000000000093</v>
      </c>
      <c r="AD322">
        <v>7.7590000000000003</v>
      </c>
      <c r="AE322">
        <v>7.8670000000000044</v>
      </c>
      <c r="AF322">
        <v>7.6880000000000024</v>
      </c>
      <c r="AG322">
        <v>7.6529999999999916</v>
      </c>
      <c r="AH322">
        <v>7.617999999999995</v>
      </c>
      <c r="AI322">
        <v>7.7390000000000043</v>
      </c>
      <c r="AJ322">
        <v>7.7149999999999892</v>
      </c>
      <c r="AK322">
        <v>7.7870000000000203</v>
      </c>
      <c r="AL322">
        <v>7.9509999999999934</v>
      </c>
      <c r="AM322">
        <v>7.9049999999999727</v>
      </c>
      <c r="AN322">
        <v>8.0180000000000291</v>
      </c>
      <c r="AO322">
        <v>8.2370000000000232</v>
      </c>
      <c r="AP322">
        <v>8.0509999999999877</v>
      </c>
      <c r="AQ322">
        <v>7.9879999999999995</v>
      </c>
      <c r="AR322">
        <v>7.8529999999999518</v>
      </c>
      <c r="AS322">
        <v>7.8340000000000316</v>
      </c>
      <c r="AT322">
        <v>7.8379999999999654</v>
      </c>
      <c r="AU322">
        <v>7.8610000000000184</v>
      </c>
      <c r="AV322">
        <v>7.9870000000000232</v>
      </c>
      <c r="AW322">
        <v>8.0649999999999977</v>
      </c>
      <c r="AX322">
        <v>8.228999999999985</v>
      </c>
      <c r="AY322">
        <v>8.4180000000000064</v>
      </c>
      <c r="AZ322">
        <v>8.6459999999999866</v>
      </c>
      <c r="BA322">
        <v>8.8309999999999889</v>
      </c>
      <c r="BB322">
        <v>9.0130000000000052</v>
      </c>
      <c r="BC322" s="128">
        <f t="shared" ref="BC322:BC385" si="41">IF(COUNT(W322:BB322)=32,3.6*4000/Q322,"")</f>
        <v>55.072818504467023</v>
      </c>
    </row>
    <row r="323" spans="1:55" ht="15" thickBot="1" x14ac:dyDescent="0.35">
      <c r="A323" s="3" t="s">
        <v>93</v>
      </c>
      <c r="B323" s="3">
        <v>2020</v>
      </c>
      <c r="C323" s="20">
        <v>43853</v>
      </c>
      <c r="D323" s="3" t="s">
        <v>72</v>
      </c>
      <c r="E323" s="38" t="s">
        <v>379</v>
      </c>
      <c r="F323" s="67" t="s">
        <v>379</v>
      </c>
      <c r="G323" t="s">
        <v>27</v>
      </c>
      <c r="H323" t="s">
        <v>312</v>
      </c>
      <c r="I323" t="s">
        <v>396</v>
      </c>
      <c r="J323" t="s">
        <v>537</v>
      </c>
      <c r="K323" t="s">
        <v>538</v>
      </c>
      <c r="L323" s="65">
        <f>(C323-VLOOKUP(H323,Riders!$A$2:$C$3501,2,FALSE))/365</f>
        <v>21.526027397260275</v>
      </c>
      <c r="M323" s="65">
        <f>(C323-VLOOKUP(I323,Riders!$A$2:$C$3501,2,FALSE))/365</f>
        <v>20.882191780821916</v>
      </c>
      <c r="N323" s="65">
        <f>(C323-VLOOKUP(J323,Riders!$A$2:$C$3501,2,FALSE))/365</f>
        <v>28.210958904109589</v>
      </c>
      <c r="O323" s="65">
        <f>(C323-VLOOKUP(K323,Riders!$A$2:$C$3501,2,FALSE))/365</f>
        <v>25.035616438356165</v>
      </c>
      <c r="P323" s="38">
        <v>2</v>
      </c>
      <c r="Q323" s="127">
        <f t="shared" si="35"/>
        <v>263.25200000000007</v>
      </c>
      <c r="R323" s="127">
        <f t="shared" si="36"/>
        <v>22.824999999999999</v>
      </c>
      <c r="S323" s="127">
        <f t="shared" si="37"/>
        <v>70.176999999999992</v>
      </c>
      <c r="T323" s="127">
        <f t="shared" si="38"/>
        <v>64.010000000000019</v>
      </c>
      <c r="U323" s="127">
        <f t="shared" si="39"/>
        <v>64.855999999999966</v>
      </c>
      <c r="V323" s="127">
        <f t="shared" si="40"/>
        <v>64.209000000000088</v>
      </c>
      <c r="W323">
        <v>14.452999999999999</v>
      </c>
      <c r="X323">
        <v>8.3719999999999999</v>
      </c>
      <c r="Y323">
        <v>7.8900000000000006</v>
      </c>
      <c r="Z323">
        <v>7.7840000000000025</v>
      </c>
      <c r="AA323">
        <v>7.9699999999999989</v>
      </c>
      <c r="AB323">
        <v>7.8599999999999994</v>
      </c>
      <c r="AC323">
        <v>7.9209999999999994</v>
      </c>
      <c r="AD323">
        <v>7.9269999999999925</v>
      </c>
      <c r="AE323">
        <v>8.0820000000000221</v>
      </c>
      <c r="AF323">
        <v>7.9579999999999842</v>
      </c>
      <c r="AG323">
        <v>7.9200000000000159</v>
      </c>
      <c r="AH323">
        <v>7.9289999999999878</v>
      </c>
      <c r="AI323">
        <v>8.0609999999999928</v>
      </c>
      <c r="AJ323">
        <v>8.0339999999999918</v>
      </c>
      <c r="AK323">
        <v>7.9969999999999999</v>
      </c>
      <c r="AL323">
        <v>8.0290000000000248</v>
      </c>
      <c r="AM323">
        <v>8.1939999999999884</v>
      </c>
      <c r="AN323">
        <v>8.1069999999999709</v>
      </c>
      <c r="AO323">
        <v>8.266000000000048</v>
      </c>
      <c r="AP323">
        <v>8.1839999999999975</v>
      </c>
      <c r="AQ323">
        <v>8.0879999999999939</v>
      </c>
      <c r="AR323">
        <v>8.0120000000000005</v>
      </c>
      <c r="AS323">
        <v>8.1089999999999804</v>
      </c>
      <c r="AT323">
        <v>7.8959999999999866</v>
      </c>
      <c r="AU323">
        <v>7.9900000000000091</v>
      </c>
      <c r="AV323">
        <v>7.9429999999999836</v>
      </c>
      <c r="AW323">
        <v>7.9399999999999977</v>
      </c>
      <c r="AX323">
        <v>8.1080000000000325</v>
      </c>
      <c r="AY323">
        <v>7.9759999999999707</v>
      </c>
      <c r="AZ323">
        <v>8.0529999999999973</v>
      </c>
      <c r="BA323">
        <v>8.0880000000000223</v>
      </c>
      <c r="BB323">
        <v>8.1110000000000753</v>
      </c>
      <c r="BC323" s="128">
        <f t="shared" si="41"/>
        <v>54.700439122969613</v>
      </c>
    </row>
    <row r="324" spans="1:55" ht="15" thickBot="1" x14ac:dyDescent="0.35">
      <c r="A324" s="3" t="s">
        <v>93</v>
      </c>
      <c r="B324" s="3">
        <v>2020</v>
      </c>
      <c r="C324" s="20">
        <v>43853</v>
      </c>
      <c r="D324" s="3" t="s">
        <v>72</v>
      </c>
      <c r="E324" s="38" t="s">
        <v>379</v>
      </c>
      <c r="F324" s="67" t="s">
        <v>379</v>
      </c>
      <c r="G324" t="s">
        <v>17</v>
      </c>
      <c r="H324" t="s">
        <v>215</v>
      </c>
      <c r="I324" t="s">
        <v>327</v>
      </c>
      <c r="J324" t="s">
        <v>422</v>
      </c>
      <c r="K324" t="s">
        <v>530</v>
      </c>
      <c r="L324" s="65">
        <f>(C324-VLOOKUP(H324,Riders!$A$2:$C$3501,2,FALSE))/365</f>
        <v>21.043835616438358</v>
      </c>
      <c r="M324" s="65">
        <f>(C324-VLOOKUP(I324,Riders!$A$2:$C$3501,2,FALSE))/365</f>
        <v>27.304109589041097</v>
      </c>
      <c r="N324" s="65">
        <f>(C324-VLOOKUP(J324,Riders!$A$2:$C$3501,2,FALSE))/365</f>
        <v>20.764383561643836</v>
      </c>
      <c r="O324" s="65">
        <f>(C324-VLOOKUP(K324,Riders!$A$2:$C$3501,2,FALSE))/365</f>
        <v>20.008219178082193</v>
      </c>
      <c r="P324" s="38">
        <v>3</v>
      </c>
      <c r="Q324" s="127">
        <f t="shared" si="35"/>
        <v>264.81200000000001</v>
      </c>
      <c r="R324" s="127">
        <f t="shared" si="36"/>
        <v>23.003</v>
      </c>
      <c r="S324" s="127">
        <f t="shared" si="37"/>
        <v>70.792000000000002</v>
      </c>
      <c r="T324" s="127">
        <f t="shared" si="38"/>
        <v>63.564999999999998</v>
      </c>
      <c r="U324" s="127">
        <f t="shared" si="39"/>
        <v>65.104000000000013</v>
      </c>
      <c r="V324" s="127">
        <f t="shared" si="40"/>
        <v>65.350999999999999</v>
      </c>
      <c r="W324">
        <v>14.411</v>
      </c>
      <c r="X324">
        <v>8.5920000000000005</v>
      </c>
      <c r="Y324">
        <v>8.1439999999999984</v>
      </c>
      <c r="Z324">
        <v>8.0420000000000016</v>
      </c>
      <c r="AA324">
        <v>8.0489999999999995</v>
      </c>
      <c r="AB324">
        <v>7.8460000000000036</v>
      </c>
      <c r="AC324">
        <v>7.8419999999999916</v>
      </c>
      <c r="AD324">
        <v>7.8660000000000068</v>
      </c>
      <c r="AE324">
        <v>7.9750000000000085</v>
      </c>
      <c r="AF324">
        <v>7.8649999999999949</v>
      </c>
      <c r="AG324">
        <v>7.8430000000000035</v>
      </c>
      <c r="AH324">
        <v>7.9350000000000023</v>
      </c>
      <c r="AI324">
        <v>7.9829999999999899</v>
      </c>
      <c r="AJ324">
        <v>8.1410000000000053</v>
      </c>
      <c r="AK324">
        <v>7.929000000000002</v>
      </c>
      <c r="AL324">
        <v>7.8939999999999912</v>
      </c>
      <c r="AM324">
        <v>7.9160000000000252</v>
      </c>
      <c r="AN324">
        <v>7.9449999999999648</v>
      </c>
      <c r="AO324">
        <v>8.0470000000000255</v>
      </c>
      <c r="AP324">
        <v>8.1209999999999809</v>
      </c>
      <c r="AQ324">
        <v>8.2919999999999732</v>
      </c>
      <c r="AR324">
        <v>8.2950000000000159</v>
      </c>
      <c r="AS324">
        <v>8.3800000000000523</v>
      </c>
      <c r="AT324">
        <v>8.1079999999999757</v>
      </c>
      <c r="AU324">
        <v>8.08299999999997</v>
      </c>
      <c r="AV324">
        <v>8.1350000000000193</v>
      </c>
      <c r="AW324">
        <v>8.1570000000000107</v>
      </c>
      <c r="AX324">
        <v>8.3449999999999704</v>
      </c>
      <c r="AY324">
        <v>8.0979999999999848</v>
      </c>
      <c r="AZ324">
        <v>8.0960000000000605</v>
      </c>
      <c r="BA324">
        <v>8.1639999999999588</v>
      </c>
      <c r="BB324">
        <v>8.2730000000000246</v>
      </c>
      <c r="BC324" s="128">
        <f t="shared" si="41"/>
        <v>54.378200383668414</v>
      </c>
    </row>
    <row r="325" spans="1:55" ht="15" thickBot="1" x14ac:dyDescent="0.35">
      <c r="A325" s="3" t="s">
        <v>93</v>
      </c>
      <c r="B325" s="3">
        <v>2020</v>
      </c>
      <c r="C325" s="20">
        <v>43853</v>
      </c>
      <c r="D325" s="3" t="s">
        <v>72</v>
      </c>
      <c r="E325" s="38" t="s">
        <v>379</v>
      </c>
      <c r="F325" s="67" t="s">
        <v>379</v>
      </c>
      <c r="G325" t="s">
        <v>56</v>
      </c>
      <c r="H325" t="s">
        <v>291</v>
      </c>
      <c r="I325" t="s">
        <v>267</v>
      </c>
      <c r="J325" t="s">
        <v>428</v>
      </c>
      <c r="K325" t="s">
        <v>427</v>
      </c>
      <c r="L325" s="65">
        <f>(C325-VLOOKUP(H325,Riders!$A$2:$C$3501,2,FALSE))/365</f>
        <v>18.769863013698629</v>
      </c>
      <c r="M325" s="65">
        <f>(C325-VLOOKUP(I325,Riders!$A$2:$C$3501,2,FALSE))/365</f>
        <v>21.079452054794519</v>
      </c>
      <c r="N325" s="65">
        <f>(C325-VLOOKUP(J325,Riders!$A$2:$C$3501,2,FALSE))/365</f>
        <v>30.241095890410961</v>
      </c>
      <c r="O325" s="65">
        <f>(C325-VLOOKUP(K325,Riders!$A$2:$C$3501,2,FALSE))/365</f>
        <v>25.742465753424657</v>
      </c>
      <c r="P325" s="38">
        <v>4</v>
      </c>
      <c r="Q325" s="127">
        <f t="shared" si="35"/>
        <v>266.40499999999997</v>
      </c>
      <c r="R325" s="127">
        <f t="shared" si="36"/>
        <v>24</v>
      </c>
      <c r="S325" s="127">
        <f t="shared" si="37"/>
        <v>72.474000000000004</v>
      </c>
      <c r="T325" s="127">
        <f t="shared" si="38"/>
        <v>63.069000000000003</v>
      </c>
      <c r="U325" s="127">
        <f t="shared" si="39"/>
        <v>64.862999999999971</v>
      </c>
      <c r="V325" s="127">
        <f t="shared" si="40"/>
        <v>65.998999999999995</v>
      </c>
      <c r="W325">
        <v>15.079000000000001</v>
      </c>
      <c r="X325">
        <v>8.9209999999999994</v>
      </c>
      <c r="Y325">
        <v>8.3320000000000007</v>
      </c>
      <c r="Z325">
        <v>8.1379999999999981</v>
      </c>
      <c r="AA325">
        <v>8.1570000000000036</v>
      </c>
      <c r="AB325">
        <v>7.972999999999999</v>
      </c>
      <c r="AC325">
        <v>7.9059999999999988</v>
      </c>
      <c r="AD325">
        <v>7.9680000000000035</v>
      </c>
      <c r="AE325">
        <v>7.8169999999999931</v>
      </c>
      <c r="AF325">
        <v>7.8239999999999981</v>
      </c>
      <c r="AG325">
        <v>7.8530000000000229</v>
      </c>
      <c r="AH325">
        <v>7.8719999999999715</v>
      </c>
      <c r="AI325">
        <v>8.097999999999999</v>
      </c>
      <c r="AJ325">
        <v>7.9340000000000259</v>
      </c>
      <c r="AK325">
        <v>7.8410000000000082</v>
      </c>
      <c r="AL325">
        <v>7.8299999999999841</v>
      </c>
      <c r="AM325">
        <v>8.0449999999999591</v>
      </c>
      <c r="AN325">
        <v>7.9510000000000502</v>
      </c>
      <c r="AO325">
        <v>7.9539999999999793</v>
      </c>
      <c r="AP325">
        <v>8.1640000000000157</v>
      </c>
      <c r="AQ325">
        <v>8.0769999999999982</v>
      </c>
      <c r="AR325">
        <v>8.1179999999999666</v>
      </c>
      <c r="AS325">
        <v>8.3540000000000134</v>
      </c>
      <c r="AT325">
        <v>8.1999999999999886</v>
      </c>
      <c r="AU325">
        <v>8.245000000000033</v>
      </c>
      <c r="AV325">
        <v>8.2849999999999682</v>
      </c>
      <c r="AW325">
        <v>8.4300000000000068</v>
      </c>
      <c r="AX325">
        <v>8.2600000000000193</v>
      </c>
      <c r="AY325">
        <v>8.1140000000000043</v>
      </c>
      <c r="AZ325">
        <v>8.1769999999999641</v>
      </c>
      <c r="BA325">
        <v>8.2309999999999945</v>
      </c>
      <c r="BB325">
        <v>8.257000000000005</v>
      </c>
      <c r="BC325" s="128">
        <f t="shared" si="41"/>
        <v>54.053039545053586</v>
      </c>
    </row>
    <row r="326" spans="1:55" ht="15" thickBot="1" x14ac:dyDescent="0.35">
      <c r="A326" s="3" t="s">
        <v>93</v>
      </c>
      <c r="B326" s="3">
        <v>2020</v>
      </c>
      <c r="C326" s="20">
        <v>43853</v>
      </c>
      <c r="D326" s="3" t="s">
        <v>72</v>
      </c>
      <c r="E326" s="38" t="s">
        <v>379</v>
      </c>
      <c r="F326" s="67" t="s">
        <v>379</v>
      </c>
      <c r="G326" t="s">
        <v>51</v>
      </c>
      <c r="H326" t="s">
        <v>301</v>
      </c>
      <c r="I326" t="s">
        <v>236</v>
      </c>
      <c r="J326" t="s">
        <v>531</v>
      </c>
      <c r="K326" t="s">
        <v>258</v>
      </c>
      <c r="L326" s="65">
        <f>(C326-VLOOKUP(H326,Riders!$A$2:$C$3501,2,FALSE))/365</f>
        <v>29.882191780821916</v>
      </c>
      <c r="M326" s="65">
        <f>(C326-VLOOKUP(I326,Riders!$A$2:$C$3501,2,FALSE))/365</f>
        <v>24.219178082191782</v>
      </c>
      <c r="N326" s="65">
        <f>(C326-VLOOKUP(J326,Riders!$A$2:$C$3501,2,FALSE))/365</f>
        <v>19.394520547945206</v>
      </c>
      <c r="O326" s="65">
        <f>(C326-VLOOKUP(K326,Riders!$A$2:$C$3501,2,FALSE))/365</f>
        <v>17.975342465753425</v>
      </c>
      <c r="P326" s="38">
        <v>5</v>
      </c>
      <c r="Q326" s="127">
        <f t="shared" si="35"/>
        <v>268.08</v>
      </c>
      <c r="R326" s="127">
        <f t="shared" si="36"/>
        <v>23.094999999999999</v>
      </c>
      <c r="S326" s="127">
        <f t="shared" si="37"/>
        <v>71.365000000000009</v>
      </c>
      <c r="T326" s="127">
        <f t="shared" si="38"/>
        <v>64.430999999999983</v>
      </c>
      <c r="U326" s="127">
        <f t="shared" si="39"/>
        <v>65.572000000000003</v>
      </c>
      <c r="V326" s="127">
        <f t="shared" si="40"/>
        <v>66.711999999999989</v>
      </c>
      <c r="W326">
        <v>14.545</v>
      </c>
      <c r="X326">
        <v>8.5499999999999989</v>
      </c>
      <c r="Y326">
        <v>7.9660000000000011</v>
      </c>
      <c r="Z326">
        <v>7.8419999999999987</v>
      </c>
      <c r="AA326">
        <v>8.0760000000000005</v>
      </c>
      <c r="AB326">
        <v>8.0919999999999987</v>
      </c>
      <c r="AC326">
        <v>8.2050000000000054</v>
      </c>
      <c r="AD326">
        <v>8.0890000000000057</v>
      </c>
      <c r="AE326">
        <v>7.9839999999999947</v>
      </c>
      <c r="AF326">
        <v>7.8960000000000008</v>
      </c>
      <c r="AG326">
        <v>8.0650000000000119</v>
      </c>
      <c r="AH326">
        <v>8.0249999999999773</v>
      </c>
      <c r="AI326">
        <v>8.0940000000000083</v>
      </c>
      <c r="AJ326">
        <v>8.313999999999993</v>
      </c>
      <c r="AK326">
        <v>8.0240000000000151</v>
      </c>
      <c r="AL326">
        <v>8.0289999999999822</v>
      </c>
      <c r="AM326">
        <v>8.0439999999999827</v>
      </c>
      <c r="AN326">
        <v>8.1210000000000377</v>
      </c>
      <c r="AO326">
        <v>8.4799999999999898</v>
      </c>
      <c r="AP326">
        <v>8.4320000000000164</v>
      </c>
      <c r="AQ326">
        <v>8.1239999999999668</v>
      </c>
      <c r="AR326">
        <v>8.1030000000000086</v>
      </c>
      <c r="AS326">
        <v>8.0320000000000107</v>
      </c>
      <c r="AT326">
        <v>8.23599999999999</v>
      </c>
      <c r="AU326">
        <v>8.2119999999999891</v>
      </c>
      <c r="AV326">
        <v>8.3509999999999991</v>
      </c>
      <c r="AW326">
        <v>8.6679999999999779</v>
      </c>
      <c r="AX326">
        <v>8.7440000000000282</v>
      </c>
      <c r="AY326">
        <v>8.3479999999999848</v>
      </c>
      <c r="AZ326">
        <v>8.1990000000000407</v>
      </c>
      <c r="BA326">
        <v>8.0759999999999934</v>
      </c>
      <c r="BB326">
        <v>8.1139999999999759</v>
      </c>
      <c r="BC326" s="128">
        <f t="shared" si="41"/>
        <v>53.715308863025967</v>
      </c>
    </row>
    <row r="327" spans="1:55" ht="15" thickBot="1" x14ac:dyDescent="0.35">
      <c r="A327" s="3" t="s">
        <v>93</v>
      </c>
      <c r="B327" s="3">
        <v>2020</v>
      </c>
      <c r="C327" s="20">
        <v>43853</v>
      </c>
      <c r="D327" s="3" t="s">
        <v>72</v>
      </c>
      <c r="E327" s="38" t="s">
        <v>379</v>
      </c>
      <c r="F327" s="67" t="s">
        <v>379</v>
      </c>
      <c r="G327" t="s">
        <v>15</v>
      </c>
      <c r="H327" t="s">
        <v>505</v>
      </c>
      <c r="I327" t="s">
        <v>460</v>
      </c>
      <c r="J327" t="s">
        <v>337</v>
      </c>
      <c r="K327" t="s">
        <v>492</v>
      </c>
      <c r="L327" s="65">
        <f>(C327-VLOOKUP(H327,Riders!$A$2:$C$3501,2,FALSE))/365</f>
        <v>36.706849315068496</v>
      </c>
      <c r="M327" s="65">
        <f>(C327-VLOOKUP(I327,Riders!$A$2:$C$3501,2,FALSE))/365</f>
        <v>26.534246575342465</v>
      </c>
      <c r="N327" s="65">
        <f>(C327-VLOOKUP(J327,Riders!$A$2:$C$3501,2,FALSE))/365</f>
        <v>24.687671232876713</v>
      </c>
      <c r="O327" s="65">
        <f>(C327-VLOOKUP(K327,Riders!$A$2:$C$3501,2,FALSE))/365</f>
        <v>22.92876712328767</v>
      </c>
      <c r="P327" s="38">
        <v>6</v>
      </c>
      <c r="Q327" s="127">
        <f t="shared" si="35"/>
        <v>271.46800000000002</v>
      </c>
      <c r="R327" s="127">
        <f t="shared" si="36"/>
        <v>23.331</v>
      </c>
      <c r="S327" s="127">
        <f t="shared" si="37"/>
        <v>71.686000000000007</v>
      </c>
      <c r="T327" s="127">
        <f t="shared" si="38"/>
        <v>64.833999999999975</v>
      </c>
      <c r="U327" s="127">
        <f t="shared" si="39"/>
        <v>65.408000000000015</v>
      </c>
      <c r="V327" s="127">
        <f t="shared" si="40"/>
        <v>69.54000000000002</v>
      </c>
      <c r="W327">
        <v>14.696</v>
      </c>
      <c r="X327">
        <v>8.6349999999999998</v>
      </c>
      <c r="Y327">
        <v>8.0749999999999993</v>
      </c>
      <c r="Z327">
        <v>7.8939999999999984</v>
      </c>
      <c r="AA327">
        <v>8.0740000000000052</v>
      </c>
      <c r="AB327">
        <v>8.0499999999999972</v>
      </c>
      <c r="AC327">
        <v>8.129000000000012</v>
      </c>
      <c r="AD327">
        <v>8.1329999999999956</v>
      </c>
      <c r="AE327">
        <v>8.3199999999999932</v>
      </c>
      <c r="AF327">
        <v>8.0879999999999939</v>
      </c>
      <c r="AG327">
        <v>8.012999999999991</v>
      </c>
      <c r="AH327">
        <v>7.9620000000000033</v>
      </c>
      <c r="AI327">
        <v>8.1180000000000092</v>
      </c>
      <c r="AJ327">
        <v>8.0250000000000057</v>
      </c>
      <c r="AK327">
        <v>8.090999999999994</v>
      </c>
      <c r="AL327">
        <v>8.2169999999999845</v>
      </c>
      <c r="AM327">
        <v>8.3870000000000005</v>
      </c>
      <c r="AN327">
        <v>8.2130000000000223</v>
      </c>
      <c r="AO327">
        <v>8.1829999999999927</v>
      </c>
      <c r="AP327">
        <v>8.146000000000015</v>
      </c>
      <c r="AQ327">
        <v>8.27800000000002</v>
      </c>
      <c r="AR327">
        <v>8.1019999999999754</v>
      </c>
      <c r="AS327">
        <v>8.0720000000000027</v>
      </c>
      <c r="AT327">
        <v>8.0269999999999868</v>
      </c>
      <c r="AU327">
        <v>8.2019999999999982</v>
      </c>
      <c r="AV327">
        <v>8.1040000000000418</v>
      </c>
      <c r="AW327">
        <v>8.1689999999999543</v>
      </c>
      <c r="AX327">
        <v>8.2129999999999939</v>
      </c>
      <c r="AY327">
        <v>8.450999999999965</v>
      </c>
      <c r="AZ327">
        <v>9.9180000000000348</v>
      </c>
      <c r="BA327">
        <v>9.1850000000000307</v>
      </c>
      <c r="BB327">
        <v>9.2980000000000018</v>
      </c>
      <c r="BC327" s="128">
        <f t="shared" si="41"/>
        <v>53.044926105470992</v>
      </c>
    </row>
    <row r="328" spans="1:55" ht="15" thickBot="1" x14ac:dyDescent="0.35">
      <c r="A328" s="3" t="s">
        <v>93</v>
      </c>
      <c r="B328" s="3">
        <v>2020</v>
      </c>
      <c r="C328" s="20">
        <v>43853</v>
      </c>
      <c r="D328" s="3" t="s">
        <v>72</v>
      </c>
      <c r="E328" s="38" t="s">
        <v>379</v>
      </c>
      <c r="F328" s="67" t="s">
        <v>379</v>
      </c>
      <c r="G328" t="s">
        <v>156</v>
      </c>
      <c r="H328" t="s">
        <v>539</v>
      </c>
      <c r="I328" t="s">
        <v>540</v>
      </c>
      <c r="J328" t="s">
        <v>541</v>
      </c>
      <c r="K328" t="s">
        <v>542</v>
      </c>
      <c r="L328" s="65">
        <f>(C328-VLOOKUP(H328,Riders!$A$2:$C$3501,2,FALSE))/365</f>
        <v>22.87945205479452</v>
      </c>
      <c r="M328" s="65">
        <f>(C328-VLOOKUP(I328,Riders!$A$2:$C$3501,2,FALSE))/365</f>
        <v>25.063013698630137</v>
      </c>
      <c r="N328" s="65" t="e">
        <f>(C328-VLOOKUP(J328,Riders!$A$2:$C$3501,2,FALSE))/365</f>
        <v>#N/A</v>
      </c>
      <c r="O328" s="65">
        <f>(C328-VLOOKUP(K328,Riders!$A$2:$C$3501,2,FALSE))/365</f>
        <v>30.769863013698629</v>
      </c>
      <c r="P328" s="38">
        <v>7</v>
      </c>
      <c r="Q328" s="127">
        <f t="shared" si="35"/>
        <v>280.02500000000003</v>
      </c>
      <c r="R328" s="127">
        <f t="shared" si="36"/>
        <v>23.484999999999999</v>
      </c>
      <c r="S328" s="127">
        <f t="shared" si="37"/>
        <v>71.971000000000018</v>
      </c>
      <c r="T328" s="127">
        <f t="shared" si="38"/>
        <v>66.287999999999997</v>
      </c>
      <c r="U328" s="127">
        <f t="shared" si="39"/>
        <v>69.760999999999996</v>
      </c>
      <c r="V328" s="127">
        <f t="shared" si="40"/>
        <v>72.005000000000024</v>
      </c>
      <c r="W328">
        <v>14.803000000000001</v>
      </c>
      <c r="X328">
        <v>8.6819999999999986</v>
      </c>
      <c r="Y328">
        <v>8.2160000000000011</v>
      </c>
      <c r="Z328">
        <v>8.2239999999999966</v>
      </c>
      <c r="AA328">
        <v>7.9420000000000002</v>
      </c>
      <c r="AB328">
        <v>7.9540000000000006</v>
      </c>
      <c r="AC328">
        <v>8.100999999999992</v>
      </c>
      <c r="AD328">
        <v>8.0490000000000279</v>
      </c>
      <c r="AE328">
        <v>8.1069999999999851</v>
      </c>
      <c r="AF328">
        <v>8.2130000000000081</v>
      </c>
      <c r="AG328">
        <v>8.353999999999985</v>
      </c>
      <c r="AH328">
        <v>8.0390000000000015</v>
      </c>
      <c r="AI328">
        <v>8.105000000000004</v>
      </c>
      <c r="AJ328">
        <v>8.1440000000000055</v>
      </c>
      <c r="AK328">
        <v>8.5050000000000097</v>
      </c>
      <c r="AL328">
        <v>8.820999999999998</v>
      </c>
      <c r="AM328">
        <v>9.1309999999999718</v>
      </c>
      <c r="AN328">
        <v>8.7360000000000184</v>
      </c>
      <c r="AO328">
        <v>8.636999999999972</v>
      </c>
      <c r="AP328">
        <v>8.5720000000000596</v>
      </c>
      <c r="AQ328">
        <v>8.4979999999999905</v>
      </c>
      <c r="AR328">
        <v>8.6449999999999818</v>
      </c>
      <c r="AS328">
        <v>8.6180000000000234</v>
      </c>
      <c r="AT328">
        <v>8.9239999999999782</v>
      </c>
      <c r="AU328">
        <v>9.1299999999999955</v>
      </c>
      <c r="AV328">
        <v>8.896000000000015</v>
      </c>
      <c r="AW328">
        <v>8.9899999999999807</v>
      </c>
      <c r="AX328">
        <v>9.3269999999999982</v>
      </c>
      <c r="AY328">
        <v>9.0080000000000098</v>
      </c>
      <c r="AZ328">
        <v>8.9229999999999734</v>
      </c>
      <c r="BA328">
        <v>8.7810000000000059</v>
      </c>
      <c r="BB328">
        <v>8.9500000000000455</v>
      </c>
      <c r="BC328" s="128">
        <f t="shared" si="41"/>
        <v>51.423980001785552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8" t="s">
        <v>379</v>
      </c>
      <c r="F329" s="62" t="s">
        <v>379</v>
      </c>
      <c r="G329" t="s">
        <v>29</v>
      </c>
      <c r="H329" t="s">
        <v>304</v>
      </c>
      <c r="I329" t="s">
        <v>416</v>
      </c>
      <c r="J329" t="s">
        <v>217</v>
      </c>
      <c r="K329" t="s">
        <v>335</v>
      </c>
      <c r="L329" s="65">
        <f>(C329-VLOOKUP(H329,Riders!$A$2:$C$3501,2,FALSE))/365</f>
        <v>23.035616438356165</v>
      </c>
      <c r="M329" s="65">
        <f>(C329-VLOOKUP(I329,Riders!$A$2:$C$3501,2,FALSE))/365</f>
        <v>22.12054794520548</v>
      </c>
      <c r="N329" s="65">
        <f>(C329-VLOOKUP(J329,Riders!$A$2:$C$3501,2,FALSE))/365</f>
        <v>21.704109589041096</v>
      </c>
      <c r="O329" s="65">
        <f>(C329-VLOOKUP(K329,Riders!$A$2:$C$3501,2,FALSE))/365</f>
        <v>25.06027397260274</v>
      </c>
      <c r="P329" s="38">
        <v>1</v>
      </c>
      <c r="Q329" s="127">
        <f t="shared" si="35"/>
        <v>256.57299999999998</v>
      </c>
      <c r="R329" s="127">
        <f t="shared" si="36"/>
        <v>22.558</v>
      </c>
      <c r="S329" s="127">
        <f t="shared" si="37"/>
        <v>68.941999999999993</v>
      </c>
      <c r="T329" s="127">
        <f t="shared" si="38"/>
        <v>61.624000000000009</v>
      </c>
      <c r="U329" s="127">
        <f t="shared" si="39"/>
        <v>62.061999999999983</v>
      </c>
      <c r="V329" s="127">
        <f t="shared" si="40"/>
        <v>63.944999999999993</v>
      </c>
      <c r="W329">
        <v>14.433</v>
      </c>
      <c r="X329">
        <v>8.125</v>
      </c>
      <c r="Y329">
        <v>7.7540000000000013</v>
      </c>
      <c r="Z329">
        <v>7.6279999999999966</v>
      </c>
      <c r="AA329">
        <v>7.6370000000000005</v>
      </c>
      <c r="AB329">
        <v>7.6890000000000001</v>
      </c>
      <c r="AC329">
        <v>7.7250000000000156</v>
      </c>
      <c r="AD329">
        <v>7.9509999999999792</v>
      </c>
      <c r="AE329">
        <v>7.652000000000001</v>
      </c>
      <c r="AF329">
        <v>7.6760000000000019</v>
      </c>
      <c r="AG329">
        <v>7.7339999999999947</v>
      </c>
      <c r="AH329">
        <v>7.8299999999999983</v>
      </c>
      <c r="AI329">
        <v>7.6890000000000214</v>
      </c>
      <c r="AJ329">
        <v>7.6979999999999791</v>
      </c>
      <c r="AK329">
        <v>7.7070000000000078</v>
      </c>
      <c r="AL329">
        <v>7.6380000000000052</v>
      </c>
      <c r="AM329">
        <v>7.8300000000000125</v>
      </c>
      <c r="AN329">
        <v>7.6789999999999736</v>
      </c>
      <c r="AO329">
        <v>7.7950000000000159</v>
      </c>
      <c r="AP329">
        <v>7.8059999999999832</v>
      </c>
      <c r="AQ329">
        <v>7.7519999999999811</v>
      </c>
      <c r="AR329">
        <v>7.7420000000000471</v>
      </c>
      <c r="AS329">
        <v>7.7400000000000091</v>
      </c>
      <c r="AT329">
        <v>7.7179999999999609</v>
      </c>
      <c r="AU329">
        <v>7.9660000000000366</v>
      </c>
      <c r="AV329">
        <v>8.0049999999999955</v>
      </c>
      <c r="AW329">
        <v>7.978999999999985</v>
      </c>
      <c r="AX329">
        <v>8.0939999999999657</v>
      </c>
      <c r="AY329">
        <v>8.0660000000000593</v>
      </c>
      <c r="AZ329">
        <v>7.9980000000000189</v>
      </c>
      <c r="BA329">
        <v>7.9139999999999873</v>
      </c>
      <c r="BB329">
        <v>7.922999999999945</v>
      </c>
      <c r="BC329" s="128">
        <f t="shared" si="41"/>
        <v>56.124377857373929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8" t="s">
        <v>379</v>
      </c>
      <c r="F330" s="62" t="s">
        <v>379</v>
      </c>
      <c r="G330" t="s">
        <v>36</v>
      </c>
      <c r="H330" t="s">
        <v>270</v>
      </c>
      <c r="I330" t="s">
        <v>528</v>
      </c>
      <c r="J330" t="s">
        <v>256</v>
      </c>
      <c r="K330" t="s">
        <v>425</v>
      </c>
      <c r="L330" s="65">
        <f>(C330-VLOOKUP(H330,Riders!$A$2:$C$3501,2,FALSE))/365</f>
        <v>25.243835616438357</v>
      </c>
      <c r="M330" s="65">
        <f>(C330-VLOOKUP(I330,Riders!$A$2:$C$3501,2,FALSE))/365</f>
        <v>29.334246575342465</v>
      </c>
      <c r="N330" s="65">
        <f>(C330-VLOOKUP(J330,Riders!$A$2:$C$3501,2,FALSE))/365</f>
        <v>23.805479452054794</v>
      </c>
      <c r="O330" s="65">
        <f>(C330-VLOOKUP(K330,Riders!$A$2:$C$3501,2,FALSE))/365</f>
        <v>20.446575342465753</v>
      </c>
      <c r="P330" s="38">
        <v>2</v>
      </c>
      <c r="Q330" s="127">
        <f t="shared" si="35"/>
        <v>256.77499999999998</v>
      </c>
      <c r="R330" s="127">
        <f t="shared" si="36"/>
        <v>22.524999999999999</v>
      </c>
      <c r="S330" s="127">
        <f t="shared" si="37"/>
        <v>68.339000000000013</v>
      </c>
      <c r="T330" s="127">
        <f t="shared" si="38"/>
        <v>61.602999999999994</v>
      </c>
      <c r="U330" s="127">
        <f t="shared" si="39"/>
        <v>63.380999999999972</v>
      </c>
      <c r="V330" s="127">
        <f t="shared" si="40"/>
        <v>63.451999999999998</v>
      </c>
      <c r="W330">
        <v>14.201000000000001</v>
      </c>
      <c r="X330">
        <v>8.3239999999999981</v>
      </c>
      <c r="Y330">
        <v>7.735000000000003</v>
      </c>
      <c r="Z330">
        <v>7.5109999999999992</v>
      </c>
      <c r="AA330">
        <v>7.5309999999999988</v>
      </c>
      <c r="AB330">
        <v>7.671999999999997</v>
      </c>
      <c r="AC330">
        <v>7.6239999999999952</v>
      </c>
      <c r="AD330">
        <v>7.741000000000021</v>
      </c>
      <c r="AE330">
        <v>7.8759999999999764</v>
      </c>
      <c r="AF330">
        <v>7.7700000000000102</v>
      </c>
      <c r="AG330">
        <v>7.7189999999999941</v>
      </c>
      <c r="AH330">
        <v>7.644999999999996</v>
      </c>
      <c r="AI330">
        <v>7.7010000000000076</v>
      </c>
      <c r="AJ330">
        <v>7.6069999999999993</v>
      </c>
      <c r="AK330">
        <v>7.6369999999999862</v>
      </c>
      <c r="AL330">
        <v>7.6480000000000246</v>
      </c>
      <c r="AM330">
        <v>7.7299999999999898</v>
      </c>
      <c r="AN330">
        <v>7.8199999999999932</v>
      </c>
      <c r="AO330">
        <v>7.77800000000002</v>
      </c>
      <c r="AP330">
        <v>7.8990000000000009</v>
      </c>
      <c r="AQ330">
        <v>7.8499999999999943</v>
      </c>
      <c r="AR330">
        <v>7.9190000000000111</v>
      </c>
      <c r="AS330">
        <v>8.1359999999999388</v>
      </c>
      <c r="AT330">
        <v>8.2490000000000236</v>
      </c>
      <c r="AU330">
        <v>8.0999999999999943</v>
      </c>
      <c r="AV330">
        <v>8.0499999999999829</v>
      </c>
      <c r="AW330">
        <v>8.2880000000000393</v>
      </c>
      <c r="AX330">
        <v>7.9550000000000125</v>
      </c>
      <c r="AY330">
        <v>7.7389999999999759</v>
      </c>
      <c r="AZ330">
        <v>7.6740000000000066</v>
      </c>
      <c r="BA330">
        <v>7.7330000000000041</v>
      </c>
      <c r="BB330">
        <v>7.9129999999999825</v>
      </c>
      <c r="BC330" s="128">
        <f t="shared" si="41"/>
        <v>56.080225878687571</v>
      </c>
    </row>
    <row r="331" spans="1:55" ht="15" thickBot="1" x14ac:dyDescent="0.35">
      <c r="A331" s="1" t="s">
        <v>149</v>
      </c>
      <c r="B331" s="1">
        <v>2019</v>
      </c>
      <c r="C331" s="2">
        <v>43812</v>
      </c>
      <c r="D331" s="1" t="s">
        <v>72</v>
      </c>
      <c r="E331" s="38" t="s">
        <v>379</v>
      </c>
      <c r="F331" s="62" t="s">
        <v>379</v>
      </c>
      <c r="G331" t="s">
        <v>67</v>
      </c>
      <c r="H331" t="s">
        <v>329</v>
      </c>
      <c r="I331" t="s">
        <v>214</v>
      </c>
      <c r="J331" t="s">
        <v>521</v>
      </c>
      <c r="K331" t="s">
        <v>271</v>
      </c>
      <c r="L331" s="65">
        <f>(C331-VLOOKUP(H331,Riders!$A$2:$C$3501,2,FALSE))/365</f>
        <v>33.093150684931508</v>
      </c>
      <c r="M331" s="65">
        <f>(C331-VLOOKUP(I331,Riders!$A$2:$C$3501,2,FALSE))/365</f>
        <v>24.986301369863014</v>
      </c>
      <c r="N331" s="65">
        <f>(C331-VLOOKUP(J331,Riders!$A$2:$C$3501,2,FALSE))/365</f>
        <v>22.32054794520548</v>
      </c>
      <c r="O331" s="65">
        <f>(C331-VLOOKUP(K331,Riders!$A$2:$C$3501,2,FALSE))/365</f>
        <v>25.487671232876714</v>
      </c>
      <c r="P331" s="38">
        <v>3</v>
      </c>
      <c r="Q331" s="127">
        <f t="shared" si="35"/>
        <v>259.37099999999998</v>
      </c>
      <c r="R331" s="127">
        <f t="shared" si="36"/>
        <v>22.094999999999999</v>
      </c>
      <c r="S331" s="127">
        <f t="shared" si="37"/>
        <v>69.262999999999991</v>
      </c>
      <c r="T331" s="127">
        <f t="shared" si="38"/>
        <v>62.895000000000024</v>
      </c>
      <c r="U331" s="127">
        <f t="shared" si="39"/>
        <v>63.797999999999973</v>
      </c>
      <c r="V331" s="127">
        <f t="shared" si="40"/>
        <v>63.414999999999992</v>
      </c>
      <c r="W331">
        <v>14.09</v>
      </c>
      <c r="X331">
        <v>8.004999999999999</v>
      </c>
      <c r="Y331">
        <v>8.0140000000000029</v>
      </c>
      <c r="Z331">
        <v>7.7479999999999976</v>
      </c>
      <c r="AA331">
        <v>7.7049999999999983</v>
      </c>
      <c r="AB331">
        <v>7.8109999999999999</v>
      </c>
      <c r="AC331">
        <v>7.8649999999999949</v>
      </c>
      <c r="AD331">
        <v>8.0249999999999986</v>
      </c>
      <c r="AE331">
        <v>7.8360000000000127</v>
      </c>
      <c r="AF331">
        <v>7.9610000000000127</v>
      </c>
      <c r="AG331">
        <v>7.7729999999999961</v>
      </c>
      <c r="AH331">
        <v>7.6879999999999882</v>
      </c>
      <c r="AI331">
        <v>7.9129999999999967</v>
      </c>
      <c r="AJ331">
        <v>7.8309999999999889</v>
      </c>
      <c r="AK331">
        <v>7.8610000000000184</v>
      </c>
      <c r="AL331">
        <v>8.0320000000000107</v>
      </c>
      <c r="AM331">
        <v>8.0090000000000146</v>
      </c>
      <c r="AN331">
        <v>8.0659999999999741</v>
      </c>
      <c r="AO331">
        <v>8.2439999999999714</v>
      </c>
      <c r="AP331">
        <v>7.9560000000000173</v>
      </c>
      <c r="AQ331">
        <v>7.936000000000007</v>
      </c>
      <c r="AR331">
        <v>8.0749999999999886</v>
      </c>
      <c r="AS331">
        <v>7.8239999999999839</v>
      </c>
      <c r="AT331">
        <v>7.6880000000000166</v>
      </c>
      <c r="AU331">
        <v>7.8050000000000352</v>
      </c>
      <c r="AV331">
        <v>7.8149999999999693</v>
      </c>
      <c r="AW331">
        <v>7.8160000000000025</v>
      </c>
      <c r="AX331">
        <v>7.8679999999999666</v>
      </c>
      <c r="AY331">
        <v>8.0000000000000284</v>
      </c>
      <c r="AZ331">
        <v>8.1150000000000091</v>
      </c>
      <c r="BA331">
        <v>8.0929999999999609</v>
      </c>
      <c r="BB331">
        <v>7.90300000000002</v>
      </c>
      <c r="BC331" s="128">
        <f t="shared" si="41"/>
        <v>55.518928484680252</v>
      </c>
    </row>
    <row r="332" spans="1:55" ht="15" thickBot="1" x14ac:dyDescent="0.35">
      <c r="A332" s="1" t="s">
        <v>149</v>
      </c>
      <c r="B332" s="1">
        <v>2019</v>
      </c>
      <c r="C332" s="2">
        <v>43812</v>
      </c>
      <c r="D332" s="1" t="s">
        <v>72</v>
      </c>
      <c r="E332" s="38" t="s">
        <v>379</v>
      </c>
      <c r="F332" s="62" t="s">
        <v>379</v>
      </c>
      <c r="G332" t="s">
        <v>27</v>
      </c>
      <c r="H332" t="s">
        <v>432</v>
      </c>
      <c r="I332" t="s">
        <v>523</v>
      </c>
      <c r="J332" t="s">
        <v>524</v>
      </c>
      <c r="K332" t="s">
        <v>525</v>
      </c>
      <c r="L332" s="65">
        <f>(C332-VLOOKUP(H332,Riders!$A$2:$C$3501,2,FALSE))/365</f>
        <v>24.715068493150685</v>
      </c>
      <c r="M332" s="65">
        <f>(C332-VLOOKUP(I332,Riders!$A$2:$C$3501,2,FALSE))/365</f>
        <v>27.449315068493149</v>
      </c>
      <c r="N332" s="65">
        <f>(C332-VLOOKUP(J332,Riders!$A$2:$C$3501,2,FALSE))/365</f>
        <v>28.484931506849314</v>
      </c>
      <c r="O332" s="65">
        <f>(C332-VLOOKUP(K332,Riders!$A$2:$C$3501,2,FALSE))/365</f>
        <v>30.778082191780822</v>
      </c>
      <c r="P332" s="38">
        <v>4</v>
      </c>
      <c r="Q332" s="127">
        <f t="shared" si="35"/>
        <v>260.09699999999998</v>
      </c>
      <c r="R332" s="127">
        <f t="shared" si="36"/>
        <v>22.510999999999999</v>
      </c>
      <c r="S332" s="127">
        <f t="shared" si="37"/>
        <v>68.7</v>
      </c>
      <c r="T332" s="127">
        <f t="shared" si="38"/>
        <v>63.105000000000032</v>
      </c>
      <c r="U332" s="127">
        <f t="shared" si="39"/>
        <v>63.692999999999984</v>
      </c>
      <c r="V332" s="127">
        <f t="shared" si="40"/>
        <v>64.598999999999961</v>
      </c>
      <c r="W332">
        <v>14.314</v>
      </c>
      <c r="X332">
        <v>8.1969999999999992</v>
      </c>
      <c r="Y332">
        <v>7.7160000000000011</v>
      </c>
      <c r="Z332">
        <v>7.5849999999999973</v>
      </c>
      <c r="AA332">
        <v>7.7259999999999991</v>
      </c>
      <c r="AB332">
        <v>7.632000000000005</v>
      </c>
      <c r="AC332">
        <v>7.6839999999999904</v>
      </c>
      <c r="AD332">
        <v>7.8460000000000107</v>
      </c>
      <c r="AE332">
        <v>7.8489999999999895</v>
      </c>
      <c r="AF332">
        <v>7.9380000000000166</v>
      </c>
      <c r="AG332">
        <v>7.97199999999998</v>
      </c>
      <c r="AH332">
        <v>8.0200000000000102</v>
      </c>
      <c r="AI332">
        <v>7.8450000000000131</v>
      </c>
      <c r="AJ332">
        <v>7.8269999999999982</v>
      </c>
      <c r="AK332">
        <v>7.7809999999999917</v>
      </c>
      <c r="AL332">
        <v>7.8730000000000331</v>
      </c>
      <c r="AM332">
        <v>8.0449999999999875</v>
      </c>
      <c r="AN332">
        <v>7.8349999999999511</v>
      </c>
      <c r="AO332">
        <v>7.8180000000000121</v>
      </c>
      <c r="AP332">
        <v>7.9280000000000257</v>
      </c>
      <c r="AQ332">
        <v>7.8910000000000196</v>
      </c>
      <c r="AR332">
        <v>7.9899999999999523</v>
      </c>
      <c r="AS332">
        <v>8.2330000000000325</v>
      </c>
      <c r="AT332">
        <v>7.953000000000003</v>
      </c>
      <c r="AU332">
        <v>7.9809999999999661</v>
      </c>
      <c r="AV332">
        <v>7.9050000000000296</v>
      </c>
      <c r="AW332">
        <v>8.0330000000000155</v>
      </c>
      <c r="AX332">
        <v>7.9259999999999877</v>
      </c>
      <c r="AY332">
        <v>8.0180000000000291</v>
      </c>
      <c r="AZ332">
        <v>8.1499999999999488</v>
      </c>
      <c r="BA332">
        <v>8.2590000000000146</v>
      </c>
      <c r="BB332">
        <v>8.3269999999999698</v>
      </c>
      <c r="BC332" s="128">
        <f t="shared" si="41"/>
        <v>55.363960368631709</v>
      </c>
    </row>
    <row r="333" spans="1:55" ht="15" thickBot="1" x14ac:dyDescent="0.35">
      <c r="A333" s="1" t="s">
        <v>149</v>
      </c>
      <c r="B333" s="1">
        <v>2019</v>
      </c>
      <c r="C333" s="2">
        <v>43812</v>
      </c>
      <c r="D333" s="1" t="s">
        <v>72</v>
      </c>
      <c r="E333" s="38" t="s">
        <v>379</v>
      </c>
      <c r="F333" s="62" t="s">
        <v>379</v>
      </c>
      <c r="G333" t="s">
        <v>17</v>
      </c>
      <c r="H333" t="s">
        <v>327</v>
      </c>
      <c r="I333" t="s">
        <v>423</v>
      </c>
      <c r="J333" t="s">
        <v>422</v>
      </c>
      <c r="K333" t="s">
        <v>530</v>
      </c>
      <c r="L333" s="65">
        <f>(C333-VLOOKUP(H333,Riders!$A$2:$C$3501,2,FALSE))/365</f>
        <v>27.19178082191781</v>
      </c>
      <c r="M333" s="65">
        <f>(C333-VLOOKUP(I333,Riders!$A$2:$C$3501,2,FALSE))/365</f>
        <v>22.065753424657533</v>
      </c>
      <c r="N333" s="65">
        <f>(C333-VLOOKUP(J333,Riders!$A$2:$C$3501,2,FALSE))/365</f>
        <v>20.652054794520549</v>
      </c>
      <c r="O333" s="65">
        <f>(C333-VLOOKUP(K333,Riders!$A$2:$C$3501,2,FALSE))/365</f>
        <v>19.895890410958906</v>
      </c>
      <c r="P333" s="38">
        <v>5</v>
      </c>
      <c r="Q333" s="127">
        <f t="shared" si="35"/>
        <v>261.14200000000005</v>
      </c>
      <c r="R333" s="127">
        <f t="shared" si="36"/>
        <v>22.763000000000002</v>
      </c>
      <c r="S333" s="127">
        <f t="shared" si="37"/>
        <v>70.436999999999998</v>
      </c>
      <c r="T333" s="127">
        <f t="shared" si="38"/>
        <v>62.954999999999998</v>
      </c>
      <c r="U333" s="127">
        <f t="shared" si="39"/>
        <v>63.813000000000017</v>
      </c>
      <c r="V333" s="127">
        <f t="shared" si="40"/>
        <v>63.93700000000004</v>
      </c>
      <c r="W333">
        <v>14.218</v>
      </c>
      <c r="X333">
        <v>8.5450000000000017</v>
      </c>
      <c r="Y333">
        <v>7.972999999999999</v>
      </c>
      <c r="Z333">
        <v>7.9209999999999958</v>
      </c>
      <c r="AA333">
        <v>8.0580000000000069</v>
      </c>
      <c r="AB333">
        <v>7.9899999999999949</v>
      </c>
      <c r="AC333">
        <v>7.8980000000000103</v>
      </c>
      <c r="AD333">
        <v>7.833999999999989</v>
      </c>
      <c r="AE333">
        <v>7.9909999999999997</v>
      </c>
      <c r="AF333">
        <v>7.8049999999999926</v>
      </c>
      <c r="AG333">
        <v>7.8310000000000173</v>
      </c>
      <c r="AH333">
        <v>7.8069999999999879</v>
      </c>
      <c r="AI333">
        <v>7.855000000000004</v>
      </c>
      <c r="AJ333">
        <v>7.9840000000000089</v>
      </c>
      <c r="AK333">
        <v>7.8519999999999754</v>
      </c>
      <c r="AL333">
        <v>7.8300000000000125</v>
      </c>
      <c r="AM333">
        <v>7.8370000000000175</v>
      </c>
      <c r="AN333">
        <v>7.8509999999999707</v>
      </c>
      <c r="AO333">
        <v>7.9190000000000111</v>
      </c>
      <c r="AP333">
        <v>7.9159999999999968</v>
      </c>
      <c r="AQ333">
        <v>8.1389999999999816</v>
      </c>
      <c r="AR333">
        <v>7.9960000000000093</v>
      </c>
      <c r="AS333">
        <v>8.146000000000015</v>
      </c>
      <c r="AT333">
        <v>8.0090000000000146</v>
      </c>
      <c r="AU333">
        <v>7.9959999999999809</v>
      </c>
      <c r="AV333">
        <v>7.9699999999999989</v>
      </c>
      <c r="AW333">
        <v>8.0910000000000082</v>
      </c>
      <c r="AX333">
        <v>7.8880000000000052</v>
      </c>
      <c r="AY333">
        <v>7.8739999999999952</v>
      </c>
      <c r="AZ333">
        <v>7.9269999999999925</v>
      </c>
      <c r="BA333">
        <v>8.1379999999999484</v>
      </c>
      <c r="BB333">
        <v>8.053000000000111</v>
      </c>
      <c r="BC333" s="128">
        <f t="shared" si="41"/>
        <v>55.142412940086224</v>
      </c>
    </row>
    <row r="334" spans="1:55" ht="15" thickBot="1" x14ac:dyDescent="0.35">
      <c r="A334" s="1" t="s">
        <v>149</v>
      </c>
      <c r="B334" s="1">
        <v>2019</v>
      </c>
      <c r="C334" s="2">
        <v>43812</v>
      </c>
      <c r="D334" s="1" t="s">
        <v>72</v>
      </c>
      <c r="E334" s="38" t="s">
        <v>379</v>
      </c>
      <c r="F334" s="62" t="s">
        <v>379</v>
      </c>
      <c r="G334" t="s">
        <v>53</v>
      </c>
      <c r="H334" t="s">
        <v>389</v>
      </c>
      <c r="I334" t="s">
        <v>316</v>
      </c>
      <c r="J334" t="s">
        <v>478</v>
      </c>
      <c r="K334" t="s">
        <v>227</v>
      </c>
      <c r="L334" s="65">
        <f>(C334-VLOOKUP(H334,Riders!$A$2:$C$3501,2,FALSE))/365</f>
        <v>20.117808219178084</v>
      </c>
      <c r="M334" s="65">
        <f>(C334-VLOOKUP(I334,Riders!$A$2:$C$3501,2,FALSE))/365</f>
        <v>18.975342465753425</v>
      </c>
      <c r="N334" s="65">
        <f>(C334-VLOOKUP(J334,Riders!$A$2:$C$3501,2,FALSE))/365</f>
        <v>22.852054794520548</v>
      </c>
      <c r="O334" s="65">
        <f>(C334-VLOOKUP(K334,Riders!$A$2:$C$3501,2,FALSE))/365</f>
        <v>21.805479452054794</v>
      </c>
      <c r="P334" s="38">
        <v>6</v>
      </c>
      <c r="Q334" s="127">
        <f t="shared" si="35"/>
        <v>265.00700000000001</v>
      </c>
      <c r="R334" s="127">
        <f t="shared" si="36"/>
        <v>23.003</v>
      </c>
      <c r="S334" s="127">
        <f t="shared" si="37"/>
        <v>71.481999999999999</v>
      </c>
      <c r="T334" s="127">
        <f t="shared" si="38"/>
        <v>63.575999999999993</v>
      </c>
      <c r="U334" s="127">
        <f t="shared" si="39"/>
        <v>64.081000000000017</v>
      </c>
      <c r="V334" s="127">
        <f t="shared" si="40"/>
        <v>65.867999999999995</v>
      </c>
      <c r="W334">
        <v>14.298</v>
      </c>
      <c r="X334">
        <v>8.7050000000000001</v>
      </c>
      <c r="Y334">
        <v>8.2010000000000005</v>
      </c>
      <c r="Z334">
        <v>8.054000000000002</v>
      </c>
      <c r="AA334">
        <v>8.0269999999999939</v>
      </c>
      <c r="AB334">
        <v>7.9400000000000048</v>
      </c>
      <c r="AC334">
        <v>8.0429999999999993</v>
      </c>
      <c r="AD334">
        <v>8.2139999999999986</v>
      </c>
      <c r="AE334">
        <v>8.0279999999999916</v>
      </c>
      <c r="AF334">
        <v>7.9820000000000135</v>
      </c>
      <c r="AG334">
        <v>7.9550000000000125</v>
      </c>
      <c r="AH334">
        <v>8.0789999999999793</v>
      </c>
      <c r="AI334">
        <v>7.8699999999999903</v>
      </c>
      <c r="AJ334">
        <v>7.7790000000000248</v>
      </c>
      <c r="AK334">
        <v>7.8569999999999851</v>
      </c>
      <c r="AL334">
        <v>8.0259999999999962</v>
      </c>
      <c r="AM334">
        <v>7.849000000000018</v>
      </c>
      <c r="AN334">
        <v>7.9920000000000186</v>
      </c>
      <c r="AO334">
        <v>8.0779999999999745</v>
      </c>
      <c r="AP334">
        <v>8.2499999999999716</v>
      </c>
      <c r="AQ334">
        <v>7.9620000000000175</v>
      </c>
      <c r="AR334">
        <v>7.8570000000000277</v>
      </c>
      <c r="AS334">
        <v>8.0420000000000016</v>
      </c>
      <c r="AT334">
        <v>8.0509999999999877</v>
      </c>
      <c r="AU334">
        <v>8.0169999999999959</v>
      </c>
      <c r="AV334">
        <v>8.1409999999999627</v>
      </c>
      <c r="AW334">
        <v>8.1840000000000259</v>
      </c>
      <c r="AX334">
        <v>8.4190000000000111</v>
      </c>
      <c r="AY334">
        <v>8.1429999999999723</v>
      </c>
      <c r="AZ334">
        <v>8.1870000000000402</v>
      </c>
      <c r="BA334">
        <v>8.2749999999999204</v>
      </c>
      <c r="BB334">
        <v>8.5020000000000664</v>
      </c>
      <c r="BC334" s="128">
        <f t="shared" si="41"/>
        <v>54.338187293165838</v>
      </c>
    </row>
    <row r="335" spans="1:55" ht="15" thickBot="1" x14ac:dyDescent="0.35">
      <c r="A335" s="1" t="s">
        <v>149</v>
      </c>
      <c r="B335" s="1">
        <v>2019</v>
      </c>
      <c r="C335" s="2">
        <v>43812</v>
      </c>
      <c r="D335" s="1" t="s">
        <v>72</v>
      </c>
      <c r="E335" s="38" t="s">
        <v>379</v>
      </c>
      <c r="F335" s="62" t="s">
        <v>379</v>
      </c>
      <c r="G335" t="s">
        <v>15</v>
      </c>
      <c r="H335" t="s">
        <v>505</v>
      </c>
      <c r="I335" t="s">
        <v>544</v>
      </c>
      <c r="J335" t="s">
        <v>440</v>
      </c>
      <c r="K335" t="s">
        <v>492</v>
      </c>
      <c r="L335" s="65">
        <f>(C335-VLOOKUP(H335,Riders!$A$2:$C$3501,2,FALSE))/365</f>
        <v>36.594520547945208</v>
      </c>
      <c r="M335" s="65">
        <f>(C335-VLOOKUP(I335,Riders!$A$2:$C$3501,2,FALSE))/365</f>
        <v>19.772602739726029</v>
      </c>
      <c r="N335" s="65">
        <f>(C335-VLOOKUP(J335,Riders!$A$2:$C$3501,2,FALSE))/365</f>
        <v>19.090410958904108</v>
      </c>
      <c r="O335" s="65">
        <f>(C335-VLOOKUP(K335,Riders!$A$2:$C$3501,2,FALSE))/365</f>
        <v>22.816438356164383</v>
      </c>
      <c r="P335" s="38">
        <v>7</v>
      </c>
      <c r="Q335" s="127">
        <f t="shared" si="35"/>
        <v>266.149</v>
      </c>
      <c r="R335" s="127">
        <f t="shared" si="36"/>
        <v>23.253</v>
      </c>
      <c r="S335" s="127">
        <f t="shared" si="37"/>
        <v>71.182000000000016</v>
      </c>
      <c r="T335" s="127">
        <f t="shared" si="38"/>
        <v>64.818999999999988</v>
      </c>
      <c r="U335" s="127">
        <f t="shared" si="39"/>
        <v>64.823999999999984</v>
      </c>
      <c r="V335" s="127">
        <f t="shared" si="40"/>
        <v>65.324000000000012</v>
      </c>
      <c r="W335">
        <v>14.566000000000001</v>
      </c>
      <c r="X335">
        <v>8.6869999999999994</v>
      </c>
      <c r="Y335">
        <v>7.9460000000000015</v>
      </c>
      <c r="Z335">
        <v>7.9370000000000012</v>
      </c>
      <c r="AA335">
        <v>7.8789999999999978</v>
      </c>
      <c r="AB335">
        <v>7.9069999999999965</v>
      </c>
      <c r="AC335">
        <v>8.1370000000000076</v>
      </c>
      <c r="AD335">
        <v>8.1230000000000118</v>
      </c>
      <c r="AE335">
        <v>8.11</v>
      </c>
      <c r="AF335">
        <v>8.1949999999999932</v>
      </c>
      <c r="AG335">
        <v>8.0439999999999969</v>
      </c>
      <c r="AH335">
        <v>7.9969999999999999</v>
      </c>
      <c r="AI335">
        <v>8.0429999999999779</v>
      </c>
      <c r="AJ335">
        <v>8.076000000000036</v>
      </c>
      <c r="AK335">
        <v>8.1159999999999712</v>
      </c>
      <c r="AL335">
        <v>8.2380000000000138</v>
      </c>
      <c r="AM335">
        <v>8.0660000000000025</v>
      </c>
      <c r="AN335">
        <v>8.1970000000000027</v>
      </c>
      <c r="AO335">
        <v>8.1149999999999807</v>
      </c>
      <c r="AP335">
        <v>8.0840000000000316</v>
      </c>
      <c r="AQ335">
        <v>8.1090000000000089</v>
      </c>
      <c r="AR335">
        <v>8.1169999999999618</v>
      </c>
      <c r="AS335">
        <v>8.1160000000000423</v>
      </c>
      <c r="AT335">
        <v>8.0199999999999534</v>
      </c>
      <c r="AU335">
        <v>8.1450000000000102</v>
      </c>
      <c r="AV335">
        <v>8.0950000000000273</v>
      </c>
      <c r="AW335">
        <v>8.2699999999999818</v>
      </c>
      <c r="AX335">
        <v>8.078000000000003</v>
      </c>
      <c r="AY335">
        <v>8.0569999999999595</v>
      </c>
      <c r="AZ335">
        <v>8.1250000000000284</v>
      </c>
      <c r="BA335">
        <v>8.1899999999999693</v>
      </c>
      <c r="BB335">
        <v>8.3640000000000327</v>
      </c>
      <c r="BC335" s="128">
        <f t="shared" si="41"/>
        <v>54.105031392190092</v>
      </c>
    </row>
    <row r="336" spans="1:55" ht="15" thickBot="1" x14ac:dyDescent="0.35">
      <c r="A336" s="1" t="s">
        <v>149</v>
      </c>
      <c r="B336" s="1">
        <v>2019</v>
      </c>
      <c r="C336" s="2">
        <v>43812</v>
      </c>
      <c r="D336" s="1" t="s">
        <v>72</v>
      </c>
      <c r="E336" s="38" t="s">
        <v>379</v>
      </c>
      <c r="F336" s="62" t="s">
        <v>379</v>
      </c>
      <c r="G336" t="s">
        <v>47</v>
      </c>
      <c r="H336" t="s">
        <v>268</v>
      </c>
      <c r="I336" t="s">
        <v>279</v>
      </c>
      <c r="J336" t="s">
        <v>533</v>
      </c>
      <c r="K336" t="s">
        <v>534</v>
      </c>
      <c r="L336" s="65">
        <f>(C336-VLOOKUP(H336,Riders!$A$2:$C$3501,2,FALSE))/365</f>
        <v>22.947945205479453</v>
      </c>
      <c r="M336" s="65">
        <f>(C336-VLOOKUP(I336,Riders!$A$2:$C$3501,2,FALSE))/365</f>
        <v>23.575342465753426</v>
      </c>
      <c r="N336" s="65">
        <f>(C336-VLOOKUP(J336,Riders!$A$2:$C$3501,2,FALSE))/365</f>
        <v>30.345205479452055</v>
      </c>
      <c r="O336" s="65">
        <f>(C336-VLOOKUP(K336,Riders!$A$2:$C$3501,2,FALSE))/365</f>
        <v>23.978082191780821</v>
      </c>
      <c r="P336" s="38">
        <v>8</v>
      </c>
      <c r="Q336" s="127">
        <f t="shared" si="35"/>
        <v>266.63799999999998</v>
      </c>
      <c r="R336" s="127">
        <f t="shared" si="36"/>
        <v>22.800999999999998</v>
      </c>
      <c r="S336" s="127">
        <f t="shared" si="37"/>
        <v>70.927000000000007</v>
      </c>
      <c r="T336" s="127">
        <f t="shared" si="38"/>
        <v>65.054999999999964</v>
      </c>
      <c r="U336" s="127">
        <f t="shared" si="39"/>
        <v>65.06800000000004</v>
      </c>
      <c r="V336" s="127">
        <f t="shared" si="40"/>
        <v>65.587999999999965</v>
      </c>
      <c r="W336">
        <v>14.478999999999999</v>
      </c>
      <c r="X336">
        <v>8.3219999999999992</v>
      </c>
      <c r="Y336">
        <v>8.032</v>
      </c>
      <c r="Z336">
        <v>7.9149999999999991</v>
      </c>
      <c r="AA336">
        <v>8.1060000000000016</v>
      </c>
      <c r="AB336">
        <v>7.972999999999999</v>
      </c>
      <c r="AC336">
        <v>8.1289999999999978</v>
      </c>
      <c r="AD336">
        <v>7.9710000000000107</v>
      </c>
      <c r="AE336">
        <v>8.1319999999999908</v>
      </c>
      <c r="AF336">
        <v>8.0050000000000097</v>
      </c>
      <c r="AG336">
        <v>8.0959999999999752</v>
      </c>
      <c r="AH336">
        <v>8.0290000000000106</v>
      </c>
      <c r="AI336">
        <v>8.2650000000000006</v>
      </c>
      <c r="AJ336">
        <v>8.2560000000000002</v>
      </c>
      <c r="AK336">
        <v>8.0609999999999928</v>
      </c>
      <c r="AL336">
        <v>8.2109999999999843</v>
      </c>
      <c r="AM336">
        <v>8.0480000000000302</v>
      </c>
      <c r="AN336">
        <v>8.2080000000000268</v>
      </c>
      <c r="AO336">
        <v>8.1899999999999409</v>
      </c>
      <c r="AP336">
        <v>8.3650000000000091</v>
      </c>
      <c r="AQ336">
        <v>8.0960000000000321</v>
      </c>
      <c r="AR336">
        <v>8.0169999999999675</v>
      </c>
      <c r="AS336">
        <v>8.0150000000000148</v>
      </c>
      <c r="AT336">
        <v>8.1290000000000191</v>
      </c>
      <c r="AU336">
        <v>7.9529999999999745</v>
      </c>
      <c r="AV336">
        <v>8.179000000000002</v>
      </c>
      <c r="AW336">
        <v>8.2160000000000082</v>
      </c>
      <c r="AX336">
        <v>8.3520000000000323</v>
      </c>
      <c r="AY336">
        <v>8.17999999999995</v>
      </c>
      <c r="AZ336">
        <v>8.4190000000000111</v>
      </c>
      <c r="BA336">
        <v>8.1259999999999764</v>
      </c>
      <c r="BB336">
        <v>8.1630000000000109</v>
      </c>
      <c r="BC336" s="128">
        <f t="shared" si="41"/>
        <v>54.005805624104596</v>
      </c>
    </row>
    <row r="337" spans="1:55" ht="15" thickBot="1" x14ac:dyDescent="0.35">
      <c r="A337" s="39" t="s">
        <v>149</v>
      </c>
      <c r="B337" s="39">
        <v>2019</v>
      </c>
      <c r="C337" s="64">
        <v>43812</v>
      </c>
      <c r="D337" s="39" t="s">
        <v>72</v>
      </c>
      <c r="E337" s="38" t="s">
        <v>379</v>
      </c>
      <c r="F337" s="62" t="s">
        <v>379</v>
      </c>
      <c r="G337" t="s">
        <v>156</v>
      </c>
      <c r="H337" t="s">
        <v>539</v>
      </c>
      <c r="I337" t="s">
        <v>540</v>
      </c>
      <c r="J337" t="s">
        <v>542</v>
      </c>
      <c r="K337" t="s">
        <v>545</v>
      </c>
      <c r="L337" s="65">
        <f>(C337-VLOOKUP(H337,Riders!$A$2:$C$3501,2,FALSE))/365</f>
        <v>22.767123287671232</v>
      </c>
      <c r="M337" s="65">
        <f>(C337-VLOOKUP(I337,Riders!$A$2:$C$3501,2,FALSE))/365</f>
        <v>24.950684931506849</v>
      </c>
      <c r="N337" s="65">
        <f>(C337-VLOOKUP(J337,Riders!$A$2:$C$3501,2,FALSE))/365</f>
        <v>30.657534246575342</v>
      </c>
      <c r="O337" s="65">
        <f>(C337-VLOOKUP(K337,Riders!$A$2:$C$3501,2,FALSE))/365</f>
        <v>29.742465753424657</v>
      </c>
      <c r="P337" s="38">
        <v>9</v>
      </c>
      <c r="Q337" s="127">
        <f t="shared" si="35"/>
        <v>269.50799999999998</v>
      </c>
      <c r="R337" s="127">
        <f t="shared" si="36"/>
        <v>22.940999999999999</v>
      </c>
      <c r="S337" s="127">
        <f t="shared" si="37"/>
        <v>70.929000000000002</v>
      </c>
      <c r="T337" s="127">
        <f t="shared" si="38"/>
        <v>64.739000000000004</v>
      </c>
      <c r="U337" s="127">
        <f t="shared" si="39"/>
        <v>66.957999999999998</v>
      </c>
      <c r="V337" s="127">
        <f t="shared" si="40"/>
        <v>66.881999999999977</v>
      </c>
      <c r="W337">
        <v>14.395</v>
      </c>
      <c r="X337">
        <v>8.5459999999999994</v>
      </c>
      <c r="Y337">
        <v>8.2230000000000025</v>
      </c>
      <c r="Z337">
        <v>7.9969999999999999</v>
      </c>
      <c r="AA337">
        <v>7.9690000000000012</v>
      </c>
      <c r="AB337">
        <v>8.0499999999999972</v>
      </c>
      <c r="AC337">
        <v>7.8759999999999977</v>
      </c>
      <c r="AD337">
        <v>7.8730000000000047</v>
      </c>
      <c r="AE337">
        <v>8.0180000000000007</v>
      </c>
      <c r="AF337">
        <v>7.9590000000000032</v>
      </c>
      <c r="AG337">
        <v>8.0330000000000155</v>
      </c>
      <c r="AH337">
        <v>8.2159999999999798</v>
      </c>
      <c r="AI337">
        <v>8.0310000000000059</v>
      </c>
      <c r="AJ337">
        <v>8.1329999999999956</v>
      </c>
      <c r="AK337">
        <v>8.1380000000000052</v>
      </c>
      <c r="AL337">
        <v>8.2109999999999985</v>
      </c>
      <c r="AM337">
        <v>8.342000000000013</v>
      </c>
      <c r="AN337">
        <v>8.09699999999998</v>
      </c>
      <c r="AO337">
        <v>8.0889999999999986</v>
      </c>
      <c r="AP337">
        <v>8.1749999999999829</v>
      </c>
      <c r="AQ337">
        <v>8.4380000000000166</v>
      </c>
      <c r="AR337">
        <v>8.4869999999999948</v>
      </c>
      <c r="AS337">
        <v>8.8010000000000446</v>
      </c>
      <c r="AT337">
        <v>8.5289999999999679</v>
      </c>
      <c r="AU337">
        <v>8.5270000000000152</v>
      </c>
      <c r="AV337">
        <v>8.34699999999998</v>
      </c>
      <c r="AW337">
        <v>8.2940000000000111</v>
      </c>
      <c r="AX337">
        <v>8.2519999999999527</v>
      </c>
      <c r="AY337">
        <v>8.2450000000000045</v>
      </c>
      <c r="AZ337">
        <v>8.3090000000000259</v>
      </c>
      <c r="BA337">
        <v>8.4209999999999638</v>
      </c>
      <c r="BB337">
        <v>8.4870000000000232</v>
      </c>
      <c r="BC337" s="128">
        <f t="shared" si="41"/>
        <v>53.430695934814551</v>
      </c>
    </row>
    <row r="338" spans="1:55" ht="15" thickBot="1" x14ac:dyDescent="0.35">
      <c r="A338" s="39" t="s">
        <v>149</v>
      </c>
      <c r="B338" s="39">
        <v>2019</v>
      </c>
      <c r="C338" s="64">
        <v>43812</v>
      </c>
      <c r="D338" s="39" t="s">
        <v>72</v>
      </c>
      <c r="E338" s="38" t="s">
        <v>379</v>
      </c>
      <c r="F338" s="62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5">
        <f>(C338-VLOOKUP(H338,Riders!$A$2:$C$3501,2,FALSE))/365</f>
        <v>22.410958904109588</v>
      </c>
      <c r="M338" s="65">
        <f>(C338-VLOOKUP(I338,Riders!$A$2:$C$3501,2,FALSE))/365</f>
        <v>22.854794520547944</v>
      </c>
      <c r="N338" s="65">
        <f>(C338-VLOOKUP(J338,Riders!$A$2:$C$3501,2,FALSE))/365</f>
        <v>28.591780821917808</v>
      </c>
      <c r="O338" s="65">
        <f>(C338-VLOOKUP(K338,Riders!$A$2:$C$3501,2,FALSE))/365</f>
        <v>26.926027397260274</v>
      </c>
      <c r="P338" s="38">
        <v>10</v>
      </c>
      <c r="Q338" s="127">
        <f t="shared" si="35"/>
        <v>270.39800000000002</v>
      </c>
      <c r="R338" s="127">
        <f t="shared" si="36"/>
        <v>23.161000000000001</v>
      </c>
      <c r="S338" s="127">
        <f t="shared" si="37"/>
        <v>71.836999999999989</v>
      </c>
      <c r="T338" s="127">
        <f t="shared" si="38"/>
        <v>65.547000000000025</v>
      </c>
      <c r="U338" s="127">
        <f t="shared" si="39"/>
        <v>66.128999999999991</v>
      </c>
      <c r="V338" s="127">
        <f t="shared" si="40"/>
        <v>66.885000000000019</v>
      </c>
      <c r="W338">
        <v>14.552</v>
      </c>
      <c r="X338">
        <v>8.6090000000000018</v>
      </c>
      <c r="Y338">
        <v>8.1539999999999999</v>
      </c>
      <c r="Z338">
        <v>8.1249999999999964</v>
      </c>
      <c r="AA338">
        <v>8.0860000000000056</v>
      </c>
      <c r="AB338">
        <v>8.195999999999998</v>
      </c>
      <c r="AC338">
        <v>8.0760000000000005</v>
      </c>
      <c r="AD338">
        <v>8.0389999999999873</v>
      </c>
      <c r="AE338">
        <v>8.1940000000000026</v>
      </c>
      <c r="AF338">
        <v>8.0859999999999985</v>
      </c>
      <c r="AG338">
        <v>8.1410000000000196</v>
      </c>
      <c r="AH338">
        <v>8.1370000000000005</v>
      </c>
      <c r="AI338">
        <v>8.2919999999999874</v>
      </c>
      <c r="AJ338">
        <v>8.1200000000000045</v>
      </c>
      <c r="AK338">
        <v>8.3370000000000033</v>
      </c>
      <c r="AL338">
        <v>8.2400000000000091</v>
      </c>
      <c r="AM338">
        <v>8.2620000000000005</v>
      </c>
      <c r="AN338">
        <v>8.3739999999999952</v>
      </c>
      <c r="AO338">
        <v>8.2129999999999939</v>
      </c>
      <c r="AP338">
        <v>8.2230000000000132</v>
      </c>
      <c r="AQ338">
        <v>8.2629999999999768</v>
      </c>
      <c r="AR338">
        <v>8.3769999999999811</v>
      </c>
      <c r="AS338">
        <v>8.1520000000000152</v>
      </c>
      <c r="AT338">
        <v>8.2650000000000148</v>
      </c>
      <c r="AU338">
        <v>8.3130000000000166</v>
      </c>
      <c r="AV338">
        <v>8.4159999999999684</v>
      </c>
      <c r="AW338">
        <v>8.2339999999999804</v>
      </c>
      <c r="AX338">
        <v>8.1520000000000152</v>
      </c>
      <c r="AY338">
        <v>8.1980000000000643</v>
      </c>
      <c r="AZ338">
        <v>8.4799999999999329</v>
      </c>
      <c r="BA338">
        <v>8.3740000000000236</v>
      </c>
      <c r="BB338">
        <v>8.7180000000000177</v>
      </c>
      <c r="BC338" s="128">
        <f t="shared" si="41"/>
        <v>53.254831766507145</v>
      </c>
    </row>
    <row r="339" spans="1:55" ht="15" thickBot="1" x14ac:dyDescent="0.35">
      <c r="A339" s="39" t="s">
        <v>149</v>
      </c>
      <c r="B339" s="39">
        <v>2019</v>
      </c>
      <c r="C339" s="64">
        <v>43812</v>
      </c>
      <c r="D339" s="39" t="s">
        <v>72</v>
      </c>
      <c r="E339" s="38" t="s">
        <v>379</v>
      </c>
      <c r="F339" s="62" t="s">
        <v>379</v>
      </c>
      <c r="G339" t="s">
        <v>172</v>
      </c>
      <c r="H339" t="s">
        <v>535</v>
      </c>
      <c r="I339" t="s">
        <v>293</v>
      </c>
      <c r="J339" t="s">
        <v>333</v>
      </c>
      <c r="K339" t="s">
        <v>536</v>
      </c>
      <c r="L339" s="65">
        <f>(C339-VLOOKUP(H339,Riders!$A$2:$C$3501,2,FALSE))/365</f>
        <v>25.186301369863013</v>
      </c>
      <c r="M339" s="65">
        <f>(C339-VLOOKUP(I339,Riders!$A$2:$C$3501,2,FALSE))/365</f>
        <v>20.463013698630139</v>
      </c>
      <c r="N339" s="65">
        <f>(C339-VLOOKUP(J339,Riders!$A$2:$C$3501,2,FALSE))/365</f>
        <v>25.372602739726027</v>
      </c>
      <c r="O339" s="65" t="e">
        <f>(C339-VLOOKUP(K339,Riders!$A$2:$C$3501,2,FALSE))/365</f>
        <v>#N/A</v>
      </c>
      <c r="P339" s="38">
        <v>11</v>
      </c>
      <c r="Q339" s="127">
        <f t="shared" si="35"/>
        <v>276.346</v>
      </c>
      <c r="R339" s="127">
        <f t="shared" si="36"/>
        <v>23.33</v>
      </c>
      <c r="S339" s="127">
        <f t="shared" si="37"/>
        <v>72.015999999999991</v>
      </c>
      <c r="T339" s="127">
        <f t="shared" si="38"/>
        <v>65.491000000000014</v>
      </c>
      <c r="U339" s="127">
        <f t="shared" si="39"/>
        <v>67.541999999999973</v>
      </c>
      <c r="V339" s="127">
        <f t="shared" si="40"/>
        <v>71.297000000000025</v>
      </c>
      <c r="W339">
        <v>14.755000000000001</v>
      </c>
      <c r="X339">
        <v>8.5749999999999975</v>
      </c>
      <c r="Y339">
        <v>8.2590000000000003</v>
      </c>
      <c r="Z339">
        <v>8.0010000000000048</v>
      </c>
      <c r="AA339">
        <v>8.1439999999999984</v>
      </c>
      <c r="AB339">
        <v>8.0509999999999948</v>
      </c>
      <c r="AC339">
        <v>8.2130000000000081</v>
      </c>
      <c r="AD339">
        <v>8.0179999999999865</v>
      </c>
      <c r="AE339">
        <v>8.1480000000000103</v>
      </c>
      <c r="AF339">
        <v>8.1410000000000053</v>
      </c>
      <c r="AG339">
        <v>8.3220000000000027</v>
      </c>
      <c r="AH339">
        <v>8.0709999999999837</v>
      </c>
      <c r="AI339">
        <v>8.2650000000000006</v>
      </c>
      <c r="AJ339">
        <v>8.1850000000000023</v>
      </c>
      <c r="AK339">
        <v>8.3199999999999932</v>
      </c>
      <c r="AL339">
        <v>8.0390000000000157</v>
      </c>
      <c r="AM339">
        <v>8.2209999999999752</v>
      </c>
      <c r="AN339">
        <v>8.3910000000000196</v>
      </c>
      <c r="AO339">
        <v>8.1690000000000111</v>
      </c>
      <c r="AP339">
        <v>8.6869999999999834</v>
      </c>
      <c r="AQ339">
        <v>8.7430000000000234</v>
      </c>
      <c r="AR339">
        <v>8.3509999999999707</v>
      </c>
      <c r="AS339">
        <v>8.384000000000043</v>
      </c>
      <c r="AT339">
        <v>8.5959999999999468</v>
      </c>
      <c r="AU339">
        <v>8.9860000000000468</v>
      </c>
      <c r="AV339">
        <v>8.9759999999999707</v>
      </c>
      <c r="AW339">
        <v>9.0620000000000118</v>
      </c>
      <c r="AX339">
        <v>8.6870000000000402</v>
      </c>
      <c r="AY339">
        <v>8.6779999999999688</v>
      </c>
      <c r="AZ339">
        <v>8.8470000000000084</v>
      </c>
      <c r="BA339">
        <v>9.1059999999999377</v>
      </c>
      <c r="BB339">
        <v>8.9550000000000409</v>
      </c>
      <c r="BC339" s="128">
        <f t="shared" si="41"/>
        <v>52.108588508608776</v>
      </c>
    </row>
    <row r="340" spans="1:55" ht="15" thickBot="1" x14ac:dyDescent="0.35">
      <c r="A340" s="39" t="s">
        <v>149</v>
      </c>
      <c r="B340" s="39">
        <v>2019</v>
      </c>
      <c r="C340" s="64">
        <v>43812</v>
      </c>
      <c r="D340" s="39" t="s">
        <v>72</v>
      </c>
      <c r="E340" s="38" t="s">
        <v>454</v>
      </c>
      <c r="F340">
        <v>1</v>
      </c>
      <c r="G340" t="s">
        <v>53</v>
      </c>
      <c r="H340" t="s">
        <v>389</v>
      </c>
      <c r="I340" t="s">
        <v>316</v>
      </c>
      <c r="J340" t="s">
        <v>478</v>
      </c>
      <c r="K340" t="s">
        <v>227</v>
      </c>
      <c r="L340" s="65">
        <f>(C340-VLOOKUP(H340,Riders!$A$2:$C$3501,2,FALSE))/365</f>
        <v>20.117808219178084</v>
      </c>
      <c r="M340" s="65">
        <f>(C340-VLOOKUP(I340,Riders!$A$2:$C$3501,2,FALSE))/365</f>
        <v>18.975342465753425</v>
      </c>
      <c r="N340" s="65">
        <f>(C340-VLOOKUP(J340,Riders!$A$2:$C$3501,2,FALSE))/365</f>
        <v>22.852054794520548</v>
      </c>
      <c r="O340" s="65">
        <f>(C340-VLOOKUP(K340,Riders!$A$2:$C$3501,2,FALSE))/365</f>
        <v>21.805479452054794</v>
      </c>
      <c r="P340" s="38">
        <v>1</v>
      </c>
      <c r="Q340" s="127">
        <f t="shared" si="35"/>
        <v>261.39400000000001</v>
      </c>
      <c r="R340" s="127">
        <f t="shared" si="36"/>
        <v>23.007000000000001</v>
      </c>
      <c r="S340" s="127">
        <f t="shared" si="37"/>
        <v>70.944999999999993</v>
      </c>
      <c r="T340" s="127">
        <f t="shared" si="38"/>
        <v>63.34</v>
      </c>
      <c r="U340" s="127">
        <f t="shared" si="39"/>
        <v>63.364000000000004</v>
      </c>
      <c r="V340" s="127">
        <f t="shared" si="40"/>
        <v>63.745000000000005</v>
      </c>
      <c r="W340">
        <v>14.384</v>
      </c>
      <c r="X340">
        <v>8.6230000000000011</v>
      </c>
      <c r="Y340">
        <v>8.1089999999999982</v>
      </c>
      <c r="Z340">
        <v>7.9680000000000035</v>
      </c>
      <c r="AA340">
        <v>7.9529999999999959</v>
      </c>
      <c r="AB340">
        <v>7.8770000000000024</v>
      </c>
      <c r="AC340">
        <v>7.9269999999999996</v>
      </c>
      <c r="AD340">
        <v>8.1039999999999921</v>
      </c>
      <c r="AE340">
        <v>7.9570000000000078</v>
      </c>
      <c r="AF340">
        <v>7.9429999999999978</v>
      </c>
      <c r="AG340">
        <v>7.951999999999984</v>
      </c>
      <c r="AH340">
        <v>8.1010000000000133</v>
      </c>
      <c r="AI340">
        <v>7.8780000000000143</v>
      </c>
      <c r="AJ340">
        <v>7.833999999999989</v>
      </c>
      <c r="AK340">
        <v>7.8359999999999843</v>
      </c>
      <c r="AL340">
        <v>7.8390000000000128</v>
      </c>
      <c r="AM340">
        <v>7.9380000000000166</v>
      </c>
      <c r="AN340">
        <v>7.8439999999999657</v>
      </c>
      <c r="AO340">
        <v>7.9780000000000086</v>
      </c>
      <c r="AP340">
        <v>7.9299999999999784</v>
      </c>
      <c r="AQ340">
        <v>8.1130000000000564</v>
      </c>
      <c r="AR340">
        <v>7.8829999999999529</v>
      </c>
      <c r="AS340">
        <v>7.8430000000000177</v>
      </c>
      <c r="AT340">
        <v>7.835000000000008</v>
      </c>
      <c r="AU340">
        <v>7.9839999999999804</v>
      </c>
      <c r="AV340">
        <v>7.8780000000000143</v>
      </c>
      <c r="AW340">
        <v>7.8599999999999852</v>
      </c>
      <c r="AX340">
        <v>7.9150000000000205</v>
      </c>
      <c r="AY340">
        <v>8.078000000000003</v>
      </c>
      <c r="AZ340">
        <v>8.0999999999999659</v>
      </c>
      <c r="BA340">
        <v>8.1069999999999993</v>
      </c>
      <c r="BB340">
        <v>7.8230000000000359</v>
      </c>
      <c r="BC340" s="128">
        <f t="shared" si="41"/>
        <v>55.089252239913691</v>
      </c>
    </row>
    <row r="341" spans="1:55" ht="15" thickBot="1" x14ac:dyDescent="0.35">
      <c r="A341" s="39" t="s">
        <v>149</v>
      </c>
      <c r="B341" s="39">
        <v>2019</v>
      </c>
      <c r="C341" s="64">
        <v>43812</v>
      </c>
      <c r="D341" s="39" t="s">
        <v>72</v>
      </c>
      <c r="E341" s="38" t="s">
        <v>454</v>
      </c>
      <c r="F341">
        <v>1</v>
      </c>
      <c r="G341" t="s">
        <v>15</v>
      </c>
      <c r="H341" t="s">
        <v>505</v>
      </c>
      <c r="I341" t="s">
        <v>544</v>
      </c>
      <c r="J341" t="s">
        <v>440</v>
      </c>
      <c r="K341" t="s">
        <v>492</v>
      </c>
      <c r="L341" s="65">
        <f>(C341-VLOOKUP(H341,Riders!$A$2:$C$3501,2,FALSE))/365</f>
        <v>36.594520547945208</v>
      </c>
      <c r="M341" s="65">
        <f>(C341-VLOOKUP(I341,Riders!$A$2:$C$3501,2,FALSE))/365</f>
        <v>19.772602739726029</v>
      </c>
      <c r="N341" s="65">
        <f>(C341-VLOOKUP(J341,Riders!$A$2:$C$3501,2,FALSE))/365</f>
        <v>19.090410958904108</v>
      </c>
      <c r="O341" s="65">
        <f>(C341-VLOOKUP(K341,Riders!$A$2:$C$3501,2,FALSE))/365</f>
        <v>22.816438356164383</v>
      </c>
      <c r="P341" s="38">
        <v>2</v>
      </c>
      <c r="Q341" s="127">
        <f t="shared" si="35"/>
        <v>265.43</v>
      </c>
      <c r="R341" s="127">
        <f t="shared" si="36"/>
        <v>23.222000000000001</v>
      </c>
      <c r="S341" s="127">
        <f t="shared" si="37"/>
        <v>70.448000000000008</v>
      </c>
      <c r="T341" s="127">
        <f t="shared" si="38"/>
        <v>63.753999999999991</v>
      </c>
      <c r="U341" s="127">
        <f t="shared" si="39"/>
        <v>64.543999999999983</v>
      </c>
      <c r="V341" s="127">
        <f t="shared" si="40"/>
        <v>66.684000000000026</v>
      </c>
      <c r="W341">
        <v>14.504</v>
      </c>
      <c r="X341">
        <v>8.7180000000000017</v>
      </c>
      <c r="Y341">
        <v>8.0129999999999981</v>
      </c>
      <c r="Z341">
        <v>7.777000000000001</v>
      </c>
      <c r="AA341">
        <v>7.8459999999999965</v>
      </c>
      <c r="AB341">
        <v>7.7740000000000009</v>
      </c>
      <c r="AC341">
        <v>7.8589999999999947</v>
      </c>
      <c r="AD341">
        <v>7.9570000000000149</v>
      </c>
      <c r="AE341">
        <v>8.076999999999984</v>
      </c>
      <c r="AF341">
        <v>7.9500000000000171</v>
      </c>
      <c r="AG341">
        <v>7.9150000000000063</v>
      </c>
      <c r="AH341">
        <v>8.078000000000003</v>
      </c>
      <c r="AI341">
        <v>7.9239999999999924</v>
      </c>
      <c r="AJ341">
        <v>7.8999999999999915</v>
      </c>
      <c r="AK341">
        <v>7.9299999999999926</v>
      </c>
      <c r="AL341">
        <v>7.980000000000004</v>
      </c>
      <c r="AM341">
        <v>8.0340000000000202</v>
      </c>
      <c r="AN341">
        <v>8.1779999999999973</v>
      </c>
      <c r="AO341">
        <v>8.0009999999999764</v>
      </c>
      <c r="AP341">
        <v>8.1520000000000152</v>
      </c>
      <c r="AQ341">
        <v>8.0300000000000011</v>
      </c>
      <c r="AR341">
        <v>8.0589999999999975</v>
      </c>
      <c r="AS341">
        <v>8.0660000000000025</v>
      </c>
      <c r="AT341">
        <v>8.0239999999999725</v>
      </c>
      <c r="AU341">
        <v>8.0220000000000198</v>
      </c>
      <c r="AV341">
        <v>8.0919999999999845</v>
      </c>
      <c r="AW341">
        <v>7.9369999999999834</v>
      </c>
      <c r="AX341">
        <v>8.2090000000000316</v>
      </c>
      <c r="AY341">
        <v>8.3780000000000143</v>
      </c>
      <c r="AZ341">
        <v>8.5039999999999623</v>
      </c>
      <c r="BA341">
        <v>8.6310000000000286</v>
      </c>
      <c r="BB341">
        <v>8.9110000000000014</v>
      </c>
      <c r="BC341" s="128">
        <f t="shared" si="41"/>
        <v>54.251591756772029</v>
      </c>
    </row>
    <row r="342" spans="1:55" ht="15" thickBot="1" x14ac:dyDescent="0.35">
      <c r="A342" s="39" t="s">
        <v>149</v>
      </c>
      <c r="B342" s="39">
        <v>2019</v>
      </c>
      <c r="C342" s="64">
        <v>43812</v>
      </c>
      <c r="D342" s="39" t="s">
        <v>72</v>
      </c>
      <c r="E342" s="38" t="s">
        <v>454</v>
      </c>
      <c r="F342">
        <v>2</v>
      </c>
      <c r="G342" t="s">
        <v>17</v>
      </c>
      <c r="H342" t="s">
        <v>215</v>
      </c>
      <c r="I342" t="s">
        <v>327</v>
      </c>
      <c r="J342" t="s">
        <v>422</v>
      </c>
      <c r="K342" t="s">
        <v>530</v>
      </c>
      <c r="L342" s="65">
        <f>(C342-VLOOKUP(H342,Riders!$A$2:$C$3501,2,FALSE))/365</f>
        <v>20.931506849315067</v>
      </c>
      <c r="M342" s="65">
        <f>(C342-VLOOKUP(I342,Riders!$A$2:$C$3501,2,FALSE))/365</f>
        <v>27.19178082191781</v>
      </c>
      <c r="N342" s="65">
        <f>(C342-VLOOKUP(J342,Riders!$A$2:$C$3501,2,FALSE))/365</f>
        <v>20.652054794520549</v>
      </c>
      <c r="O342" s="65">
        <f>(C342-VLOOKUP(K342,Riders!$A$2:$C$3501,2,FALSE))/365</f>
        <v>19.895890410958906</v>
      </c>
      <c r="P342" s="38">
        <v>1</v>
      </c>
      <c r="Q342" s="127">
        <f t="shared" si="35"/>
        <v>257.53300000000002</v>
      </c>
      <c r="R342" s="127">
        <f t="shared" si="36"/>
        <v>21.905000000000001</v>
      </c>
      <c r="S342" s="127">
        <f t="shared" si="37"/>
        <v>68.249000000000009</v>
      </c>
      <c r="T342" s="127">
        <f t="shared" si="38"/>
        <v>62.594999999999985</v>
      </c>
      <c r="U342" s="127">
        <f t="shared" si="39"/>
        <v>62.478000000000009</v>
      </c>
      <c r="V342" s="127">
        <f t="shared" si="40"/>
        <v>64.211000000000013</v>
      </c>
      <c r="W342">
        <v>13.768000000000001</v>
      </c>
      <c r="X342">
        <v>8.1370000000000005</v>
      </c>
      <c r="Y342">
        <v>7.7369999999999983</v>
      </c>
      <c r="Z342">
        <v>7.573000000000004</v>
      </c>
      <c r="AA342">
        <v>7.7219999999999942</v>
      </c>
      <c r="AB342">
        <v>7.661999999999999</v>
      </c>
      <c r="AC342">
        <v>7.7770000000000081</v>
      </c>
      <c r="AD342">
        <v>7.8730000000000047</v>
      </c>
      <c r="AE342">
        <v>8.0120000000000005</v>
      </c>
      <c r="AF342">
        <v>7.7789999999999964</v>
      </c>
      <c r="AG342">
        <v>7.7600000000000051</v>
      </c>
      <c r="AH342">
        <v>7.7889999999999731</v>
      </c>
      <c r="AI342">
        <v>7.8170000000000215</v>
      </c>
      <c r="AJ342">
        <v>7.907999999999987</v>
      </c>
      <c r="AK342">
        <v>7.7900000000000063</v>
      </c>
      <c r="AL342">
        <v>7.7399999999999949</v>
      </c>
      <c r="AM342">
        <v>7.7400000000000091</v>
      </c>
      <c r="AN342">
        <v>7.7609999999999957</v>
      </c>
      <c r="AO342">
        <v>7.813999999999993</v>
      </c>
      <c r="AP342">
        <v>7.8569999999999993</v>
      </c>
      <c r="AQ342">
        <v>7.9569999999999936</v>
      </c>
      <c r="AR342">
        <v>7.7809999999999775</v>
      </c>
      <c r="AS342">
        <v>7.8070000000000448</v>
      </c>
      <c r="AT342">
        <v>7.7609999999999957</v>
      </c>
      <c r="AU342">
        <v>7.7190000000000225</v>
      </c>
      <c r="AV342">
        <v>7.6009999999999707</v>
      </c>
      <c r="AW342">
        <v>7.98599999999999</v>
      </c>
      <c r="AX342">
        <v>7.9320000000000164</v>
      </c>
      <c r="AY342">
        <v>7.992999999999995</v>
      </c>
      <c r="AZ342">
        <v>8.1879999999999598</v>
      </c>
      <c r="BA342">
        <v>8.2840000000000487</v>
      </c>
      <c r="BB342">
        <v>8.5080000000000098</v>
      </c>
      <c r="BC342" s="128">
        <f t="shared" si="41"/>
        <v>55.915164270210028</v>
      </c>
    </row>
    <row r="343" spans="1:55" ht="15" thickBot="1" x14ac:dyDescent="0.35">
      <c r="A343" s="39" t="s">
        <v>149</v>
      </c>
      <c r="B343" s="39">
        <v>2019</v>
      </c>
      <c r="C343" s="64">
        <v>43812</v>
      </c>
      <c r="D343" s="39" t="s">
        <v>72</v>
      </c>
      <c r="E343" s="38" t="s">
        <v>454</v>
      </c>
      <c r="F343">
        <v>2</v>
      </c>
      <c r="G343" t="s">
        <v>47</v>
      </c>
      <c r="H343" t="s">
        <v>268</v>
      </c>
      <c r="I343" t="s">
        <v>279</v>
      </c>
      <c r="J343" t="s">
        <v>533</v>
      </c>
      <c r="K343" t="s">
        <v>534</v>
      </c>
      <c r="L343" s="65">
        <f>(C343-VLOOKUP(H343,Riders!$A$2:$C$3501,2,FALSE))/365</f>
        <v>22.947945205479453</v>
      </c>
      <c r="M343" s="65">
        <f>(C343-VLOOKUP(I343,Riders!$A$2:$C$3501,2,FALSE))/365</f>
        <v>23.575342465753426</v>
      </c>
      <c r="N343" s="65">
        <f>(C343-VLOOKUP(J343,Riders!$A$2:$C$3501,2,FALSE))/365</f>
        <v>30.345205479452055</v>
      </c>
      <c r="O343" s="65">
        <f>(C343-VLOOKUP(K343,Riders!$A$2:$C$3501,2,FALSE))/365</f>
        <v>23.978082191780821</v>
      </c>
      <c r="P343" s="38">
        <v>2</v>
      </c>
      <c r="Q343" s="127">
        <f t="shared" si="35"/>
        <v>266.06799999999998</v>
      </c>
      <c r="R343" s="127">
        <f t="shared" si="36"/>
        <v>22.937000000000001</v>
      </c>
      <c r="S343" s="127">
        <f t="shared" si="37"/>
        <v>70.781000000000006</v>
      </c>
      <c r="T343" s="127">
        <f t="shared" si="38"/>
        <v>63.995000000000005</v>
      </c>
      <c r="U343" s="127">
        <f t="shared" si="39"/>
        <v>65.525000000000006</v>
      </c>
      <c r="V343" s="127">
        <f t="shared" si="40"/>
        <v>65.766999999999967</v>
      </c>
      <c r="W343">
        <v>14.689</v>
      </c>
      <c r="X343">
        <v>8.2480000000000011</v>
      </c>
      <c r="Y343">
        <v>7.9559999999999995</v>
      </c>
      <c r="Z343">
        <v>7.7759999999999962</v>
      </c>
      <c r="AA343">
        <v>7.9969999999999999</v>
      </c>
      <c r="AB343">
        <v>7.9950000000000045</v>
      </c>
      <c r="AC343">
        <v>8.134999999999998</v>
      </c>
      <c r="AD343">
        <v>7.9850000000000065</v>
      </c>
      <c r="AE343">
        <v>7.9119999999999919</v>
      </c>
      <c r="AF343">
        <v>8.0349999999999966</v>
      </c>
      <c r="AG343">
        <v>7.849000000000018</v>
      </c>
      <c r="AH343">
        <v>7.9899999999999949</v>
      </c>
      <c r="AI343">
        <v>7.873999999999981</v>
      </c>
      <c r="AJ343">
        <v>8.1370000000000147</v>
      </c>
      <c r="AK343">
        <v>8.1849999999999739</v>
      </c>
      <c r="AL343">
        <v>8.0130000000000337</v>
      </c>
      <c r="AM343">
        <v>8.132000000000005</v>
      </c>
      <c r="AN343">
        <v>8.0439999999999827</v>
      </c>
      <c r="AO343">
        <v>8.0900000000000034</v>
      </c>
      <c r="AP343">
        <v>8.2490000000000236</v>
      </c>
      <c r="AQ343">
        <v>8.0339999999999634</v>
      </c>
      <c r="AR343">
        <v>8.3569999999999993</v>
      </c>
      <c r="AS343">
        <v>8.252000000000038</v>
      </c>
      <c r="AT343">
        <v>8.3669999999999902</v>
      </c>
      <c r="AU343">
        <v>8.0549999999999784</v>
      </c>
      <c r="AV343">
        <v>8.1499999999999773</v>
      </c>
      <c r="AW343">
        <v>8.2080000000000268</v>
      </c>
      <c r="AX343">
        <v>8.2259999999999991</v>
      </c>
      <c r="AY343">
        <v>8.2730000000000246</v>
      </c>
      <c r="AZ343">
        <v>8.2510000000000048</v>
      </c>
      <c r="BA343">
        <v>8.5679999999999552</v>
      </c>
      <c r="BB343">
        <v>8.0360000000000014</v>
      </c>
      <c r="BC343" s="128">
        <f t="shared" si="41"/>
        <v>54.121502773727023</v>
      </c>
    </row>
    <row r="344" spans="1:55" ht="15" thickBot="1" x14ac:dyDescent="0.35">
      <c r="A344" s="39" t="s">
        <v>149</v>
      </c>
      <c r="B344" s="39">
        <v>2019</v>
      </c>
      <c r="C344" s="64">
        <v>43812</v>
      </c>
      <c r="D344" s="39" t="s">
        <v>72</v>
      </c>
      <c r="E344" s="38" t="s">
        <v>454</v>
      </c>
      <c r="F344">
        <v>3</v>
      </c>
      <c r="G344" t="s">
        <v>36</v>
      </c>
      <c r="H344" t="s">
        <v>270</v>
      </c>
      <c r="I344" t="s">
        <v>315</v>
      </c>
      <c r="J344" t="s">
        <v>256</v>
      </c>
      <c r="K344" t="s">
        <v>425</v>
      </c>
      <c r="L344" s="65">
        <f>(C344-VLOOKUP(H344,Riders!$A$2:$C$3501,2,FALSE))/365</f>
        <v>25.243835616438357</v>
      </c>
      <c r="M344" s="65">
        <f>(C344-VLOOKUP(I344,Riders!$A$2:$C$3501,2,FALSE))/365</f>
        <v>28.021917808219179</v>
      </c>
      <c r="N344" s="65">
        <f>(C344-VLOOKUP(J344,Riders!$A$2:$C$3501,2,FALSE))/365</f>
        <v>23.805479452054794</v>
      </c>
      <c r="O344" s="65">
        <f>(C344-VLOOKUP(K344,Riders!$A$2:$C$3501,2,FALSE))/365</f>
        <v>20.446575342465753</v>
      </c>
      <c r="P344" s="38">
        <v>1</v>
      </c>
      <c r="Q344" s="127">
        <f t="shared" si="35"/>
        <v>252.88899999999998</v>
      </c>
      <c r="R344" s="127">
        <f t="shared" si="36"/>
        <v>22.228000000000002</v>
      </c>
      <c r="S344" s="127">
        <f t="shared" si="37"/>
        <v>68.216000000000008</v>
      </c>
      <c r="T344" s="127">
        <f t="shared" si="38"/>
        <v>61.36699999999999</v>
      </c>
      <c r="U344" s="127">
        <f t="shared" si="39"/>
        <v>61.084000000000003</v>
      </c>
      <c r="V344" s="127">
        <f t="shared" si="40"/>
        <v>62.22199999999998</v>
      </c>
      <c r="W344">
        <v>14.148</v>
      </c>
      <c r="X344">
        <v>8.0800000000000018</v>
      </c>
      <c r="Y344">
        <v>7.7389999999999972</v>
      </c>
      <c r="Z344">
        <v>7.6360000000000028</v>
      </c>
      <c r="AA344">
        <v>7.7049999999999983</v>
      </c>
      <c r="AB344">
        <v>7.6300000000000026</v>
      </c>
      <c r="AC344">
        <v>7.6389999999999958</v>
      </c>
      <c r="AD344">
        <v>7.63900000000001</v>
      </c>
      <c r="AE344">
        <v>7.7459999999999951</v>
      </c>
      <c r="AF344">
        <v>7.6340000000000003</v>
      </c>
      <c r="AG344">
        <v>7.6559999999999917</v>
      </c>
      <c r="AH344">
        <v>7.6670000000000016</v>
      </c>
      <c r="AI344">
        <v>7.7680000000000007</v>
      </c>
      <c r="AJ344">
        <v>7.6749999999999829</v>
      </c>
      <c r="AK344">
        <v>7.6490000000000293</v>
      </c>
      <c r="AL344">
        <v>7.5719999999999885</v>
      </c>
      <c r="AM344">
        <v>7.5959999999999752</v>
      </c>
      <c r="AN344">
        <v>7.77800000000002</v>
      </c>
      <c r="AO344">
        <v>7.7140000000000271</v>
      </c>
      <c r="AP344">
        <v>7.7359999999999616</v>
      </c>
      <c r="AQ344">
        <v>7.5929999999999893</v>
      </c>
      <c r="AR344">
        <v>7.5570000000000448</v>
      </c>
      <c r="AS344">
        <v>7.575999999999965</v>
      </c>
      <c r="AT344">
        <v>7.5340000000000202</v>
      </c>
      <c r="AU344">
        <v>7.6330000000000098</v>
      </c>
      <c r="AV344">
        <v>7.6519999999999584</v>
      </c>
      <c r="AW344">
        <v>7.7600000000000477</v>
      </c>
      <c r="AX344">
        <v>7.8929999999999723</v>
      </c>
      <c r="AY344">
        <v>7.9780000000000086</v>
      </c>
      <c r="AZ344">
        <v>7.6890000000000214</v>
      </c>
      <c r="BA344">
        <v>7.7389999999999191</v>
      </c>
      <c r="BB344">
        <v>7.8780000000000427</v>
      </c>
      <c r="BC344" s="128">
        <f t="shared" si="41"/>
        <v>56.941978496494514</v>
      </c>
    </row>
    <row r="345" spans="1:55" ht="15" thickBot="1" x14ac:dyDescent="0.35">
      <c r="A345" s="39" t="s">
        <v>149</v>
      </c>
      <c r="B345" s="39">
        <v>2019</v>
      </c>
      <c r="C345" s="64">
        <v>43812</v>
      </c>
      <c r="D345" s="39" t="s">
        <v>72</v>
      </c>
      <c r="E345" s="38" t="s">
        <v>454</v>
      </c>
      <c r="F345">
        <v>3</v>
      </c>
      <c r="G345" t="s">
        <v>67</v>
      </c>
      <c r="H345" t="s">
        <v>329</v>
      </c>
      <c r="I345" t="s">
        <v>214</v>
      </c>
      <c r="J345" t="s">
        <v>521</v>
      </c>
      <c r="K345" t="s">
        <v>271</v>
      </c>
      <c r="L345" s="65">
        <f>(C345-VLOOKUP(H345,Riders!$A$2:$C$3501,2,FALSE))/365</f>
        <v>33.093150684931508</v>
      </c>
      <c r="M345" s="65">
        <f>(C345-VLOOKUP(I345,Riders!$A$2:$C$3501,2,FALSE))/365</f>
        <v>24.986301369863014</v>
      </c>
      <c r="N345" s="65">
        <f>(C345-VLOOKUP(J345,Riders!$A$2:$C$3501,2,FALSE))/365</f>
        <v>22.32054794520548</v>
      </c>
      <c r="O345" s="65">
        <f>(C345-VLOOKUP(K345,Riders!$A$2:$C$3501,2,FALSE))/365</f>
        <v>25.487671232876714</v>
      </c>
      <c r="P345" s="38">
        <v>2</v>
      </c>
      <c r="Q345" s="127">
        <f t="shared" si="35"/>
        <v>255.62300000000002</v>
      </c>
      <c r="R345" s="127">
        <f t="shared" si="36"/>
        <v>22.263999999999999</v>
      </c>
      <c r="S345" s="127">
        <f t="shared" si="37"/>
        <v>68.400000000000006</v>
      </c>
      <c r="T345" s="127">
        <f t="shared" si="38"/>
        <v>61.59699999999998</v>
      </c>
      <c r="U345" s="127">
        <f t="shared" si="39"/>
        <v>62.710000000000008</v>
      </c>
      <c r="V345" s="127">
        <f t="shared" si="40"/>
        <v>62.916000000000025</v>
      </c>
      <c r="W345">
        <v>14.157</v>
      </c>
      <c r="X345">
        <v>8.1069999999999993</v>
      </c>
      <c r="Y345">
        <v>7.9250000000000007</v>
      </c>
      <c r="Z345">
        <v>7.5399999999999991</v>
      </c>
      <c r="AA345">
        <v>7.4810000000000016</v>
      </c>
      <c r="AB345">
        <v>7.634999999999998</v>
      </c>
      <c r="AC345">
        <v>7.6749999999999972</v>
      </c>
      <c r="AD345">
        <v>7.8800000000000097</v>
      </c>
      <c r="AE345">
        <v>7.6529999999999916</v>
      </c>
      <c r="AF345">
        <v>7.8130000000000024</v>
      </c>
      <c r="AG345">
        <v>7.6689999999999969</v>
      </c>
      <c r="AH345">
        <v>7.6130000000000138</v>
      </c>
      <c r="AI345">
        <v>7.7709999999999866</v>
      </c>
      <c r="AJ345">
        <v>7.6430000000000007</v>
      </c>
      <c r="AK345">
        <v>7.632000000000005</v>
      </c>
      <c r="AL345">
        <v>7.8029999999999831</v>
      </c>
      <c r="AM345">
        <v>7.8060000000000116</v>
      </c>
      <c r="AN345">
        <v>7.9970000000000141</v>
      </c>
      <c r="AO345">
        <v>7.7929999999999779</v>
      </c>
      <c r="AP345">
        <v>7.8510000000000275</v>
      </c>
      <c r="AQ345">
        <v>7.9910000000000139</v>
      </c>
      <c r="AR345">
        <v>7.7659999999999627</v>
      </c>
      <c r="AS345">
        <v>7.6839999999999975</v>
      </c>
      <c r="AT345">
        <v>7.8220000000000027</v>
      </c>
      <c r="AU345">
        <v>7.6999999999999886</v>
      </c>
      <c r="AV345">
        <v>7.7570000000000334</v>
      </c>
      <c r="AW345">
        <v>7.7920000000000016</v>
      </c>
      <c r="AX345">
        <v>7.9339999999999691</v>
      </c>
      <c r="AY345">
        <v>7.900999999999982</v>
      </c>
      <c r="AZ345">
        <v>8.1650000000000489</v>
      </c>
      <c r="BA345">
        <v>7.9969999999999857</v>
      </c>
      <c r="BB345">
        <v>7.6700000000000159</v>
      </c>
      <c r="BC345" s="128">
        <f t="shared" si="41"/>
        <v>56.332959084276453</v>
      </c>
    </row>
    <row r="346" spans="1:55" ht="15" thickBot="1" x14ac:dyDescent="0.35">
      <c r="A346" s="39" t="s">
        <v>149</v>
      </c>
      <c r="B346" s="39">
        <v>2019</v>
      </c>
      <c r="C346" s="64">
        <v>43812</v>
      </c>
      <c r="D346" s="39" t="s">
        <v>72</v>
      </c>
      <c r="E346" s="38" t="s">
        <v>454</v>
      </c>
      <c r="F346">
        <v>4</v>
      </c>
      <c r="G346" t="s">
        <v>29</v>
      </c>
      <c r="H346" t="s">
        <v>322</v>
      </c>
      <c r="I346" t="s">
        <v>304</v>
      </c>
      <c r="J346" t="s">
        <v>416</v>
      </c>
      <c r="K346" t="s">
        <v>335</v>
      </c>
      <c r="L346" s="65">
        <f>(C346-VLOOKUP(H346,Riders!$A$2:$C$3501,2,FALSE))/365</f>
        <v>31.917808219178081</v>
      </c>
      <c r="M346" s="65">
        <f>(C346-VLOOKUP(I346,Riders!$A$2:$C$3501,2,FALSE))/365</f>
        <v>23.035616438356165</v>
      </c>
      <c r="N346" s="65">
        <f>(C346-VLOOKUP(J346,Riders!$A$2:$C$3501,2,FALSE))/365</f>
        <v>22.12054794520548</v>
      </c>
      <c r="O346" s="65">
        <f>(C346-VLOOKUP(K346,Riders!$A$2:$C$3501,2,FALSE))/365</f>
        <v>25.06027397260274</v>
      </c>
      <c r="P346" s="38">
        <v>1</v>
      </c>
      <c r="Q346" s="127">
        <f t="shared" si="35"/>
        <v>253.94200000000001</v>
      </c>
      <c r="R346" s="127">
        <f t="shared" si="36"/>
        <v>22.811</v>
      </c>
      <c r="S346" s="127">
        <f t="shared" si="37"/>
        <v>68.926999999999992</v>
      </c>
      <c r="T346" s="127">
        <f t="shared" si="38"/>
        <v>60.859000000000009</v>
      </c>
      <c r="U346" s="127">
        <f t="shared" si="39"/>
        <v>61.849000000000018</v>
      </c>
      <c r="V346" s="127">
        <f t="shared" si="40"/>
        <v>62.306999999999988</v>
      </c>
      <c r="W346">
        <v>14.484999999999999</v>
      </c>
      <c r="X346">
        <v>8.3260000000000005</v>
      </c>
      <c r="Y346">
        <v>7.7860000000000014</v>
      </c>
      <c r="Z346">
        <v>7.705999999999996</v>
      </c>
      <c r="AA346">
        <v>7.7580000000000027</v>
      </c>
      <c r="AB346">
        <v>7.6210000000000022</v>
      </c>
      <c r="AC346">
        <v>7.5899999999999963</v>
      </c>
      <c r="AD346">
        <v>7.654999999999994</v>
      </c>
      <c r="AE346">
        <v>7.561000000000007</v>
      </c>
      <c r="AF346">
        <v>7.5660000000000025</v>
      </c>
      <c r="AG346">
        <v>7.6079999999999757</v>
      </c>
      <c r="AH346">
        <v>7.7210000000000178</v>
      </c>
      <c r="AI346">
        <v>7.5940000000000083</v>
      </c>
      <c r="AJ346">
        <v>7.6169999999999902</v>
      </c>
      <c r="AK346">
        <v>7.626000000000019</v>
      </c>
      <c r="AL346">
        <v>7.5659999999999883</v>
      </c>
      <c r="AM346">
        <v>7.72199999999998</v>
      </c>
      <c r="AN346">
        <v>7.6560000000000343</v>
      </c>
      <c r="AO346">
        <v>7.6409999999999627</v>
      </c>
      <c r="AP346">
        <v>7.7910000000000252</v>
      </c>
      <c r="AQ346">
        <v>7.700999999999965</v>
      </c>
      <c r="AR346">
        <v>7.7240000000000464</v>
      </c>
      <c r="AS346">
        <v>7.7369999999999948</v>
      </c>
      <c r="AT346">
        <v>7.8770000000000095</v>
      </c>
      <c r="AU346">
        <v>7.9909999999999854</v>
      </c>
      <c r="AV346">
        <v>7.6260000000000048</v>
      </c>
      <c r="AW346">
        <v>7.5769999999999982</v>
      </c>
      <c r="AX346">
        <v>7.5730000000000075</v>
      </c>
      <c r="AY346">
        <v>7.7859999999999445</v>
      </c>
      <c r="AZ346">
        <v>7.9920000000000471</v>
      </c>
      <c r="BA346">
        <v>7.8969999999999914</v>
      </c>
      <c r="BB346">
        <v>7.8650000000000091</v>
      </c>
      <c r="BC346" s="128">
        <f t="shared" si="41"/>
        <v>56.705861968480988</v>
      </c>
    </row>
    <row r="347" spans="1:55" ht="15" thickBot="1" x14ac:dyDescent="0.35">
      <c r="A347" s="39" t="s">
        <v>149</v>
      </c>
      <c r="B347" s="39">
        <v>2019</v>
      </c>
      <c r="C347" s="64">
        <v>43812</v>
      </c>
      <c r="D347" s="39" t="s">
        <v>72</v>
      </c>
      <c r="E347" s="38" t="s">
        <v>454</v>
      </c>
      <c r="F347">
        <v>4</v>
      </c>
      <c r="G347" t="s">
        <v>27</v>
      </c>
      <c r="H347" t="s">
        <v>307</v>
      </c>
      <c r="I347" t="s">
        <v>523</v>
      </c>
      <c r="J347" t="s">
        <v>524</v>
      </c>
      <c r="K347" t="s">
        <v>525</v>
      </c>
      <c r="L347" s="65">
        <f>(C347-VLOOKUP(H347,Riders!$A$2:$C$3501,2,FALSE))/365</f>
        <v>26.550684931506851</v>
      </c>
      <c r="M347" s="65">
        <f>(C347-VLOOKUP(I347,Riders!$A$2:$C$3501,2,FALSE))/365</f>
        <v>27.449315068493149</v>
      </c>
      <c r="N347" s="65">
        <f>(C347-VLOOKUP(J347,Riders!$A$2:$C$3501,2,FALSE))/365</f>
        <v>28.484931506849314</v>
      </c>
      <c r="O347" s="65">
        <f>(C347-VLOOKUP(K347,Riders!$A$2:$C$3501,2,FALSE))/365</f>
        <v>30.778082191780822</v>
      </c>
      <c r="P347" s="38">
        <v>2</v>
      </c>
      <c r="Q347" s="127">
        <f t="shared" si="35"/>
        <v>256.19800000000004</v>
      </c>
      <c r="R347" s="127">
        <f t="shared" si="36"/>
        <v>22.567</v>
      </c>
      <c r="S347" s="127">
        <f t="shared" si="37"/>
        <v>69.191000000000003</v>
      </c>
      <c r="T347" s="127">
        <f t="shared" si="38"/>
        <v>60.891999999999996</v>
      </c>
      <c r="U347" s="127">
        <f t="shared" si="39"/>
        <v>62.242000000000019</v>
      </c>
      <c r="V347" s="127">
        <f t="shared" si="40"/>
        <v>63.873000000000019</v>
      </c>
      <c r="W347">
        <v>14.423</v>
      </c>
      <c r="X347">
        <v>8.1440000000000001</v>
      </c>
      <c r="Y347">
        <v>7.754999999999999</v>
      </c>
      <c r="Z347">
        <v>7.6840000000000011</v>
      </c>
      <c r="AA347">
        <v>7.8230000000000004</v>
      </c>
      <c r="AB347">
        <v>7.7409999999999997</v>
      </c>
      <c r="AC347">
        <v>7.781000000000013</v>
      </c>
      <c r="AD347">
        <v>7.8399999999999892</v>
      </c>
      <c r="AE347">
        <v>7.6839999999999975</v>
      </c>
      <c r="AF347">
        <v>7.6049999999999898</v>
      </c>
      <c r="AG347">
        <v>7.5060000000000144</v>
      </c>
      <c r="AH347">
        <v>7.6069999999999993</v>
      </c>
      <c r="AI347">
        <v>7.5019999999999953</v>
      </c>
      <c r="AJ347">
        <v>7.5789999999999935</v>
      </c>
      <c r="AK347">
        <v>7.6170000000000329</v>
      </c>
      <c r="AL347">
        <v>7.7919999999999732</v>
      </c>
      <c r="AM347">
        <v>7.6739999999999782</v>
      </c>
      <c r="AN347">
        <v>7.6770000000000209</v>
      </c>
      <c r="AO347">
        <v>7.8729999999999905</v>
      </c>
      <c r="AP347">
        <v>7.7400000000000091</v>
      </c>
      <c r="AQ347">
        <v>7.8270000000000266</v>
      </c>
      <c r="AR347">
        <v>7.9119999999999777</v>
      </c>
      <c r="AS347">
        <v>7.8189999999999884</v>
      </c>
      <c r="AT347">
        <v>7.7200000000000273</v>
      </c>
      <c r="AU347">
        <v>7.8769999999999811</v>
      </c>
      <c r="AV347">
        <v>7.974000000000018</v>
      </c>
      <c r="AW347">
        <v>7.8869999999999436</v>
      </c>
      <c r="AX347">
        <v>8.0490000000000634</v>
      </c>
      <c r="AY347">
        <v>7.9169999999999732</v>
      </c>
      <c r="AZ347">
        <v>8.0689999999999884</v>
      </c>
      <c r="BA347">
        <v>8.021000000000015</v>
      </c>
      <c r="BB347">
        <v>8.0790000000000362</v>
      </c>
      <c r="BC347" s="128">
        <f t="shared" si="41"/>
        <v>56.206527763682772</v>
      </c>
    </row>
    <row r="348" spans="1:55" ht="15" thickBot="1" x14ac:dyDescent="0.35">
      <c r="A348" s="39" t="s">
        <v>149</v>
      </c>
      <c r="B348" s="39">
        <v>2019</v>
      </c>
      <c r="C348" s="64">
        <v>43812</v>
      </c>
      <c r="D348" s="39" t="s">
        <v>72</v>
      </c>
      <c r="E348" s="38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5">
        <f>(C348-VLOOKUP(H348,Riders!$A$2:$C$3501,2,FALSE))/365</f>
        <v>25.243835616438357</v>
      </c>
      <c r="M348" s="65">
        <f>(C348-VLOOKUP(I348,Riders!$A$2:$C$3501,2,FALSE))/365</f>
        <v>28.021917808219179</v>
      </c>
      <c r="N348" s="65">
        <f>(C348-VLOOKUP(J348,Riders!$A$2:$C$3501,2,FALSE))/365</f>
        <v>29.334246575342465</v>
      </c>
      <c r="O348" s="65">
        <f>(C348-VLOOKUP(K348,Riders!$A$2:$C$3501,2,FALSE))/365</f>
        <v>20.446575342465753</v>
      </c>
      <c r="P348" s="38">
        <v>1</v>
      </c>
      <c r="Q348" s="127">
        <f t="shared" si="35"/>
        <v>253.23699999999999</v>
      </c>
      <c r="R348" s="127">
        <f t="shared" si="36"/>
        <v>22.032</v>
      </c>
      <c r="S348" s="127">
        <f t="shared" si="37"/>
        <v>67.889999999999986</v>
      </c>
      <c r="T348" s="127">
        <f t="shared" si="38"/>
        <v>60.861000000000018</v>
      </c>
      <c r="U348" s="127">
        <f t="shared" si="39"/>
        <v>60.887</v>
      </c>
      <c r="V348" s="127">
        <f t="shared" si="40"/>
        <v>63.59899999999999</v>
      </c>
      <c r="W348">
        <v>13.936999999999999</v>
      </c>
      <c r="X348">
        <v>8.0950000000000006</v>
      </c>
      <c r="Y348">
        <v>7.7020000000000017</v>
      </c>
      <c r="Z348">
        <v>7.6400000000000006</v>
      </c>
      <c r="AA348">
        <v>7.6359999999999957</v>
      </c>
      <c r="AB348">
        <v>7.6990000000000052</v>
      </c>
      <c r="AC348">
        <v>7.6010000000000062</v>
      </c>
      <c r="AD348">
        <v>7.579999999999977</v>
      </c>
      <c r="AE348">
        <v>7.6920000000000073</v>
      </c>
      <c r="AF348">
        <v>7.5700000000000074</v>
      </c>
      <c r="AG348">
        <v>7.5690000000000026</v>
      </c>
      <c r="AH348">
        <v>7.585000000000008</v>
      </c>
      <c r="AI348">
        <v>7.7099999999999937</v>
      </c>
      <c r="AJ348">
        <v>7.5859999999999985</v>
      </c>
      <c r="AK348">
        <v>7.5809999999999889</v>
      </c>
      <c r="AL348">
        <v>7.5680000000000121</v>
      </c>
      <c r="AM348">
        <v>7.5869999999999891</v>
      </c>
      <c r="AN348">
        <v>7.6749999999999829</v>
      </c>
      <c r="AO348">
        <v>7.563999999999993</v>
      </c>
      <c r="AP348">
        <v>7.7030000000000314</v>
      </c>
      <c r="AQ348">
        <v>7.5659999999999741</v>
      </c>
      <c r="AR348">
        <v>7.5410000000000537</v>
      </c>
      <c r="AS348">
        <v>7.61099999999999</v>
      </c>
      <c r="AT348">
        <v>7.6399999999999864</v>
      </c>
      <c r="AU348">
        <v>7.7839999999999918</v>
      </c>
      <c r="AV348">
        <v>7.7690000000000055</v>
      </c>
      <c r="AW348">
        <v>7.8619999999999948</v>
      </c>
      <c r="AX348">
        <v>8.0630000000000166</v>
      </c>
      <c r="AY348">
        <v>7.9960000000000093</v>
      </c>
      <c r="AZ348">
        <v>8.1659999999999968</v>
      </c>
      <c r="BA348">
        <v>8.0289999999999964</v>
      </c>
      <c r="BB348">
        <v>7.9299999999999784</v>
      </c>
      <c r="BC348" s="128">
        <f t="shared" si="41"/>
        <v>56.863728444105718</v>
      </c>
    </row>
    <row r="349" spans="1:55" ht="15" thickBot="1" x14ac:dyDescent="0.35">
      <c r="A349" s="39" t="s">
        <v>149</v>
      </c>
      <c r="B349" s="39">
        <v>2019</v>
      </c>
      <c r="C349" s="64">
        <v>43812</v>
      </c>
      <c r="D349" s="39" t="s">
        <v>72</v>
      </c>
      <c r="E349" s="38" t="s">
        <v>204</v>
      </c>
      <c r="F349" t="s">
        <v>205</v>
      </c>
      <c r="G349" t="s">
        <v>29</v>
      </c>
      <c r="H349" t="s">
        <v>322</v>
      </c>
      <c r="I349" t="s">
        <v>304</v>
      </c>
      <c r="J349" t="s">
        <v>416</v>
      </c>
      <c r="K349" t="s">
        <v>335</v>
      </c>
      <c r="L349" s="65">
        <f>(C349-VLOOKUP(H349,Riders!$A$2:$C$3501,2,FALSE))/365</f>
        <v>31.917808219178081</v>
      </c>
      <c r="M349" s="65">
        <f>(C349-VLOOKUP(I349,Riders!$A$2:$C$3501,2,FALSE))/365</f>
        <v>23.035616438356165</v>
      </c>
      <c r="N349" s="65">
        <f>(C349-VLOOKUP(J349,Riders!$A$2:$C$3501,2,FALSE))/365</f>
        <v>22.12054794520548</v>
      </c>
      <c r="O349" s="65">
        <f>(C349-VLOOKUP(K349,Riders!$A$2:$C$3501,2,FALSE))/365</f>
        <v>25.06027397260274</v>
      </c>
      <c r="P349" s="38">
        <v>2</v>
      </c>
      <c r="Q349" s="127">
        <f t="shared" si="35"/>
        <v>253.55299999999997</v>
      </c>
      <c r="R349" s="127">
        <f t="shared" si="36"/>
        <v>22.163</v>
      </c>
      <c r="S349" s="127">
        <f t="shared" si="37"/>
        <v>67.766999999999996</v>
      </c>
      <c r="T349" s="127">
        <f t="shared" si="38"/>
        <v>60.950000000000017</v>
      </c>
      <c r="U349" s="127">
        <f t="shared" si="39"/>
        <v>61.932999999999993</v>
      </c>
      <c r="V349" s="127">
        <f t="shared" si="40"/>
        <v>62.902999999999963</v>
      </c>
      <c r="W349">
        <v>14.180999999999999</v>
      </c>
      <c r="X349">
        <v>7.9820000000000011</v>
      </c>
      <c r="Y349">
        <v>7.6400000000000006</v>
      </c>
      <c r="Z349">
        <v>7.4760000000000026</v>
      </c>
      <c r="AA349">
        <v>7.6239999999999952</v>
      </c>
      <c r="AB349">
        <v>7.5320000000000036</v>
      </c>
      <c r="AC349">
        <v>7.6149999999999878</v>
      </c>
      <c r="AD349">
        <v>7.7170000000000059</v>
      </c>
      <c r="AE349">
        <v>7.6389999999999958</v>
      </c>
      <c r="AF349">
        <v>7.686000000000007</v>
      </c>
      <c r="AG349">
        <v>7.6009999999999991</v>
      </c>
      <c r="AH349">
        <v>7.6559999999999917</v>
      </c>
      <c r="AI349">
        <v>7.5390000000000015</v>
      </c>
      <c r="AJ349">
        <v>7.5540000000000163</v>
      </c>
      <c r="AK349">
        <v>7.6259999999999906</v>
      </c>
      <c r="AL349">
        <v>7.6490000000000151</v>
      </c>
      <c r="AM349">
        <v>7.7599999999999909</v>
      </c>
      <c r="AN349">
        <v>7.6849999999999739</v>
      </c>
      <c r="AO349">
        <v>7.7980000000000302</v>
      </c>
      <c r="AP349">
        <v>7.6879999999999882</v>
      </c>
      <c r="AQ349">
        <v>7.6990000000000123</v>
      </c>
      <c r="AR349">
        <v>7.8509999999999991</v>
      </c>
      <c r="AS349">
        <v>7.6939999999999884</v>
      </c>
      <c r="AT349">
        <v>7.7580000000000098</v>
      </c>
      <c r="AU349">
        <v>7.8109999999999786</v>
      </c>
      <c r="AV349">
        <v>7.9440000000000452</v>
      </c>
      <c r="AW349">
        <v>7.7729999999999677</v>
      </c>
      <c r="AX349">
        <v>7.8439999999999941</v>
      </c>
      <c r="AY349">
        <v>7.8949999999999818</v>
      </c>
      <c r="AZ349">
        <v>8.0490000000000634</v>
      </c>
      <c r="BA349">
        <v>7.7619999999999436</v>
      </c>
      <c r="BB349">
        <v>7.8249999999999886</v>
      </c>
      <c r="BC349" s="128">
        <f t="shared" si="41"/>
        <v>56.792859875450112</v>
      </c>
    </row>
    <row r="350" spans="1:55" ht="15" thickBot="1" x14ac:dyDescent="0.35">
      <c r="A350" s="39" t="s">
        <v>149</v>
      </c>
      <c r="B350" s="39">
        <v>2019</v>
      </c>
      <c r="C350" s="64">
        <v>43812</v>
      </c>
      <c r="D350" s="39" t="s">
        <v>72</v>
      </c>
      <c r="E350" s="38" t="s">
        <v>204</v>
      </c>
      <c r="F350" t="s">
        <v>206</v>
      </c>
      <c r="G350" t="s">
        <v>27</v>
      </c>
      <c r="H350" t="s">
        <v>307</v>
      </c>
      <c r="I350" t="s">
        <v>523</v>
      </c>
      <c r="J350" t="s">
        <v>524</v>
      </c>
      <c r="K350" t="s">
        <v>525</v>
      </c>
      <c r="L350" s="65">
        <f>(C350-VLOOKUP(H350,Riders!$A$2:$C$3501,2,FALSE))/365</f>
        <v>26.550684931506851</v>
      </c>
      <c r="M350" s="65">
        <f>(C350-VLOOKUP(I350,Riders!$A$2:$C$3501,2,FALSE))/365</f>
        <v>27.449315068493149</v>
      </c>
      <c r="N350" s="65">
        <f>(C350-VLOOKUP(J350,Riders!$A$2:$C$3501,2,FALSE))/365</f>
        <v>28.484931506849314</v>
      </c>
      <c r="O350" s="65">
        <f>(C350-VLOOKUP(K350,Riders!$A$2:$C$3501,2,FALSE))/365</f>
        <v>30.778082191780822</v>
      </c>
      <c r="P350" s="38">
        <v>3</v>
      </c>
      <c r="Q350" s="127">
        <f t="shared" si="35"/>
        <v>257.50899999999996</v>
      </c>
      <c r="R350" s="127">
        <f t="shared" si="36"/>
        <v>22.58</v>
      </c>
      <c r="S350" s="127">
        <f t="shared" si="37"/>
        <v>69.288000000000011</v>
      </c>
      <c r="T350" s="127">
        <f t="shared" si="38"/>
        <v>62.529999999999973</v>
      </c>
      <c r="U350" s="127">
        <f t="shared" si="39"/>
        <v>62.195000000000022</v>
      </c>
      <c r="V350" s="127">
        <f t="shared" si="40"/>
        <v>63.495999999999952</v>
      </c>
      <c r="W350">
        <v>14.398</v>
      </c>
      <c r="X350">
        <v>8.1819999999999986</v>
      </c>
      <c r="Y350">
        <v>7.8410000000000011</v>
      </c>
      <c r="Z350">
        <v>7.7539999999999978</v>
      </c>
      <c r="AA350">
        <v>7.730000000000004</v>
      </c>
      <c r="AB350">
        <v>7.8599999999999994</v>
      </c>
      <c r="AC350">
        <v>7.7959999999999994</v>
      </c>
      <c r="AD350">
        <v>7.727000000000011</v>
      </c>
      <c r="AE350">
        <v>7.7139999999999986</v>
      </c>
      <c r="AF350">
        <v>7.8549999999999756</v>
      </c>
      <c r="AG350">
        <v>7.8360000000000127</v>
      </c>
      <c r="AH350">
        <v>7.8589999999999947</v>
      </c>
      <c r="AI350">
        <v>7.8570000000000135</v>
      </c>
      <c r="AJ350">
        <v>7.828000000000003</v>
      </c>
      <c r="AK350">
        <v>7.7999999999999829</v>
      </c>
      <c r="AL350">
        <v>7.7809999999999917</v>
      </c>
      <c r="AM350">
        <v>7.8730000000000189</v>
      </c>
      <c r="AN350">
        <v>7.6769999999999925</v>
      </c>
      <c r="AO350">
        <v>7.6310000000000002</v>
      </c>
      <c r="AP350">
        <v>7.6659999999999968</v>
      </c>
      <c r="AQ350">
        <v>7.7400000000000091</v>
      </c>
      <c r="AR350">
        <v>7.7709999999999582</v>
      </c>
      <c r="AS350">
        <v>7.8440000000000509</v>
      </c>
      <c r="AT350">
        <v>7.992999999999995</v>
      </c>
      <c r="AU350">
        <v>7.8540000000000134</v>
      </c>
      <c r="AV350">
        <v>7.8339999999999748</v>
      </c>
      <c r="AW350">
        <v>7.9539999999999793</v>
      </c>
      <c r="AX350">
        <v>7.9940000000000282</v>
      </c>
      <c r="AY350">
        <v>7.9770000000000039</v>
      </c>
      <c r="AZ350">
        <v>8.0260000000000389</v>
      </c>
      <c r="BA350">
        <v>7.867999999999995</v>
      </c>
      <c r="BB350">
        <v>7.9889999999999191</v>
      </c>
      <c r="BC350" s="128">
        <f t="shared" si="41"/>
        <v>55.920375598522782</v>
      </c>
    </row>
    <row r="351" spans="1:55" ht="15" thickBot="1" x14ac:dyDescent="0.35">
      <c r="A351" s="39" t="s">
        <v>149</v>
      </c>
      <c r="B351" s="39">
        <v>2019</v>
      </c>
      <c r="C351" s="64">
        <v>43812</v>
      </c>
      <c r="D351" s="39" t="s">
        <v>72</v>
      </c>
      <c r="E351" s="38" t="s">
        <v>204</v>
      </c>
      <c r="F351" t="s">
        <v>206</v>
      </c>
      <c r="G351" t="s">
        <v>67</v>
      </c>
      <c r="H351" t="s">
        <v>329</v>
      </c>
      <c r="I351" t="s">
        <v>549</v>
      </c>
      <c r="J351" t="s">
        <v>521</v>
      </c>
      <c r="K351" t="s">
        <v>271</v>
      </c>
      <c r="L351" s="65">
        <f>(C351-VLOOKUP(H351,Riders!$A$2:$C$3501,2,FALSE))/365</f>
        <v>33.093150684931508</v>
      </c>
      <c r="M351" s="65">
        <f>(C351-VLOOKUP(I351,Riders!$A$2:$C$3501,2,FALSE))/365</f>
        <v>27.358904109589041</v>
      </c>
      <c r="N351" s="65">
        <f>(C351-VLOOKUP(J351,Riders!$A$2:$C$3501,2,FALSE))/365</f>
        <v>22.32054794520548</v>
      </c>
      <c r="O351" s="65">
        <f>(C351-VLOOKUP(K351,Riders!$A$2:$C$3501,2,FALSE))/365</f>
        <v>25.487671232876714</v>
      </c>
      <c r="P351" s="38">
        <v>4</v>
      </c>
      <c r="Q351" s="127">
        <f t="shared" si="35"/>
        <v>261.54000000000002</v>
      </c>
      <c r="R351" s="127">
        <f t="shared" si="36"/>
        <v>22.388000000000002</v>
      </c>
      <c r="S351" s="127">
        <f t="shared" si="37"/>
        <v>68.956000000000003</v>
      </c>
      <c r="T351" s="127">
        <f t="shared" si="38"/>
        <v>63.652999999999977</v>
      </c>
      <c r="U351" s="127">
        <f t="shared" si="39"/>
        <v>64.172000000000025</v>
      </c>
      <c r="V351" s="127">
        <f t="shared" si="40"/>
        <v>64.759000000000015</v>
      </c>
      <c r="W351">
        <v>14.282999999999999</v>
      </c>
      <c r="X351">
        <v>8.1050000000000022</v>
      </c>
      <c r="Y351">
        <v>7.8319999999999972</v>
      </c>
      <c r="Z351">
        <v>7.6970000000000027</v>
      </c>
      <c r="AA351">
        <v>7.82</v>
      </c>
      <c r="AB351">
        <v>7.6649999999999991</v>
      </c>
      <c r="AC351">
        <v>7.7899999999999991</v>
      </c>
      <c r="AD351">
        <v>7.7640000000000029</v>
      </c>
      <c r="AE351">
        <v>7.9570000000000078</v>
      </c>
      <c r="AF351">
        <v>7.8529999999999802</v>
      </c>
      <c r="AG351">
        <v>7.9590000000000032</v>
      </c>
      <c r="AH351">
        <v>7.8920000000000101</v>
      </c>
      <c r="AI351">
        <v>8.1289999999999907</v>
      </c>
      <c r="AJ351">
        <v>7.894999999999996</v>
      </c>
      <c r="AK351">
        <v>8.0060000000000002</v>
      </c>
      <c r="AL351">
        <v>7.9619999999999891</v>
      </c>
      <c r="AM351">
        <v>8.0490000000000066</v>
      </c>
      <c r="AN351">
        <v>7.8900000000000148</v>
      </c>
      <c r="AO351">
        <v>7.8329999999999984</v>
      </c>
      <c r="AP351">
        <v>7.8859999999999957</v>
      </c>
      <c r="AQ351">
        <v>8.0690000000000168</v>
      </c>
      <c r="AR351">
        <v>8.1989999999999554</v>
      </c>
      <c r="AS351">
        <v>8.0000000000000284</v>
      </c>
      <c r="AT351">
        <v>8.2460000000000093</v>
      </c>
      <c r="AU351">
        <v>8.054000000000002</v>
      </c>
      <c r="AV351">
        <v>8.3619999999999948</v>
      </c>
      <c r="AW351">
        <v>8.0480000000000018</v>
      </c>
      <c r="AX351">
        <v>8.0609999999999786</v>
      </c>
      <c r="AY351">
        <v>8.0150000000000432</v>
      </c>
      <c r="AZ351">
        <v>8.0049999999999386</v>
      </c>
      <c r="BA351">
        <v>8.0420000000000869</v>
      </c>
      <c r="BB351">
        <v>8.1719999999999686</v>
      </c>
      <c r="BC351" s="128">
        <f t="shared" si="41"/>
        <v>55.058499655884376</v>
      </c>
    </row>
    <row r="352" spans="1:55" ht="15" thickBot="1" x14ac:dyDescent="0.35">
      <c r="A352" s="38" t="s">
        <v>159</v>
      </c>
      <c r="B352" s="38">
        <v>2019</v>
      </c>
      <c r="C352" s="68">
        <v>43805</v>
      </c>
      <c r="D352" s="38" t="s">
        <v>72</v>
      </c>
      <c r="E352" s="38" t="s">
        <v>379</v>
      </c>
      <c r="F352" s="67" t="s">
        <v>379</v>
      </c>
      <c r="G352" t="s">
        <v>29</v>
      </c>
      <c r="H352" t="s">
        <v>322</v>
      </c>
      <c r="I352" t="s">
        <v>304</v>
      </c>
      <c r="J352" t="s">
        <v>416</v>
      </c>
      <c r="K352" t="s">
        <v>526</v>
      </c>
      <c r="L352" s="65">
        <f>(C352-VLOOKUP(H352,Riders!$A$2:$C$3501,2,FALSE))/365</f>
        <v>31.898630136986302</v>
      </c>
      <c r="M352" s="65">
        <f>(C352-VLOOKUP(I352,Riders!$A$2:$C$3501,2,FALSE))/365</f>
        <v>23.016438356164382</v>
      </c>
      <c r="N352" s="65">
        <f>(C352-VLOOKUP(J352,Riders!$A$2:$C$3501,2,FALSE))/365</f>
        <v>22.101369863013698</v>
      </c>
      <c r="O352" s="65">
        <f>(C352-VLOOKUP(K352,Riders!$A$2:$C$3501,2,FALSE))/365</f>
        <v>30.553424657534247</v>
      </c>
      <c r="P352" s="38">
        <v>1</v>
      </c>
      <c r="Q352" s="127">
        <f t="shared" si="35"/>
        <v>254.483</v>
      </c>
      <c r="R352" s="127">
        <f t="shared" si="36"/>
        <v>22.652999999999999</v>
      </c>
      <c r="S352" s="127">
        <f t="shared" si="37"/>
        <v>68.530999999999992</v>
      </c>
      <c r="T352" s="127">
        <f t="shared" si="38"/>
        <v>61.588000000000008</v>
      </c>
      <c r="U352" s="127">
        <f t="shared" si="39"/>
        <v>62.256999999999977</v>
      </c>
      <c r="V352" s="127">
        <f t="shared" si="40"/>
        <v>62.107000000000028</v>
      </c>
      <c r="W352">
        <v>14.382999999999999</v>
      </c>
      <c r="X352">
        <v>8.27</v>
      </c>
      <c r="Y352">
        <v>7.708000000000002</v>
      </c>
      <c r="Z352">
        <v>7.5539999999999985</v>
      </c>
      <c r="AA352">
        <v>7.7070000000000007</v>
      </c>
      <c r="AB352">
        <v>7.5600000000000023</v>
      </c>
      <c r="AC352">
        <v>7.5979999999999848</v>
      </c>
      <c r="AD352">
        <v>7.7510000000000048</v>
      </c>
      <c r="AE352">
        <v>7.6610000000000156</v>
      </c>
      <c r="AF352">
        <v>7.7450000000000045</v>
      </c>
      <c r="AG352">
        <v>7.7299999999999898</v>
      </c>
      <c r="AH352">
        <v>7.7249999999999943</v>
      </c>
      <c r="AI352">
        <v>7.5990000000000038</v>
      </c>
      <c r="AJ352">
        <v>7.652000000000001</v>
      </c>
      <c r="AK352">
        <v>7.7109999999999843</v>
      </c>
      <c r="AL352">
        <v>7.7650000000000148</v>
      </c>
      <c r="AM352">
        <v>7.9239999999999782</v>
      </c>
      <c r="AN352">
        <v>7.8000000000000114</v>
      </c>
      <c r="AO352">
        <v>7.8089999999999975</v>
      </c>
      <c r="AP352">
        <v>7.8510000000000275</v>
      </c>
      <c r="AQ352">
        <v>7.7189999999999657</v>
      </c>
      <c r="AR352">
        <v>7.7250000000000227</v>
      </c>
      <c r="AS352">
        <v>7.7330000000000041</v>
      </c>
      <c r="AT352">
        <v>7.6959999999999695</v>
      </c>
      <c r="AU352">
        <v>7.8260000000000218</v>
      </c>
      <c r="AV352">
        <v>7.6269999999999811</v>
      </c>
      <c r="AW352">
        <v>7.6560000000000343</v>
      </c>
      <c r="AX352">
        <v>7.7030000000000314</v>
      </c>
      <c r="AY352">
        <v>7.9319999999999311</v>
      </c>
      <c r="AZ352">
        <v>7.7060000000000173</v>
      </c>
      <c r="BA352">
        <v>7.7690000000000623</v>
      </c>
      <c r="BB352">
        <v>7.8879999999999484</v>
      </c>
      <c r="BC352" s="128">
        <f t="shared" si="41"/>
        <v>56.585312181953213</v>
      </c>
    </row>
    <row r="353" spans="1:55" ht="15" thickBot="1" x14ac:dyDescent="0.35">
      <c r="A353" s="38" t="s">
        <v>159</v>
      </c>
      <c r="B353" s="38">
        <v>2019</v>
      </c>
      <c r="C353" s="68">
        <v>43805</v>
      </c>
      <c r="D353" s="38" t="s">
        <v>72</v>
      </c>
      <c r="E353" s="38" t="s">
        <v>379</v>
      </c>
      <c r="F353" s="67" t="s">
        <v>379</v>
      </c>
      <c r="G353" t="s">
        <v>36</v>
      </c>
      <c r="H353" t="s">
        <v>270</v>
      </c>
      <c r="I353" t="s">
        <v>315</v>
      </c>
      <c r="J353" t="s">
        <v>528</v>
      </c>
      <c r="K353" t="s">
        <v>256</v>
      </c>
      <c r="L353" s="65">
        <f>(C353-VLOOKUP(H353,Riders!$A$2:$C$3501,2,FALSE))/365</f>
        <v>25.224657534246575</v>
      </c>
      <c r="M353" s="65">
        <f>(C353-VLOOKUP(I353,Riders!$A$2:$C$3501,2,FALSE))/365</f>
        <v>28.002739726027396</v>
      </c>
      <c r="N353" s="65">
        <f>(C353-VLOOKUP(J353,Riders!$A$2:$C$3501,2,FALSE))/365</f>
        <v>29.315068493150687</v>
      </c>
      <c r="O353" s="65">
        <f>(C353-VLOOKUP(K353,Riders!$A$2:$C$3501,2,FALSE))/365</f>
        <v>23.786301369863015</v>
      </c>
      <c r="P353" s="38">
        <v>2</v>
      </c>
      <c r="Q353" s="127">
        <f t="shared" si="35"/>
        <v>256.09800000000001</v>
      </c>
      <c r="R353" s="127">
        <f t="shared" si="36"/>
        <v>22.414000000000001</v>
      </c>
      <c r="S353" s="127">
        <f t="shared" si="37"/>
        <v>68.942999999999998</v>
      </c>
      <c r="T353" s="127">
        <f t="shared" si="38"/>
        <v>62.141000000000005</v>
      </c>
      <c r="U353" s="127">
        <f t="shared" si="39"/>
        <v>62.570999999999998</v>
      </c>
      <c r="V353" s="127">
        <f t="shared" si="40"/>
        <v>62.443000000000012</v>
      </c>
      <c r="W353">
        <v>14.16</v>
      </c>
      <c r="X353">
        <v>8.2540000000000013</v>
      </c>
      <c r="Y353">
        <v>7.8129999999999988</v>
      </c>
      <c r="Z353">
        <v>7.7600000000000016</v>
      </c>
      <c r="AA353">
        <v>7.6999999999999957</v>
      </c>
      <c r="AB353">
        <v>7.7920000000000016</v>
      </c>
      <c r="AC353">
        <v>7.7230000000000061</v>
      </c>
      <c r="AD353">
        <v>7.7409999999999926</v>
      </c>
      <c r="AE353">
        <v>7.8450000000000131</v>
      </c>
      <c r="AF353">
        <v>7.6479999999999961</v>
      </c>
      <c r="AG353">
        <v>7.6409999999999769</v>
      </c>
      <c r="AH353">
        <v>7.6520000000000152</v>
      </c>
      <c r="AI353">
        <v>7.8519999999999897</v>
      </c>
      <c r="AJ353">
        <v>7.8510000000000133</v>
      </c>
      <c r="AK353">
        <v>7.811000000000007</v>
      </c>
      <c r="AL353">
        <v>7.840999999999994</v>
      </c>
      <c r="AM353">
        <v>7.8149999999999693</v>
      </c>
      <c r="AN353">
        <v>7.9310000000000116</v>
      </c>
      <c r="AO353">
        <v>7.7980000000000018</v>
      </c>
      <c r="AP353">
        <v>7.8550000000000182</v>
      </c>
      <c r="AQ353">
        <v>7.7560000000000002</v>
      </c>
      <c r="AR353">
        <v>7.7599999999999909</v>
      </c>
      <c r="AS353">
        <v>7.7810000000000343</v>
      </c>
      <c r="AT353">
        <v>7.8749999999999716</v>
      </c>
      <c r="AU353">
        <v>7.893999999999977</v>
      </c>
      <c r="AV353">
        <v>7.6810000000000116</v>
      </c>
      <c r="AW353">
        <v>7.6780000000000541</v>
      </c>
      <c r="AX353">
        <v>7.6659999999999684</v>
      </c>
      <c r="AY353">
        <v>7.8530000000000086</v>
      </c>
      <c r="AZ353">
        <v>7.8129999999999598</v>
      </c>
      <c r="BA353">
        <v>7.8850000000000477</v>
      </c>
      <c r="BB353">
        <v>7.9729999999999848</v>
      </c>
      <c r="BC353" s="128">
        <f t="shared" si="41"/>
        <v>56.228475036899937</v>
      </c>
    </row>
    <row r="354" spans="1:55" ht="15" thickBot="1" x14ac:dyDescent="0.35">
      <c r="A354" s="38" t="s">
        <v>159</v>
      </c>
      <c r="B354" s="38">
        <v>2019</v>
      </c>
      <c r="C354" s="68">
        <v>43805</v>
      </c>
      <c r="D354" s="38" t="s">
        <v>72</v>
      </c>
      <c r="E354" s="38" t="s">
        <v>379</v>
      </c>
      <c r="F354" s="67" t="s">
        <v>379</v>
      </c>
      <c r="G354" t="s">
        <v>27</v>
      </c>
      <c r="H354" t="s">
        <v>307</v>
      </c>
      <c r="I354" t="s">
        <v>523</v>
      </c>
      <c r="J354" t="s">
        <v>524</v>
      </c>
      <c r="K354" t="s">
        <v>525</v>
      </c>
      <c r="L354" s="65">
        <f>(C354-VLOOKUP(H354,Riders!$A$2:$C$3501,2,FALSE))/365</f>
        <v>26.531506849315068</v>
      </c>
      <c r="M354" s="65">
        <f>(C354-VLOOKUP(I354,Riders!$A$2:$C$3501,2,FALSE))/365</f>
        <v>27.43013698630137</v>
      </c>
      <c r="N354" s="65">
        <f>(C354-VLOOKUP(J354,Riders!$A$2:$C$3501,2,FALSE))/365</f>
        <v>28.465753424657535</v>
      </c>
      <c r="O354" s="65">
        <f>(C354-VLOOKUP(K354,Riders!$A$2:$C$3501,2,FALSE))/365</f>
        <v>30.758904109589039</v>
      </c>
      <c r="P354" s="38">
        <v>3</v>
      </c>
      <c r="Q354" s="127">
        <f t="shared" si="35"/>
        <v>257.548</v>
      </c>
      <c r="R354" s="127">
        <f t="shared" si="36"/>
        <v>22.391999999999999</v>
      </c>
      <c r="S354" s="127">
        <f t="shared" si="37"/>
        <v>68.843000000000004</v>
      </c>
      <c r="T354" s="127">
        <f t="shared" si="38"/>
        <v>61.977999999999994</v>
      </c>
      <c r="U354" s="127">
        <f t="shared" si="39"/>
        <v>63.212000000000018</v>
      </c>
      <c r="V354" s="127">
        <f t="shared" si="40"/>
        <v>63.514999999999986</v>
      </c>
      <c r="W354">
        <v>14.268000000000001</v>
      </c>
      <c r="X354">
        <v>8.1239999999999988</v>
      </c>
      <c r="Y354">
        <v>7.7370000000000019</v>
      </c>
      <c r="Z354">
        <v>7.6110000000000007</v>
      </c>
      <c r="AA354">
        <v>7.8299999999999983</v>
      </c>
      <c r="AB354">
        <v>7.7289999999999992</v>
      </c>
      <c r="AC354">
        <v>7.7070000000000007</v>
      </c>
      <c r="AD354">
        <v>7.8370000000000033</v>
      </c>
      <c r="AE354">
        <v>7.7139999999999844</v>
      </c>
      <c r="AF354">
        <v>7.686000000000007</v>
      </c>
      <c r="AG354">
        <v>7.6740000000000066</v>
      </c>
      <c r="AH354">
        <v>7.8239999999999981</v>
      </c>
      <c r="AI354">
        <v>7.7439999999999998</v>
      </c>
      <c r="AJ354">
        <v>7.7110000000000127</v>
      </c>
      <c r="AK354">
        <v>7.7469999999999715</v>
      </c>
      <c r="AL354">
        <v>7.8780000000000143</v>
      </c>
      <c r="AM354">
        <v>7.811000000000007</v>
      </c>
      <c r="AN354">
        <v>7.9139999999999873</v>
      </c>
      <c r="AO354">
        <v>8.1370000000000289</v>
      </c>
      <c r="AP354">
        <v>7.9809999999999661</v>
      </c>
      <c r="AQ354">
        <v>7.8570000000000277</v>
      </c>
      <c r="AR354">
        <v>7.8269999999999982</v>
      </c>
      <c r="AS354">
        <v>7.9819999999999993</v>
      </c>
      <c r="AT354">
        <v>7.703000000000003</v>
      </c>
      <c r="AU354">
        <v>7.9259999999999877</v>
      </c>
      <c r="AV354">
        <v>8.0880000000000223</v>
      </c>
      <c r="AW354">
        <v>7.8349999999999795</v>
      </c>
      <c r="AX354">
        <v>7.8580000000000041</v>
      </c>
      <c r="AY354">
        <v>7.872999999999962</v>
      </c>
      <c r="AZ354">
        <v>8.0800000000000409</v>
      </c>
      <c r="BA354">
        <v>7.9029999999999632</v>
      </c>
      <c r="BB354">
        <v>7.9520000000000266</v>
      </c>
      <c r="BC354" s="128">
        <f t="shared" si="41"/>
        <v>55.91190768322798</v>
      </c>
    </row>
    <row r="355" spans="1:55" ht="15" thickBot="1" x14ac:dyDescent="0.35">
      <c r="A355" s="38" t="s">
        <v>159</v>
      </c>
      <c r="B355" s="38">
        <v>2019</v>
      </c>
      <c r="C355" s="68">
        <v>43805</v>
      </c>
      <c r="D355" s="38" t="s">
        <v>72</v>
      </c>
      <c r="E355" s="38" t="s">
        <v>379</v>
      </c>
      <c r="F355" s="67" t="s">
        <v>379</v>
      </c>
      <c r="G355" t="s">
        <v>162</v>
      </c>
      <c r="H355" t="s">
        <v>417</v>
      </c>
      <c r="I355" t="s">
        <v>335</v>
      </c>
      <c r="J355" t="s">
        <v>550</v>
      </c>
      <c r="K355" t="s">
        <v>274</v>
      </c>
      <c r="L355" s="65">
        <f>(C355-VLOOKUP(H355,Riders!$A$2:$C$3501,2,FALSE))/365</f>
        <v>20.797260273972604</v>
      </c>
      <c r="M355" s="65">
        <f>(C355-VLOOKUP(I355,Riders!$A$2:$C$3501,2,FALSE))/365</f>
        <v>25.041095890410958</v>
      </c>
      <c r="N355" s="65">
        <f>(C355-VLOOKUP(J355,Riders!$A$2:$C$3501,2,FALSE))/365</f>
        <v>20.254794520547946</v>
      </c>
      <c r="O355" s="65">
        <f>(C355-VLOOKUP(K355,Riders!$A$2:$C$3501,2,FALSE))/365</f>
        <v>18.931506849315067</v>
      </c>
      <c r="P355" s="38">
        <v>4</v>
      </c>
      <c r="Q355" s="127">
        <f t="shared" si="35"/>
        <v>258.99300000000005</v>
      </c>
      <c r="R355" s="127">
        <f t="shared" si="36"/>
        <v>22.297000000000001</v>
      </c>
      <c r="S355" s="127">
        <f t="shared" si="37"/>
        <v>69.168999999999983</v>
      </c>
      <c r="T355" s="127">
        <f t="shared" si="38"/>
        <v>62.330000000000041</v>
      </c>
      <c r="U355" s="127">
        <f t="shared" si="39"/>
        <v>63.592999999999961</v>
      </c>
      <c r="V355" s="127">
        <f t="shared" si="40"/>
        <v>63.901000000000067</v>
      </c>
      <c r="W355">
        <v>14.054</v>
      </c>
      <c r="X355">
        <v>8.2430000000000003</v>
      </c>
      <c r="Y355">
        <v>7.8019999999999996</v>
      </c>
      <c r="Z355">
        <v>7.7570000000000014</v>
      </c>
      <c r="AA355">
        <v>7.8969999999999985</v>
      </c>
      <c r="AB355">
        <v>7.7430000000000021</v>
      </c>
      <c r="AC355">
        <v>7.7929999999999922</v>
      </c>
      <c r="AD355">
        <v>7.8799999999999883</v>
      </c>
      <c r="AE355">
        <v>7.7150000000000318</v>
      </c>
      <c r="AF355">
        <v>7.7609999999999815</v>
      </c>
      <c r="AG355">
        <v>7.7860000000000014</v>
      </c>
      <c r="AH355">
        <v>7.8979999999999961</v>
      </c>
      <c r="AI355">
        <v>7.7320000000000135</v>
      </c>
      <c r="AJ355">
        <v>7.75</v>
      </c>
      <c r="AK355">
        <v>7.8149999999999977</v>
      </c>
      <c r="AL355">
        <v>7.8730000000000189</v>
      </c>
      <c r="AM355">
        <v>7.8969999999999629</v>
      </c>
      <c r="AN355">
        <v>8.0380000000000109</v>
      </c>
      <c r="AO355">
        <v>7.9040000000000248</v>
      </c>
      <c r="AP355">
        <v>7.9139999999999873</v>
      </c>
      <c r="AQ355">
        <v>8.061000000000007</v>
      </c>
      <c r="AR355">
        <v>7.9309999999999832</v>
      </c>
      <c r="AS355">
        <v>7.8770000000000095</v>
      </c>
      <c r="AT355">
        <v>7.9709999999999752</v>
      </c>
      <c r="AU355">
        <v>7.7680000000000291</v>
      </c>
      <c r="AV355">
        <v>7.7860000000000014</v>
      </c>
      <c r="AW355">
        <v>7.8079999999999927</v>
      </c>
      <c r="AX355">
        <v>7.9489999999999839</v>
      </c>
      <c r="AY355">
        <v>8.0020000000000095</v>
      </c>
      <c r="AZ355">
        <v>8.1320000000000334</v>
      </c>
      <c r="BA355">
        <v>8.3439999999999657</v>
      </c>
      <c r="BB355">
        <v>8.1120000000000516</v>
      </c>
      <c r="BC355" s="128">
        <f t="shared" si="41"/>
        <v>55.599958300031261</v>
      </c>
    </row>
    <row r="356" spans="1:55" ht="15" thickBot="1" x14ac:dyDescent="0.35">
      <c r="A356" s="38" t="s">
        <v>159</v>
      </c>
      <c r="B356" s="38">
        <v>2019</v>
      </c>
      <c r="C356" s="68">
        <v>43805</v>
      </c>
      <c r="D356" s="38" t="s">
        <v>72</v>
      </c>
      <c r="E356" s="38" t="s">
        <v>379</v>
      </c>
      <c r="F356" s="67" t="s">
        <v>379</v>
      </c>
      <c r="G356" t="s">
        <v>67</v>
      </c>
      <c r="H356" t="s">
        <v>214</v>
      </c>
      <c r="I356" t="s">
        <v>549</v>
      </c>
      <c r="J356" t="s">
        <v>521</v>
      </c>
      <c r="K356" t="s">
        <v>271</v>
      </c>
      <c r="L356" s="65">
        <f>(C356-VLOOKUP(H356,Riders!$A$2:$C$3501,2,FALSE))/365</f>
        <v>24.967123287671232</v>
      </c>
      <c r="M356" s="65">
        <f>(C356-VLOOKUP(I356,Riders!$A$2:$C$3501,2,FALSE))/365</f>
        <v>27.339726027397262</v>
      </c>
      <c r="N356" s="65">
        <f>(C356-VLOOKUP(J356,Riders!$A$2:$C$3501,2,FALSE))/365</f>
        <v>22.301369863013697</v>
      </c>
      <c r="O356" s="65">
        <f>(C356-VLOOKUP(K356,Riders!$A$2:$C$3501,2,FALSE))/365</f>
        <v>25.468493150684932</v>
      </c>
      <c r="P356" s="38">
        <v>5</v>
      </c>
      <c r="Q356" s="127">
        <f t="shared" si="35"/>
        <v>261.23400000000004</v>
      </c>
      <c r="R356" s="127">
        <f t="shared" si="36"/>
        <v>22.012</v>
      </c>
      <c r="S356" s="127">
        <f t="shared" si="37"/>
        <v>69.382999999999996</v>
      </c>
      <c r="T356" s="127">
        <f t="shared" si="38"/>
        <v>63.816000000000017</v>
      </c>
      <c r="U356" s="127">
        <f t="shared" si="39"/>
        <v>64.529999999999973</v>
      </c>
      <c r="V356" s="127">
        <f t="shared" si="40"/>
        <v>63.505000000000052</v>
      </c>
      <c r="W356">
        <v>14.103999999999999</v>
      </c>
      <c r="X356">
        <v>7.9080000000000013</v>
      </c>
      <c r="Y356">
        <v>7.8120000000000012</v>
      </c>
      <c r="Z356">
        <v>7.6829999999999963</v>
      </c>
      <c r="AA356">
        <v>7.8300000000000054</v>
      </c>
      <c r="AB356">
        <v>7.8859999999999957</v>
      </c>
      <c r="AC356">
        <v>8.1369999999999933</v>
      </c>
      <c r="AD356">
        <v>8.0230000000000032</v>
      </c>
      <c r="AE356">
        <v>8.112000000000009</v>
      </c>
      <c r="AF356">
        <v>7.8379999999999939</v>
      </c>
      <c r="AG356">
        <v>7.8970000000000056</v>
      </c>
      <c r="AH356">
        <v>7.914999999999992</v>
      </c>
      <c r="AI356">
        <v>7.9180000000000064</v>
      </c>
      <c r="AJ356">
        <v>8.0599999999999881</v>
      </c>
      <c r="AK356">
        <v>8.0130000000000194</v>
      </c>
      <c r="AL356">
        <v>8.0630000000000024</v>
      </c>
      <c r="AM356">
        <v>8.2729999999999961</v>
      </c>
      <c r="AN356">
        <v>8.2920000000000016</v>
      </c>
      <c r="AO356">
        <v>8.5029999999999859</v>
      </c>
      <c r="AP356">
        <v>8.195999999999998</v>
      </c>
      <c r="AQ356">
        <v>7.9089999999999918</v>
      </c>
      <c r="AR356">
        <v>7.7450000000000045</v>
      </c>
      <c r="AS356">
        <v>7.7230000000000132</v>
      </c>
      <c r="AT356">
        <v>7.8889999999999816</v>
      </c>
      <c r="AU356">
        <v>7.863000000000028</v>
      </c>
      <c r="AV356">
        <v>7.9159999999999968</v>
      </c>
      <c r="AW356">
        <v>7.9180000000000064</v>
      </c>
      <c r="AX356">
        <v>7.9579999999999984</v>
      </c>
      <c r="AY356">
        <v>8.1030000000000086</v>
      </c>
      <c r="AZ356">
        <v>8.1969999999999459</v>
      </c>
      <c r="BA356">
        <v>7.7760000000000105</v>
      </c>
      <c r="BB356">
        <v>7.7740000000000578</v>
      </c>
      <c r="BC356" s="128">
        <f t="shared" si="41"/>
        <v>55.122993178529583</v>
      </c>
    </row>
    <row r="357" spans="1:55" ht="15" thickBot="1" x14ac:dyDescent="0.35">
      <c r="A357" s="4" t="s">
        <v>159</v>
      </c>
      <c r="B357" s="4">
        <v>2019</v>
      </c>
      <c r="C357" s="5">
        <v>43805</v>
      </c>
      <c r="D357" s="4" t="s">
        <v>72</v>
      </c>
      <c r="E357" s="38" t="s">
        <v>379</v>
      </c>
      <c r="F357" s="67" t="s">
        <v>379</v>
      </c>
      <c r="G357" t="s">
        <v>47</v>
      </c>
      <c r="H357" t="s">
        <v>279</v>
      </c>
      <c r="I357" t="s">
        <v>533</v>
      </c>
      <c r="J357" t="s">
        <v>534</v>
      </c>
      <c r="K357" t="s">
        <v>470</v>
      </c>
      <c r="L357" s="65">
        <f>(C357-VLOOKUP(H357,Riders!$A$2:$C$3501,2,FALSE))/365</f>
        <v>23.556164383561644</v>
      </c>
      <c r="M357" s="65">
        <f>(C357-VLOOKUP(I357,Riders!$A$2:$C$3501,2,FALSE))/365</f>
        <v>30.326027397260273</v>
      </c>
      <c r="N357" s="65">
        <f>(C357-VLOOKUP(J357,Riders!$A$2:$C$3501,2,FALSE))/365</f>
        <v>23.958904109589042</v>
      </c>
      <c r="O357" s="65">
        <f>(C357-VLOOKUP(K357,Riders!$A$2:$C$3501,2,FALSE))/365</f>
        <v>21.490410958904111</v>
      </c>
      <c r="P357" s="38">
        <v>6</v>
      </c>
      <c r="Q357" s="127">
        <f t="shared" si="35"/>
        <v>271.23699999999997</v>
      </c>
      <c r="R357" s="127">
        <f t="shared" si="36"/>
        <v>23.087</v>
      </c>
      <c r="S357" s="127">
        <f t="shared" si="37"/>
        <v>72.272000000000006</v>
      </c>
      <c r="T357" s="127">
        <f t="shared" si="38"/>
        <v>65.889999999999972</v>
      </c>
      <c r="U357" s="127">
        <f t="shared" si="39"/>
        <v>66.388000000000034</v>
      </c>
      <c r="V357" s="127">
        <f t="shared" si="40"/>
        <v>66.686999999999955</v>
      </c>
      <c r="W357">
        <v>14.349</v>
      </c>
      <c r="X357">
        <v>8.7379999999999995</v>
      </c>
      <c r="Y357">
        <v>8.39</v>
      </c>
      <c r="Z357">
        <v>8.0629999999999988</v>
      </c>
      <c r="AA357">
        <v>8.2340000000000018</v>
      </c>
      <c r="AB357">
        <v>8.1310000000000002</v>
      </c>
      <c r="AC357">
        <v>8.2469999999999999</v>
      </c>
      <c r="AD357">
        <v>8.1200000000000045</v>
      </c>
      <c r="AE357">
        <v>8.2239999999999895</v>
      </c>
      <c r="AF357">
        <v>8.1979999999999933</v>
      </c>
      <c r="AG357">
        <v>8.3500000000000085</v>
      </c>
      <c r="AH357">
        <v>8.1020000000000039</v>
      </c>
      <c r="AI357">
        <v>8.340999999999994</v>
      </c>
      <c r="AJ357">
        <v>8.1480000000000103</v>
      </c>
      <c r="AK357">
        <v>8.2759999999999962</v>
      </c>
      <c r="AL357">
        <v>8.2509999999999764</v>
      </c>
      <c r="AM357">
        <v>8.3580000000000041</v>
      </c>
      <c r="AN357">
        <v>8.4209999999999923</v>
      </c>
      <c r="AO357">
        <v>8.0600000000000023</v>
      </c>
      <c r="AP357">
        <v>8.3440000000000225</v>
      </c>
      <c r="AQ357">
        <v>8.1159999999999854</v>
      </c>
      <c r="AR357">
        <v>8.3400000000000034</v>
      </c>
      <c r="AS357">
        <v>8.4130000000000393</v>
      </c>
      <c r="AT357">
        <v>8.3359999999999843</v>
      </c>
      <c r="AU357">
        <v>8.3499999999999943</v>
      </c>
      <c r="AV357">
        <v>8.2499999999999716</v>
      </c>
      <c r="AW357">
        <v>8.3950000000000387</v>
      </c>
      <c r="AX357">
        <v>8.1969999999999743</v>
      </c>
      <c r="AY357">
        <v>8.3860000000000241</v>
      </c>
      <c r="AZ357">
        <v>8.5820000000000221</v>
      </c>
      <c r="BA357">
        <v>8.2229999999999563</v>
      </c>
      <c r="BB357">
        <v>8.3039999999999736</v>
      </c>
      <c r="BC357" s="128">
        <f t="shared" si="41"/>
        <v>53.090102014105753</v>
      </c>
    </row>
    <row r="358" spans="1:55" ht="15" thickBot="1" x14ac:dyDescent="0.35">
      <c r="A358" s="4" t="s">
        <v>159</v>
      </c>
      <c r="B358" s="4">
        <v>2019</v>
      </c>
      <c r="C358" s="5">
        <v>43805</v>
      </c>
      <c r="D358" s="4" t="s">
        <v>72</v>
      </c>
      <c r="E358" s="38" t="s">
        <v>379</v>
      </c>
      <c r="F358" s="67" t="s">
        <v>379</v>
      </c>
      <c r="G358" t="s">
        <v>156</v>
      </c>
      <c r="H358" t="s">
        <v>539</v>
      </c>
      <c r="I358" t="s">
        <v>543</v>
      </c>
      <c r="J358" t="s">
        <v>542</v>
      </c>
      <c r="K358" t="s">
        <v>545</v>
      </c>
      <c r="L358" s="65">
        <f>(C358-VLOOKUP(H358,Riders!$A$2:$C$3501,2,FALSE))/365</f>
        <v>22.747945205479454</v>
      </c>
      <c r="M358" s="65">
        <f>(C358-VLOOKUP(I358,Riders!$A$2:$C$3501,2,FALSE))/365</f>
        <v>24.169863013698631</v>
      </c>
      <c r="N358" s="65">
        <f>(C358-VLOOKUP(J358,Riders!$A$2:$C$3501,2,FALSE))/365</f>
        <v>30.638356164383563</v>
      </c>
      <c r="O358" s="65">
        <f>(C358-VLOOKUP(K358,Riders!$A$2:$C$3501,2,FALSE))/365</f>
        <v>29.723287671232878</v>
      </c>
      <c r="P358" s="38">
        <v>7</v>
      </c>
      <c r="Q358" s="127">
        <f t="shared" si="35"/>
        <v>271.351</v>
      </c>
      <c r="R358" s="127">
        <f t="shared" si="36"/>
        <v>22.722000000000001</v>
      </c>
      <c r="S358" s="127">
        <f t="shared" si="37"/>
        <v>70.662000000000006</v>
      </c>
      <c r="T358" s="127">
        <f t="shared" si="38"/>
        <v>66.089999999999975</v>
      </c>
      <c r="U358" s="127">
        <f t="shared" si="39"/>
        <v>66.884000000000043</v>
      </c>
      <c r="V358" s="127">
        <f t="shared" si="40"/>
        <v>67.714999999999975</v>
      </c>
      <c r="W358">
        <v>14.333</v>
      </c>
      <c r="X358">
        <v>8.3890000000000011</v>
      </c>
      <c r="Y358">
        <v>8.0769999999999982</v>
      </c>
      <c r="Z358">
        <v>7.8530000000000015</v>
      </c>
      <c r="AA358">
        <v>7.9279999999999973</v>
      </c>
      <c r="AB358">
        <v>8.0660000000000025</v>
      </c>
      <c r="AC358">
        <v>8.0009999999999906</v>
      </c>
      <c r="AD358">
        <v>8.0150000000000148</v>
      </c>
      <c r="AE358">
        <v>8.1610000000000014</v>
      </c>
      <c r="AF358">
        <v>7.9829999999999899</v>
      </c>
      <c r="AG358">
        <v>7.9930000000000092</v>
      </c>
      <c r="AH358">
        <v>8.1839999999999833</v>
      </c>
      <c r="AI358">
        <v>8.1270000000000238</v>
      </c>
      <c r="AJ358">
        <v>8.2719999999999914</v>
      </c>
      <c r="AK358">
        <v>8.5790000000000077</v>
      </c>
      <c r="AL358">
        <v>8.7909999999999684</v>
      </c>
      <c r="AM358">
        <v>8.4690000000000225</v>
      </c>
      <c r="AN358">
        <v>8.3520000000000039</v>
      </c>
      <c r="AO358">
        <v>8.3559999999999945</v>
      </c>
      <c r="AP358">
        <v>8.4410000000000025</v>
      </c>
      <c r="AQ358">
        <v>8.2179999999999893</v>
      </c>
      <c r="AR358">
        <v>8.2109999999999843</v>
      </c>
      <c r="AS358">
        <v>8.2900000000000205</v>
      </c>
      <c r="AT358">
        <v>8.5470000000000255</v>
      </c>
      <c r="AU358">
        <v>8.3059999999999548</v>
      </c>
      <c r="AV358">
        <v>8.2570000000000334</v>
      </c>
      <c r="AW358">
        <v>8.4069999999999823</v>
      </c>
      <c r="AX358">
        <v>8.2800000000000296</v>
      </c>
      <c r="AY358">
        <v>8.3519999999999754</v>
      </c>
      <c r="AZ358">
        <v>8.5970000000000084</v>
      </c>
      <c r="BA358">
        <v>8.6679999999999779</v>
      </c>
      <c r="BB358">
        <v>8.8480000000000132</v>
      </c>
      <c r="BC358" s="128">
        <f t="shared" si="41"/>
        <v>53.067797796949336</v>
      </c>
    </row>
    <row r="359" spans="1:55" ht="15" thickBot="1" x14ac:dyDescent="0.35">
      <c r="A359" s="4" t="s">
        <v>159</v>
      </c>
      <c r="B359" s="4">
        <v>2019</v>
      </c>
      <c r="C359" s="5">
        <v>43805</v>
      </c>
      <c r="D359" s="4" t="s">
        <v>72</v>
      </c>
      <c r="E359" s="38" t="s">
        <v>379</v>
      </c>
      <c r="F359" s="67" t="s">
        <v>379</v>
      </c>
      <c r="G359" t="s">
        <v>40</v>
      </c>
      <c r="H359" t="s">
        <v>320</v>
      </c>
      <c r="I359" t="s">
        <v>546</v>
      </c>
      <c r="J359" t="s">
        <v>547</v>
      </c>
      <c r="K359" t="s">
        <v>548</v>
      </c>
      <c r="L359" s="65">
        <f>(C359-VLOOKUP(H359,Riders!$A$2:$C$3501,2,FALSE))/365</f>
        <v>22.391780821917809</v>
      </c>
      <c r="M359" s="65">
        <f>(C359-VLOOKUP(I359,Riders!$A$2:$C$3501,2,FALSE))/365</f>
        <v>22.835616438356166</v>
      </c>
      <c r="N359" s="65">
        <f>(C359-VLOOKUP(J359,Riders!$A$2:$C$3501,2,FALSE))/365</f>
        <v>28.572602739726026</v>
      </c>
      <c r="O359" s="65">
        <f>(C359-VLOOKUP(K359,Riders!$A$2:$C$3501,2,FALSE))/365</f>
        <v>26.906849315068492</v>
      </c>
      <c r="P359" s="38">
        <v>8</v>
      </c>
      <c r="Q359" s="127">
        <f t="shared" si="35"/>
        <v>272.56900000000002</v>
      </c>
      <c r="R359" s="127">
        <f t="shared" si="36"/>
        <v>22.625</v>
      </c>
      <c r="S359" s="127">
        <f t="shared" si="37"/>
        <v>71.39500000000001</v>
      </c>
      <c r="T359" s="127">
        <f t="shared" si="38"/>
        <v>66.365000000000009</v>
      </c>
      <c r="U359" s="127">
        <f t="shared" si="39"/>
        <v>66.283000000000015</v>
      </c>
      <c r="V359" s="127">
        <f t="shared" si="40"/>
        <v>68.525999999999982</v>
      </c>
      <c r="W359">
        <v>14.103</v>
      </c>
      <c r="X359">
        <v>8.5220000000000002</v>
      </c>
      <c r="Y359">
        <v>8.1430000000000007</v>
      </c>
      <c r="Z359">
        <v>8.0169999999999959</v>
      </c>
      <c r="AA359">
        <v>8.1890000000000001</v>
      </c>
      <c r="AB359">
        <v>8.0230000000000032</v>
      </c>
      <c r="AC359">
        <v>8.1109999999999971</v>
      </c>
      <c r="AD359">
        <v>8.2870000000000132</v>
      </c>
      <c r="AE359">
        <v>8.2189999999999799</v>
      </c>
      <c r="AF359">
        <v>8.2550000000000097</v>
      </c>
      <c r="AG359">
        <v>8.396000000000015</v>
      </c>
      <c r="AH359">
        <v>8.3279999999999745</v>
      </c>
      <c r="AI359">
        <v>8.2530000000000001</v>
      </c>
      <c r="AJ359">
        <v>8.2720000000000198</v>
      </c>
      <c r="AK359">
        <v>8.4299999999999926</v>
      </c>
      <c r="AL359">
        <v>8.2120000000000175</v>
      </c>
      <c r="AM359">
        <v>8.1929999999999836</v>
      </c>
      <c r="AN359">
        <v>8.1389999999999816</v>
      </c>
      <c r="AO359">
        <v>8.2900000000000205</v>
      </c>
      <c r="AP359">
        <v>8.2160000000000082</v>
      </c>
      <c r="AQ359">
        <v>8.275999999999982</v>
      </c>
      <c r="AR359">
        <v>8.4569999999999936</v>
      </c>
      <c r="AS359">
        <v>8.2770000000000152</v>
      </c>
      <c r="AT359">
        <v>8.4350000000000307</v>
      </c>
      <c r="AU359">
        <v>8.4729999999999563</v>
      </c>
      <c r="AV359">
        <v>8.6529999999999916</v>
      </c>
      <c r="AW359">
        <v>8.4160000000000252</v>
      </c>
      <c r="AX359">
        <v>8.3879999999999768</v>
      </c>
      <c r="AY359">
        <v>8.4130000000000393</v>
      </c>
      <c r="AZ359">
        <v>8.6569999999999538</v>
      </c>
      <c r="BA359">
        <v>8.6409999999999911</v>
      </c>
      <c r="BB359">
        <v>8.8850000000000477</v>
      </c>
      <c r="BC359" s="128">
        <f t="shared" si="41"/>
        <v>52.830659392667542</v>
      </c>
    </row>
    <row r="360" spans="1:55" ht="15" thickBot="1" x14ac:dyDescent="0.35">
      <c r="A360" s="4" t="s">
        <v>159</v>
      </c>
      <c r="B360" s="4">
        <v>2019</v>
      </c>
      <c r="C360" s="5">
        <v>43805</v>
      </c>
      <c r="D360" s="4" t="s">
        <v>72</v>
      </c>
      <c r="E360" s="38" t="s">
        <v>454</v>
      </c>
      <c r="F360">
        <v>1</v>
      </c>
      <c r="G360" t="s">
        <v>47</v>
      </c>
      <c r="H360" t="s">
        <v>268</v>
      </c>
      <c r="I360" t="s">
        <v>279</v>
      </c>
      <c r="J360" t="s">
        <v>533</v>
      </c>
      <c r="K360" t="s">
        <v>534</v>
      </c>
      <c r="L360" s="65">
        <f>(C360-VLOOKUP(H360,Riders!$A$2:$C$3501,2,FALSE))/365</f>
        <v>22.92876712328767</v>
      </c>
      <c r="M360" s="65">
        <f>(C360-VLOOKUP(I360,Riders!$A$2:$C$3501,2,FALSE))/365</f>
        <v>23.556164383561644</v>
      </c>
      <c r="N360" s="65">
        <f>(C360-VLOOKUP(J360,Riders!$A$2:$C$3501,2,FALSE))/365</f>
        <v>30.326027397260273</v>
      </c>
      <c r="O360" s="65">
        <f>(C360-VLOOKUP(K360,Riders!$A$2:$C$3501,2,FALSE))/365</f>
        <v>23.958904109589042</v>
      </c>
      <c r="P360" s="38">
        <v>1</v>
      </c>
      <c r="Q360" s="127">
        <f t="shared" si="35"/>
        <v>264.613</v>
      </c>
      <c r="R360" s="127">
        <f t="shared" si="36"/>
        <v>22.687999999999999</v>
      </c>
      <c r="S360" s="127">
        <f t="shared" si="37"/>
        <v>70.459999999999994</v>
      </c>
      <c r="T360" s="127">
        <f t="shared" si="38"/>
        <v>64.680999999999997</v>
      </c>
      <c r="U360" s="127">
        <f t="shared" si="39"/>
        <v>64.628000000000014</v>
      </c>
      <c r="V360" s="127">
        <f t="shared" si="40"/>
        <v>64.843999999999994</v>
      </c>
      <c r="W360">
        <v>14.366</v>
      </c>
      <c r="X360">
        <v>8.3219999999999992</v>
      </c>
      <c r="Y360">
        <v>7.9350000000000023</v>
      </c>
      <c r="Z360">
        <v>7.8210000000000015</v>
      </c>
      <c r="AA360">
        <v>8.0499999999999972</v>
      </c>
      <c r="AB360">
        <v>7.8400000000000034</v>
      </c>
      <c r="AC360">
        <v>8.0989999999999966</v>
      </c>
      <c r="AD360">
        <v>8.0269999999999939</v>
      </c>
      <c r="AE360">
        <v>8.1200000000000045</v>
      </c>
      <c r="AF360">
        <v>7.8950000000000102</v>
      </c>
      <c r="AG360">
        <v>7.9889999999999901</v>
      </c>
      <c r="AH360">
        <v>8.0099999999999909</v>
      </c>
      <c r="AI360">
        <v>8.1659999999999968</v>
      </c>
      <c r="AJ360">
        <v>8.2470000000000141</v>
      </c>
      <c r="AK360">
        <v>8.0679999999999978</v>
      </c>
      <c r="AL360">
        <v>8.1859999999999928</v>
      </c>
      <c r="AM360">
        <v>7.9939999999999998</v>
      </c>
      <c r="AN360">
        <v>8.1359999999999957</v>
      </c>
      <c r="AO360">
        <v>8.0510000000000161</v>
      </c>
      <c r="AP360">
        <v>8.3629999999999995</v>
      </c>
      <c r="AQ360">
        <v>8.070999999999998</v>
      </c>
      <c r="AR360">
        <v>7.9739999999999895</v>
      </c>
      <c r="AS360">
        <v>7.9220000000000255</v>
      </c>
      <c r="AT360">
        <v>8.1169999999999902</v>
      </c>
      <c r="AU360">
        <v>7.9989999999999952</v>
      </c>
      <c r="AV360">
        <v>8.1149999999999807</v>
      </c>
      <c r="AW360">
        <v>8.0130000000000337</v>
      </c>
      <c r="AX360">
        <v>8.1440000000000055</v>
      </c>
      <c r="AY360">
        <v>8.1269999999999527</v>
      </c>
      <c r="AZ360">
        <v>8.3200000000000216</v>
      </c>
      <c r="BA360">
        <v>7.9650000000000034</v>
      </c>
      <c r="BB360">
        <v>8.1610000000000014</v>
      </c>
      <c r="BC360" s="128">
        <f t="shared" si="41"/>
        <v>54.419095055798465</v>
      </c>
    </row>
    <row r="361" spans="1:55" ht="15" thickBot="1" x14ac:dyDescent="0.35">
      <c r="A361" s="4" t="s">
        <v>159</v>
      </c>
      <c r="B361" s="4">
        <v>2019</v>
      </c>
      <c r="C361" s="5">
        <v>43805</v>
      </c>
      <c r="D361" s="4" t="s">
        <v>72</v>
      </c>
      <c r="E361" s="38" t="s">
        <v>454</v>
      </c>
      <c r="F361">
        <v>1</v>
      </c>
      <c r="G361" t="s">
        <v>156</v>
      </c>
      <c r="H361" t="s">
        <v>539</v>
      </c>
      <c r="I361" t="s">
        <v>540</v>
      </c>
      <c r="J361" t="s">
        <v>542</v>
      </c>
      <c r="K361" t="s">
        <v>545</v>
      </c>
      <c r="L361" s="65">
        <f>(C361-VLOOKUP(H361,Riders!$A$2:$C$3501,2,FALSE))/365</f>
        <v>22.747945205479454</v>
      </c>
      <c r="M361" s="65">
        <f>(C361-VLOOKUP(I361,Riders!$A$2:$C$3501,2,FALSE))/365</f>
        <v>24.931506849315067</v>
      </c>
      <c r="N361" s="65">
        <f>(C361-VLOOKUP(J361,Riders!$A$2:$C$3501,2,FALSE))/365</f>
        <v>30.638356164383563</v>
      </c>
      <c r="O361" s="65">
        <f>(C361-VLOOKUP(K361,Riders!$A$2:$C$3501,2,FALSE))/365</f>
        <v>29.723287671232878</v>
      </c>
      <c r="P361" s="38">
        <v>2</v>
      </c>
      <c r="Q361" s="127">
        <f t="shared" si="35"/>
        <v>267.53699999999998</v>
      </c>
      <c r="R361" s="127">
        <f t="shared" si="36"/>
        <v>22.256</v>
      </c>
      <c r="S361" s="127">
        <f t="shared" si="37"/>
        <v>69.758999999999986</v>
      </c>
      <c r="T361" s="127">
        <f t="shared" si="38"/>
        <v>63.927000000000021</v>
      </c>
      <c r="U361" s="127">
        <f t="shared" si="39"/>
        <v>66.263999999999982</v>
      </c>
      <c r="V361" s="127">
        <f t="shared" si="40"/>
        <v>67.586999999999989</v>
      </c>
      <c r="W361">
        <v>13.981999999999999</v>
      </c>
      <c r="X361">
        <v>8.2740000000000009</v>
      </c>
      <c r="Y361">
        <v>8.0689999999999991</v>
      </c>
      <c r="Z361">
        <v>7.8760000000000012</v>
      </c>
      <c r="AA361">
        <v>7.8339999999999961</v>
      </c>
      <c r="AB361">
        <v>7.9750000000000014</v>
      </c>
      <c r="AC361">
        <v>7.8630000000000067</v>
      </c>
      <c r="AD361">
        <v>7.8859999999999815</v>
      </c>
      <c r="AE361">
        <v>8.0370000000000203</v>
      </c>
      <c r="AF361">
        <v>7.8580000000000041</v>
      </c>
      <c r="AG361">
        <v>7.9019999999999726</v>
      </c>
      <c r="AH361">
        <v>7.9280000000000115</v>
      </c>
      <c r="AI361">
        <v>8.0960000000000178</v>
      </c>
      <c r="AJ361">
        <v>7.9879999999999853</v>
      </c>
      <c r="AK361">
        <v>8.0180000000000291</v>
      </c>
      <c r="AL361">
        <v>8.0999999999999801</v>
      </c>
      <c r="AM361">
        <v>8.3419999999999845</v>
      </c>
      <c r="AN361">
        <v>8.061000000000007</v>
      </c>
      <c r="AO361">
        <v>8.0169999999999959</v>
      </c>
      <c r="AP361">
        <v>8.0240000000000009</v>
      </c>
      <c r="AQ361">
        <v>8.2750000000000057</v>
      </c>
      <c r="AR361">
        <v>8.4480000000000359</v>
      </c>
      <c r="AS361">
        <v>8.7629999999999484</v>
      </c>
      <c r="AT361">
        <v>8.3340000000000032</v>
      </c>
      <c r="AU361">
        <v>8.3449999999999989</v>
      </c>
      <c r="AV361">
        <v>8.4190000000000111</v>
      </c>
      <c r="AW361">
        <v>8.5750000000000171</v>
      </c>
      <c r="AX361">
        <v>8.367999999999995</v>
      </c>
      <c r="AY361">
        <v>8.3760000000000048</v>
      </c>
      <c r="AZ361">
        <v>8.4119999999999493</v>
      </c>
      <c r="BA361">
        <v>8.4779999999999802</v>
      </c>
      <c r="BB361">
        <v>8.6140000000000327</v>
      </c>
      <c r="BC361" s="128">
        <f t="shared" si="41"/>
        <v>53.824330840220235</v>
      </c>
    </row>
    <row r="362" spans="1:55" ht="15" thickBot="1" x14ac:dyDescent="0.35">
      <c r="A362" s="4" t="s">
        <v>159</v>
      </c>
      <c r="B362" s="4">
        <v>2019</v>
      </c>
      <c r="C362" s="5">
        <v>43805</v>
      </c>
      <c r="D362" s="4" t="s">
        <v>72</v>
      </c>
      <c r="E362" s="38" t="s">
        <v>454</v>
      </c>
      <c r="F362">
        <v>2</v>
      </c>
      <c r="G362" t="s">
        <v>40</v>
      </c>
      <c r="H362" t="s">
        <v>320</v>
      </c>
      <c r="I362" t="s">
        <v>221</v>
      </c>
      <c r="J362" t="s">
        <v>547</v>
      </c>
      <c r="K362" t="s">
        <v>548</v>
      </c>
      <c r="L362" s="65">
        <f>(C362-VLOOKUP(H362,Riders!$A$2:$C$3501,2,FALSE))/365</f>
        <v>22.391780821917809</v>
      </c>
      <c r="M362" s="65">
        <f>(C362-VLOOKUP(I362,Riders!$A$2:$C$3501,2,FALSE))/365</f>
        <v>22.671232876712327</v>
      </c>
      <c r="N362" s="65">
        <f>(C362-VLOOKUP(J362,Riders!$A$2:$C$3501,2,FALSE))/365</f>
        <v>28.572602739726026</v>
      </c>
      <c r="O362" s="65">
        <f>(C362-VLOOKUP(K362,Riders!$A$2:$C$3501,2,FALSE))/365</f>
        <v>26.906849315068492</v>
      </c>
      <c r="P362" s="38">
        <v>1</v>
      </c>
      <c r="Q362" s="127" t="str">
        <f t="shared" si="35"/>
        <v/>
      </c>
      <c r="R362" s="127">
        <f t="shared" si="36"/>
        <v>22.042000000000002</v>
      </c>
      <c r="S362" s="127">
        <f t="shared" si="37"/>
        <v>68.629000000000005</v>
      </c>
      <c r="T362" s="127">
        <f t="shared" si="38"/>
        <v>62.589999999999989</v>
      </c>
      <c r="U362" s="127">
        <f t="shared" si="39"/>
        <v>62.98599999999999</v>
      </c>
      <c r="V362" s="127" t="str">
        <f t="shared" si="40"/>
        <v/>
      </c>
      <c r="W362">
        <v>14.067</v>
      </c>
      <c r="X362">
        <v>7.9750000000000014</v>
      </c>
      <c r="Y362">
        <v>7.9859999999999971</v>
      </c>
      <c r="Z362">
        <v>7.722999999999999</v>
      </c>
      <c r="AA362">
        <v>7.6000000000000014</v>
      </c>
      <c r="AB362">
        <v>7.6829999999999998</v>
      </c>
      <c r="AC362">
        <v>7.7530000000000001</v>
      </c>
      <c r="AD362">
        <v>7.8420000000000059</v>
      </c>
      <c r="AE362">
        <v>8.0159999999999911</v>
      </c>
      <c r="AF362">
        <v>7.7790000000000106</v>
      </c>
      <c r="AG362">
        <v>7.8439999999999941</v>
      </c>
      <c r="AH362">
        <v>7.6980000000000075</v>
      </c>
      <c r="AI362">
        <v>7.9159999999999684</v>
      </c>
      <c r="AJ362">
        <v>7.8310000000000031</v>
      </c>
      <c r="AK362">
        <v>7.7590000000000146</v>
      </c>
      <c r="AL362">
        <v>7.7469999999999999</v>
      </c>
      <c r="AM362">
        <v>7.8830000000000098</v>
      </c>
      <c r="AN362">
        <v>7.8569999999999993</v>
      </c>
      <c r="AO362">
        <v>7.9310000000000116</v>
      </c>
      <c r="AP362">
        <v>8.0809999999999889</v>
      </c>
      <c r="AQ362">
        <v>7.761999999999972</v>
      </c>
      <c r="AR362">
        <v>7.7730000000000246</v>
      </c>
      <c r="AS362">
        <v>7.9159999999999968</v>
      </c>
      <c r="AT362">
        <v>7.782999999999987</v>
      </c>
      <c r="AU362">
        <v>7.6780000000000257</v>
      </c>
      <c r="AV362">
        <v>7.839999999999975</v>
      </c>
      <c r="AW362">
        <v>7.7070000000000221</v>
      </c>
      <c r="AX362"/>
      <c r="AY362"/>
      <c r="AZ362"/>
      <c r="BA362"/>
      <c r="BB362"/>
      <c r="BC362" s="128" t="str">
        <f t="shared" si="41"/>
        <v/>
      </c>
    </row>
    <row r="363" spans="1:55" ht="15" thickBot="1" x14ac:dyDescent="0.35">
      <c r="A363" s="4" t="s">
        <v>159</v>
      </c>
      <c r="B363" s="4">
        <v>2019</v>
      </c>
      <c r="C363" s="5">
        <v>43805</v>
      </c>
      <c r="D363" s="4" t="s">
        <v>72</v>
      </c>
      <c r="E363" s="38" t="s">
        <v>454</v>
      </c>
      <c r="F363">
        <v>2</v>
      </c>
      <c r="G363" t="s">
        <v>67</v>
      </c>
      <c r="H363" t="s">
        <v>329</v>
      </c>
      <c r="I363" t="s">
        <v>214</v>
      </c>
      <c r="J363" t="s">
        <v>521</v>
      </c>
      <c r="K363" t="s">
        <v>271</v>
      </c>
      <c r="L363" s="65">
        <f>(C363-VLOOKUP(H363,Riders!$A$2:$C$3501,2,FALSE))/365</f>
        <v>33.073972602739723</v>
      </c>
      <c r="M363" s="65">
        <f>(C363-VLOOKUP(I363,Riders!$A$2:$C$3501,2,FALSE))/365</f>
        <v>24.967123287671232</v>
      </c>
      <c r="N363" s="65">
        <f>(C363-VLOOKUP(J363,Riders!$A$2:$C$3501,2,FALSE))/365</f>
        <v>22.301369863013697</v>
      </c>
      <c r="O363" s="65">
        <f>(C363-VLOOKUP(K363,Riders!$A$2:$C$3501,2,FALSE))/365</f>
        <v>25.468493150684932</v>
      </c>
      <c r="P363" s="38">
        <v>2</v>
      </c>
      <c r="Q363" s="127" t="str">
        <f t="shared" si="35"/>
        <v/>
      </c>
      <c r="R363" s="127">
        <f t="shared" si="36"/>
        <v>22.782</v>
      </c>
      <c r="S363" s="127">
        <f t="shared" si="37"/>
        <v>70.677999999999997</v>
      </c>
      <c r="T363" s="127">
        <f t="shared" si="38"/>
        <v>64.206999999999994</v>
      </c>
      <c r="U363" s="127">
        <f t="shared" si="39"/>
        <v>64.816000000000031</v>
      </c>
      <c r="V363" s="127" t="str">
        <f t="shared" si="40"/>
        <v/>
      </c>
      <c r="W363">
        <v>14.333</v>
      </c>
      <c r="X363">
        <v>8.4489999999999998</v>
      </c>
      <c r="Y363">
        <v>8.0799999999999983</v>
      </c>
      <c r="Z363">
        <v>7.9550000000000018</v>
      </c>
      <c r="AA363">
        <v>8.0429999999999993</v>
      </c>
      <c r="AB363">
        <v>7.8860000000000028</v>
      </c>
      <c r="AC363">
        <v>7.8800000000000026</v>
      </c>
      <c r="AD363">
        <v>8.0519999999999925</v>
      </c>
      <c r="AE363">
        <v>7.9830000000000041</v>
      </c>
      <c r="AF363">
        <v>8.0280000000000058</v>
      </c>
      <c r="AG363">
        <v>8.2049999999999983</v>
      </c>
      <c r="AH363">
        <v>7.9420000000000073</v>
      </c>
      <c r="AI363">
        <v>7.9860000000000042</v>
      </c>
      <c r="AJ363">
        <v>7.9489999999999696</v>
      </c>
      <c r="AK363">
        <v>8.1150000000000091</v>
      </c>
      <c r="AL363">
        <v>7.9989999999999952</v>
      </c>
      <c r="AM363">
        <v>8.0220000000000198</v>
      </c>
      <c r="AN363">
        <v>8.1229999999999905</v>
      </c>
      <c r="AO363">
        <v>8.1869999999999834</v>
      </c>
      <c r="AP363">
        <v>8.2760000000000105</v>
      </c>
      <c r="AQ363">
        <v>7.9900000000000091</v>
      </c>
      <c r="AR363">
        <v>7.8569999999999993</v>
      </c>
      <c r="AS363">
        <v>8.1119999999999948</v>
      </c>
      <c r="AT363">
        <v>8.2490000000000236</v>
      </c>
      <c r="AU363">
        <v>8.4939999999999714</v>
      </c>
      <c r="AV363">
        <v>8.3660000000000139</v>
      </c>
      <c r="AW363"/>
      <c r="AX363"/>
      <c r="AY363"/>
      <c r="AZ363"/>
      <c r="BA363"/>
      <c r="BB363"/>
      <c r="BC363" s="128" t="str">
        <f t="shared" si="41"/>
        <v/>
      </c>
    </row>
    <row r="364" spans="1:55" ht="15" thickBot="1" x14ac:dyDescent="0.35">
      <c r="A364" s="4" t="s">
        <v>159</v>
      </c>
      <c r="B364" s="4">
        <v>2019</v>
      </c>
      <c r="C364" s="5">
        <v>43805</v>
      </c>
      <c r="D364" s="4" t="s">
        <v>72</v>
      </c>
      <c r="E364" s="38" t="s">
        <v>454</v>
      </c>
      <c r="F364">
        <v>3</v>
      </c>
      <c r="G364" t="s">
        <v>36</v>
      </c>
      <c r="H364" t="s">
        <v>315</v>
      </c>
      <c r="I364" t="s">
        <v>528</v>
      </c>
      <c r="J364" t="s">
        <v>256</v>
      </c>
      <c r="K364" t="s">
        <v>425</v>
      </c>
      <c r="L364" s="65">
        <f>(C364-VLOOKUP(H364,Riders!$A$2:$C$3501,2,FALSE))/365</f>
        <v>28.002739726027396</v>
      </c>
      <c r="M364" s="65">
        <f>(C364-VLOOKUP(I364,Riders!$A$2:$C$3501,2,FALSE))/365</f>
        <v>29.315068493150687</v>
      </c>
      <c r="N364" s="65">
        <f>(C364-VLOOKUP(J364,Riders!$A$2:$C$3501,2,FALSE))/365</f>
        <v>23.786301369863015</v>
      </c>
      <c r="O364" s="65">
        <f>(C364-VLOOKUP(K364,Riders!$A$2:$C$3501,2,FALSE))/365</f>
        <v>20.427397260273974</v>
      </c>
      <c r="P364" s="38">
        <v>1</v>
      </c>
      <c r="Q364" s="127">
        <f t="shared" si="35"/>
        <v>254.29499999999999</v>
      </c>
      <c r="R364" s="127">
        <f t="shared" si="36"/>
        <v>22.542000000000002</v>
      </c>
      <c r="S364" s="127">
        <f t="shared" si="37"/>
        <v>68.625999999999991</v>
      </c>
      <c r="T364" s="127">
        <f t="shared" si="38"/>
        <v>61.596000000000018</v>
      </c>
      <c r="U364" s="127">
        <f t="shared" si="39"/>
        <v>61.956999999999994</v>
      </c>
      <c r="V364" s="127">
        <f t="shared" si="40"/>
        <v>62.115999999999985</v>
      </c>
      <c r="W364">
        <v>14.231</v>
      </c>
      <c r="X364">
        <v>8.3110000000000017</v>
      </c>
      <c r="Y364">
        <v>7.75</v>
      </c>
      <c r="Z364">
        <v>7.5899999999999963</v>
      </c>
      <c r="AA364">
        <v>7.597999999999999</v>
      </c>
      <c r="AB364">
        <v>7.7090000000000032</v>
      </c>
      <c r="AC364">
        <v>7.6869999999999905</v>
      </c>
      <c r="AD364">
        <v>7.75</v>
      </c>
      <c r="AE364">
        <v>7.8359999999999985</v>
      </c>
      <c r="AF364">
        <v>7.6670000000000158</v>
      </c>
      <c r="AG364">
        <v>7.6170000000000044</v>
      </c>
      <c r="AH364">
        <v>7.6449999999999818</v>
      </c>
      <c r="AI364">
        <v>7.7890000000000015</v>
      </c>
      <c r="AJ364">
        <v>7.6920000000000073</v>
      </c>
      <c r="AK364">
        <v>7.6929999999999836</v>
      </c>
      <c r="AL364">
        <v>7.6570000000000249</v>
      </c>
      <c r="AM364">
        <v>7.6129999999999995</v>
      </c>
      <c r="AN364">
        <v>7.7609999999999957</v>
      </c>
      <c r="AO364">
        <v>7.6700000000000159</v>
      </c>
      <c r="AP364">
        <v>7.7869999999999777</v>
      </c>
      <c r="AQ364">
        <v>7.6799999999999784</v>
      </c>
      <c r="AR364">
        <v>7.7240000000000464</v>
      </c>
      <c r="AS364">
        <v>7.83299999999997</v>
      </c>
      <c r="AT364">
        <v>7.88900000000001</v>
      </c>
      <c r="AU364">
        <v>7.6630000000000109</v>
      </c>
      <c r="AV364">
        <v>7.6050000000000182</v>
      </c>
      <c r="AW364">
        <v>7.603999999999985</v>
      </c>
      <c r="AX364">
        <v>7.6769999999999925</v>
      </c>
      <c r="AY364">
        <v>7.8089999999999691</v>
      </c>
      <c r="AZ364">
        <v>7.8220000000000027</v>
      </c>
      <c r="BA364">
        <v>7.8700000000000614</v>
      </c>
      <c r="BB364">
        <v>8.0659999999999457</v>
      </c>
      <c r="BC364" s="128">
        <f t="shared" si="41"/>
        <v>56.627145637940188</v>
      </c>
    </row>
    <row r="365" spans="1:55" ht="15" thickBot="1" x14ac:dyDescent="0.35">
      <c r="A365" s="4" t="s">
        <v>159</v>
      </c>
      <c r="B365" s="4">
        <v>2019</v>
      </c>
      <c r="C365" s="5">
        <v>43805</v>
      </c>
      <c r="D365" s="4" t="s">
        <v>72</v>
      </c>
      <c r="E365" s="38" t="s">
        <v>454</v>
      </c>
      <c r="F365">
        <v>3</v>
      </c>
      <c r="G365" t="s">
        <v>27</v>
      </c>
      <c r="H365" t="s">
        <v>307</v>
      </c>
      <c r="I365" t="s">
        <v>523</v>
      </c>
      <c r="J365" t="s">
        <v>524</v>
      </c>
      <c r="K365" t="s">
        <v>525</v>
      </c>
      <c r="L365" s="65">
        <f>(C365-VLOOKUP(H365,Riders!$A$2:$C$3501,2,FALSE))/365</f>
        <v>26.531506849315068</v>
      </c>
      <c r="M365" s="65">
        <f>(C365-VLOOKUP(I365,Riders!$A$2:$C$3501,2,FALSE))/365</f>
        <v>27.43013698630137</v>
      </c>
      <c r="N365" s="65">
        <f>(C365-VLOOKUP(J365,Riders!$A$2:$C$3501,2,FALSE))/365</f>
        <v>28.465753424657535</v>
      </c>
      <c r="O365" s="65">
        <f>(C365-VLOOKUP(K365,Riders!$A$2:$C$3501,2,FALSE))/365</f>
        <v>30.758904109589039</v>
      </c>
      <c r="P365" s="38">
        <v>2</v>
      </c>
      <c r="Q365" s="127">
        <f t="shared" si="35"/>
        <v>256.76900000000001</v>
      </c>
      <c r="R365" s="127">
        <f t="shared" si="36"/>
        <v>22.577000000000002</v>
      </c>
      <c r="S365" s="127">
        <f t="shared" si="37"/>
        <v>68.853000000000009</v>
      </c>
      <c r="T365" s="127">
        <f t="shared" si="38"/>
        <v>61.170999999999992</v>
      </c>
      <c r="U365" s="127">
        <f t="shared" si="39"/>
        <v>62.84</v>
      </c>
      <c r="V365" s="127">
        <f t="shared" si="40"/>
        <v>63.905000000000001</v>
      </c>
      <c r="W365">
        <v>14.301</v>
      </c>
      <c r="X365">
        <v>8.2760000000000016</v>
      </c>
      <c r="Y365">
        <v>7.8069999999999986</v>
      </c>
      <c r="Z365">
        <v>7.6159999999999997</v>
      </c>
      <c r="AA365">
        <v>7.7169999999999987</v>
      </c>
      <c r="AB365">
        <v>7.6840000000000046</v>
      </c>
      <c r="AC365">
        <v>7.7909999999999968</v>
      </c>
      <c r="AD365">
        <v>7.6610000000000085</v>
      </c>
      <c r="AE365">
        <v>7.5750000000000028</v>
      </c>
      <c r="AF365">
        <v>7.5649999999999977</v>
      </c>
      <c r="AG365">
        <v>7.7409999999999997</v>
      </c>
      <c r="AH365">
        <v>7.5999999999999943</v>
      </c>
      <c r="AI365">
        <v>7.6399999999999864</v>
      </c>
      <c r="AJ365">
        <v>7.6319999999999908</v>
      </c>
      <c r="AK365">
        <v>7.7950000000000301</v>
      </c>
      <c r="AL365">
        <v>7.6229999999999905</v>
      </c>
      <c r="AM365">
        <v>7.7600000000000193</v>
      </c>
      <c r="AN365">
        <v>7.7909999999999968</v>
      </c>
      <c r="AO365">
        <v>7.8629999999999995</v>
      </c>
      <c r="AP365">
        <v>7.8339999999999748</v>
      </c>
      <c r="AQ365">
        <v>8.0120000000000289</v>
      </c>
      <c r="AR365">
        <v>7.8159999999999741</v>
      </c>
      <c r="AS365">
        <v>7.7800000000000011</v>
      </c>
      <c r="AT365">
        <v>7.9840000000000089</v>
      </c>
      <c r="AU365">
        <v>7.8619999999999948</v>
      </c>
      <c r="AV365">
        <v>7.8790000000000191</v>
      </c>
      <c r="AW365">
        <v>7.83299999999997</v>
      </c>
      <c r="AX365">
        <v>8.0430000000000348</v>
      </c>
      <c r="AY365">
        <v>8.0640000000000214</v>
      </c>
      <c r="AZ365">
        <v>8.2589999999999009</v>
      </c>
      <c r="BA365">
        <v>7.9650000000001171</v>
      </c>
      <c r="BB365">
        <v>7.9999999999999432</v>
      </c>
      <c r="BC365" s="128">
        <f t="shared" si="41"/>
        <v>56.081536322531143</v>
      </c>
    </row>
    <row r="366" spans="1:55" ht="15" thickBot="1" x14ac:dyDescent="0.35">
      <c r="A366" s="4" t="s">
        <v>159</v>
      </c>
      <c r="B366" s="4">
        <v>2019</v>
      </c>
      <c r="C366" s="5">
        <v>43805</v>
      </c>
      <c r="D366" s="4" t="s">
        <v>72</v>
      </c>
      <c r="E366" s="38" t="s">
        <v>454</v>
      </c>
      <c r="F366">
        <v>4</v>
      </c>
      <c r="G366" t="s">
        <v>29</v>
      </c>
      <c r="H366" t="s">
        <v>322</v>
      </c>
      <c r="I366" t="s">
        <v>304</v>
      </c>
      <c r="J366" t="s">
        <v>416</v>
      </c>
      <c r="K366" t="s">
        <v>527</v>
      </c>
      <c r="L366" s="65">
        <f>(C366-VLOOKUP(H366,Riders!$A$2:$C$3501,2,FALSE))/365</f>
        <v>31.898630136986302</v>
      </c>
      <c r="M366" s="65">
        <f>(C366-VLOOKUP(I366,Riders!$A$2:$C$3501,2,FALSE))/365</f>
        <v>23.016438356164382</v>
      </c>
      <c r="N366" s="65">
        <f>(C366-VLOOKUP(J366,Riders!$A$2:$C$3501,2,FALSE))/365</f>
        <v>22.101369863013698</v>
      </c>
      <c r="O366" s="65">
        <f>(C366-VLOOKUP(K366,Riders!$A$2:$C$3501,2,FALSE))/365</f>
        <v>34.279452054794518</v>
      </c>
      <c r="P366" s="38">
        <v>1</v>
      </c>
      <c r="Q366" s="127">
        <f t="shared" si="35"/>
        <v>255.69500000000002</v>
      </c>
      <c r="R366" s="127">
        <f t="shared" si="36"/>
        <v>22.620999999999999</v>
      </c>
      <c r="S366" s="127">
        <f t="shared" si="37"/>
        <v>69.525999999999996</v>
      </c>
      <c r="T366" s="127">
        <f t="shared" si="38"/>
        <v>60.866</v>
      </c>
      <c r="U366" s="127">
        <f t="shared" si="39"/>
        <v>62.494</v>
      </c>
      <c r="V366" s="127">
        <f t="shared" si="40"/>
        <v>62.809000000000026</v>
      </c>
      <c r="W366">
        <v>14.311999999999999</v>
      </c>
      <c r="X366">
        <v>8.3089999999999993</v>
      </c>
      <c r="Y366">
        <v>7.8350000000000009</v>
      </c>
      <c r="Z366">
        <v>7.727999999999998</v>
      </c>
      <c r="AA366">
        <v>7.847999999999999</v>
      </c>
      <c r="AB366">
        <v>7.804000000000002</v>
      </c>
      <c r="AC366">
        <v>7.8029999999999973</v>
      </c>
      <c r="AD366">
        <v>7.8870000000000005</v>
      </c>
      <c r="AE366">
        <v>7.703000000000003</v>
      </c>
      <c r="AF366">
        <v>7.659000000000006</v>
      </c>
      <c r="AG366">
        <v>7.5720000000000027</v>
      </c>
      <c r="AH366">
        <v>7.657999999999987</v>
      </c>
      <c r="AI366">
        <v>7.5240000000000009</v>
      </c>
      <c r="AJ366">
        <v>7.5640000000000214</v>
      </c>
      <c r="AK366">
        <v>7.5969999999999942</v>
      </c>
      <c r="AL366">
        <v>7.5889999999999844</v>
      </c>
      <c r="AM366">
        <v>7.7769999999999868</v>
      </c>
      <c r="AN366">
        <v>7.6779999999999973</v>
      </c>
      <c r="AO366">
        <v>7.724000000000018</v>
      </c>
      <c r="AP366">
        <v>7.8460000000000036</v>
      </c>
      <c r="AQ366">
        <v>7.7709999999999866</v>
      </c>
      <c r="AR366">
        <v>7.8800000000000239</v>
      </c>
      <c r="AS366">
        <v>7.8670000000000186</v>
      </c>
      <c r="AT366">
        <v>7.950999999999965</v>
      </c>
      <c r="AU366">
        <v>7.7880000000000109</v>
      </c>
      <c r="AV366">
        <v>7.8100000000000023</v>
      </c>
      <c r="AW366">
        <v>7.7489999999999952</v>
      </c>
      <c r="AX366">
        <v>7.8849999999999625</v>
      </c>
      <c r="AY366">
        <v>7.8700000000000614</v>
      </c>
      <c r="AZ366">
        <v>7.9539999999999793</v>
      </c>
      <c r="BA366">
        <v>7.8919999999999959</v>
      </c>
      <c r="BB366">
        <v>7.8610000000000184</v>
      </c>
      <c r="BC366" s="128">
        <f t="shared" si="41"/>
        <v>56.317096540800556</v>
      </c>
    </row>
    <row r="367" spans="1:55" ht="15" thickBot="1" x14ac:dyDescent="0.35">
      <c r="A367" s="4" t="s">
        <v>159</v>
      </c>
      <c r="B367" s="4">
        <v>2019</v>
      </c>
      <c r="C367" s="5">
        <v>43805</v>
      </c>
      <c r="D367" s="4" t="s">
        <v>72</v>
      </c>
      <c r="E367" s="38" t="s">
        <v>454</v>
      </c>
      <c r="F367">
        <v>4</v>
      </c>
      <c r="G367" t="s">
        <v>162</v>
      </c>
      <c r="H367" t="s">
        <v>417</v>
      </c>
      <c r="I367" t="s">
        <v>335</v>
      </c>
      <c r="J367" t="s">
        <v>550</v>
      </c>
      <c r="K367" t="s">
        <v>274</v>
      </c>
      <c r="L367" s="65">
        <f>(C367-VLOOKUP(H367,Riders!$A$2:$C$3501,2,FALSE))/365</f>
        <v>20.797260273972604</v>
      </c>
      <c r="M367" s="65">
        <f>(C367-VLOOKUP(I367,Riders!$A$2:$C$3501,2,FALSE))/365</f>
        <v>25.041095890410958</v>
      </c>
      <c r="N367" s="65">
        <f>(C367-VLOOKUP(J367,Riders!$A$2:$C$3501,2,FALSE))/365</f>
        <v>20.254794520547946</v>
      </c>
      <c r="O367" s="65">
        <f>(C367-VLOOKUP(K367,Riders!$A$2:$C$3501,2,FALSE))/365</f>
        <v>18.931506849315067</v>
      </c>
      <c r="P367" s="38">
        <v>2</v>
      </c>
      <c r="Q367" s="127">
        <f t="shared" si="35"/>
        <v>262.32700000000006</v>
      </c>
      <c r="R367" s="127">
        <f t="shared" si="36"/>
        <v>22.696999999999999</v>
      </c>
      <c r="S367" s="127">
        <f t="shared" si="37"/>
        <v>70.063000000000002</v>
      </c>
      <c r="T367" s="127">
        <f t="shared" si="38"/>
        <v>64.603000000000023</v>
      </c>
      <c r="U367" s="127">
        <f t="shared" si="39"/>
        <v>62.950999999999965</v>
      </c>
      <c r="V367" s="127">
        <f t="shared" si="40"/>
        <v>64.710000000000065</v>
      </c>
      <c r="W367">
        <v>14.3</v>
      </c>
      <c r="X367">
        <v>8.3969999999999985</v>
      </c>
      <c r="Y367">
        <v>8.0139999999999993</v>
      </c>
      <c r="Z367">
        <v>7.9340000000000046</v>
      </c>
      <c r="AA367">
        <v>7.9609999999999985</v>
      </c>
      <c r="AB367">
        <v>7.7950000000000017</v>
      </c>
      <c r="AC367">
        <v>7.7809999999999988</v>
      </c>
      <c r="AD367">
        <v>7.8810000000000002</v>
      </c>
      <c r="AE367">
        <v>7.833999999999989</v>
      </c>
      <c r="AF367">
        <v>7.9870000000000232</v>
      </c>
      <c r="AG367">
        <v>8.2129999999999939</v>
      </c>
      <c r="AH367">
        <v>8.2079999999999842</v>
      </c>
      <c r="AI367">
        <v>8.2740000000000009</v>
      </c>
      <c r="AJ367">
        <v>8.092000000000013</v>
      </c>
      <c r="AK367">
        <v>8.054000000000002</v>
      </c>
      <c r="AL367">
        <v>7.9410000000000167</v>
      </c>
      <c r="AM367">
        <v>8.046999999999997</v>
      </c>
      <c r="AN367">
        <v>7.8549999999999613</v>
      </c>
      <c r="AO367">
        <v>7.780000000000058</v>
      </c>
      <c r="AP367">
        <v>7.7239999999999611</v>
      </c>
      <c r="AQ367">
        <v>7.9439999999999884</v>
      </c>
      <c r="AR367">
        <v>7.7700000000000102</v>
      </c>
      <c r="AS367">
        <v>7.8430000000000177</v>
      </c>
      <c r="AT367">
        <v>7.9879999999999711</v>
      </c>
      <c r="AU367">
        <v>8.0629999999999882</v>
      </c>
      <c r="AV367">
        <v>8.1800000000000068</v>
      </c>
      <c r="AW367">
        <v>8.3410000000000366</v>
      </c>
      <c r="AX367">
        <v>8.1329999999999814</v>
      </c>
      <c r="AY367">
        <v>8.1019999999999754</v>
      </c>
      <c r="AZ367">
        <v>8.01400000000001</v>
      </c>
      <c r="BA367">
        <v>7.9640000000000271</v>
      </c>
      <c r="BB367">
        <v>7.9130000000000393</v>
      </c>
      <c r="BC367" s="128">
        <f t="shared" si="41"/>
        <v>54.893320169101912</v>
      </c>
    </row>
    <row r="368" spans="1:55" ht="15" thickBot="1" x14ac:dyDescent="0.35">
      <c r="A368" s="4" t="s">
        <v>159</v>
      </c>
      <c r="B368" s="4">
        <v>2019</v>
      </c>
      <c r="C368" s="5">
        <v>43805</v>
      </c>
      <c r="D368" s="4" t="s">
        <v>72</v>
      </c>
      <c r="E368" s="38" t="s">
        <v>204</v>
      </c>
      <c r="F368" t="s">
        <v>205</v>
      </c>
      <c r="G368" t="s">
        <v>29</v>
      </c>
      <c r="H368" t="s">
        <v>322</v>
      </c>
      <c r="I368" t="s">
        <v>304</v>
      </c>
      <c r="J368" t="s">
        <v>416</v>
      </c>
      <c r="K368" t="s">
        <v>526</v>
      </c>
      <c r="L368" s="65">
        <f>(C368-VLOOKUP(H368,Riders!$A$2:$C$3501,2,FALSE))/365</f>
        <v>31.898630136986302</v>
      </c>
      <c r="M368" s="65">
        <f>(C368-VLOOKUP(I368,Riders!$A$2:$C$3501,2,FALSE))/365</f>
        <v>23.016438356164382</v>
      </c>
      <c r="N368" s="65">
        <f>(C368-VLOOKUP(J368,Riders!$A$2:$C$3501,2,FALSE))/365</f>
        <v>22.101369863013698</v>
      </c>
      <c r="O368" s="65">
        <f>(C368-VLOOKUP(K368,Riders!$A$2:$C$3501,2,FALSE))/365</f>
        <v>30.553424657534247</v>
      </c>
      <c r="P368" s="38">
        <v>1</v>
      </c>
      <c r="Q368" s="127">
        <f t="shared" si="35"/>
        <v>250.70500000000004</v>
      </c>
      <c r="R368" s="127">
        <f t="shared" si="36"/>
        <v>22.518999999999998</v>
      </c>
      <c r="S368" s="127">
        <f t="shared" si="37"/>
        <v>68.132999999999996</v>
      </c>
      <c r="T368" s="127">
        <f t="shared" si="38"/>
        <v>60.760000000000005</v>
      </c>
      <c r="U368" s="127">
        <f t="shared" si="39"/>
        <v>60.504999999999995</v>
      </c>
      <c r="V368" s="127">
        <f t="shared" si="40"/>
        <v>61.307000000000045</v>
      </c>
      <c r="W368">
        <v>14.343999999999999</v>
      </c>
      <c r="X368">
        <v>8.1749999999999989</v>
      </c>
      <c r="Y368">
        <v>7.6260000000000012</v>
      </c>
      <c r="Z368">
        <v>7.5259999999999998</v>
      </c>
      <c r="AA368">
        <v>7.6670000000000016</v>
      </c>
      <c r="AB368">
        <v>7.5439999999999969</v>
      </c>
      <c r="AC368">
        <v>7.5649999999999906</v>
      </c>
      <c r="AD368">
        <v>7.686000000000007</v>
      </c>
      <c r="AE368">
        <v>7.5770000000000124</v>
      </c>
      <c r="AF368">
        <v>7.6330000000000098</v>
      </c>
      <c r="AG368">
        <v>7.6519999999999726</v>
      </c>
      <c r="AH368">
        <v>7.7010000000000218</v>
      </c>
      <c r="AI368">
        <v>7.5749999999999744</v>
      </c>
      <c r="AJ368">
        <v>7.5769999999999982</v>
      </c>
      <c r="AK368">
        <v>7.5270000000000294</v>
      </c>
      <c r="AL368">
        <v>7.5179999999999865</v>
      </c>
      <c r="AM368">
        <v>7.6710000000000207</v>
      </c>
      <c r="AN368">
        <v>7.5299999999999727</v>
      </c>
      <c r="AO368">
        <v>7.5150000000000148</v>
      </c>
      <c r="AP368">
        <v>7.5089999999999861</v>
      </c>
      <c r="AQ368">
        <v>7.6890000000000214</v>
      </c>
      <c r="AR368">
        <v>7.5560000000000116</v>
      </c>
      <c r="AS368">
        <v>7.5289999999999964</v>
      </c>
      <c r="AT368">
        <v>7.5059999999999718</v>
      </c>
      <c r="AU368">
        <v>7.6659999999999684</v>
      </c>
      <c r="AV368">
        <v>7.5970000000000084</v>
      </c>
      <c r="AW368">
        <v>7.6630000000000109</v>
      </c>
      <c r="AX368">
        <v>7.6730000000000018</v>
      </c>
      <c r="AY368">
        <v>7.8430000000000177</v>
      </c>
      <c r="AZ368">
        <v>7.5790000000000077</v>
      </c>
      <c r="BA368">
        <v>7.6209999999999809</v>
      </c>
      <c r="BB368">
        <v>7.6650000000000489</v>
      </c>
      <c r="BC368" s="128">
        <f t="shared" si="41"/>
        <v>57.438024770148175</v>
      </c>
    </row>
    <row r="369" spans="1:55" ht="15" thickBot="1" x14ac:dyDescent="0.35">
      <c r="A369" s="4" t="s">
        <v>159</v>
      </c>
      <c r="B369" s="4">
        <v>2019</v>
      </c>
      <c r="C369" s="5">
        <v>43805</v>
      </c>
      <c r="D369" s="4" t="s">
        <v>72</v>
      </c>
      <c r="E369" s="38" t="s">
        <v>204</v>
      </c>
      <c r="F369" t="s">
        <v>205</v>
      </c>
      <c r="G369" t="s">
        <v>36</v>
      </c>
      <c r="H369" t="s">
        <v>270</v>
      </c>
      <c r="I369" t="s">
        <v>315</v>
      </c>
      <c r="J369" t="s">
        <v>528</v>
      </c>
      <c r="K369" t="s">
        <v>425</v>
      </c>
      <c r="L369" s="65">
        <f>(C369-VLOOKUP(H369,Riders!$A$2:$C$3501,2,FALSE))/365</f>
        <v>25.224657534246575</v>
      </c>
      <c r="M369" s="65">
        <f>(C369-VLOOKUP(I369,Riders!$A$2:$C$3501,2,FALSE))/365</f>
        <v>28.002739726027396</v>
      </c>
      <c r="N369" s="65">
        <f>(C369-VLOOKUP(J369,Riders!$A$2:$C$3501,2,FALSE))/365</f>
        <v>29.315068493150687</v>
      </c>
      <c r="O369" s="65">
        <f>(C369-VLOOKUP(K369,Riders!$A$2:$C$3501,2,FALSE))/365</f>
        <v>20.427397260273974</v>
      </c>
      <c r="P369" s="38">
        <v>2</v>
      </c>
      <c r="Q369" s="127">
        <f t="shared" si="35"/>
        <v>252.45999999999998</v>
      </c>
      <c r="R369" s="127">
        <f t="shared" si="36"/>
        <v>22.23</v>
      </c>
      <c r="S369" s="127">
        <f t="shared" si="37"/>
        <v>68.283000000000015</v>
      </c>
      <c r="T369" s="127">
        <f t="shared" si="38"/>
        <v>61.037999999999982</v>
      </c>
      <c r="U369" s="127">
        <f t="shared" si="39"/>
        <v>61.654000000000025</v>
      </c>
      <c r="V369" s="127">
        <f t="shared" si="40"/>
        <v>61.484999999999957</v>
      </c>
      <c r="W369">
        <v>14.064</v>
      </c>
      <c r="X369">
        <v>8.1660000000000004</v>
      </c>
      <c r="Y369">
        <v>7.73</v>
      </c>
      <c r="Z369">
        <v>7.6280000000000001</v>
      </c>
      <c r="AA369">
        <v>7.6839999999999975</v>
      </c>
      <c r="AB369">
        <v>7.7760000000000034</v>
      </c>
      <c r="AC369">
        <v>7.6009999999999991</v>
      </c>
      <c r="AD369">
        <v>7.6340000000000146</v>
      </c>
      <c r="AE369">
        <v>7.7139999999999986</v>
      </c>
      <c r="AF369">
        <v>7.5789999999999935</v>
      </c>
      <c r="AG369">
        <v>7.5379999999999825</v>
      </c>
      <c r="AH369">
        <v>7.5580000000000211</v>
      </c>
      <c r="AI369">
        <v>7.679000000000002</v>
      </c>
      <c r="AJ369">
        <v>7.6690000000000111</v>
      </c>
      <c r="AK369">
        <v>7.6399999999999864</v>
      </c>
      <c r="AL369">
        <v>7.6609999999999872</v>
      </c>
      <c r="AM369">
        <v>7.6289999999999907</v>
      </c>
      <c r="AN369">
        <v>7.7939999999999827</v>
      </c>
      <c r="AO369">
        <v>7.6570000000000391</v>
      </c>
      <c r="AP369">
        <v>7.7479999999999905</v>
      </c>
      <c r="AQ369">
        <v>7.6540000000000248</v>
      </c>
      <c r="AR369">
        <v>7.7469999999999573</v>
      </c>
      <c r="AS369">
        <v>7.7480000000000473</v>
      </c>
      <c r="AT369">
        <v>7.6769999999999925</v>
      </c>
      <c r="AU369">
        <v>7.6499999999999773</v>
      </c>
      <c r="AV369">
        <v>7.6140000000000327</v>
      </c>
      <c r="AW369">
        <v>7.5999999999999659</v>
      </c>
      <c r="AX369">
        <v>7.7409999999999854</v>
      </c>
      <c r="AY369">
        <v>7.6489999999999725</v>
      </c>
      <c r="AZ369">
        <v>7.6500000000000341</v>
      </c>
      <c r="BA369">
        <v>7.7259999999999991</v>
      </c>
      <c r="BB369">
        <v>7.8549999999999898</v>
      </c>
      <c r="BC369" s="128">
        <f t="shared" si="41"/>
        <v>57.038738810108534</v>
      </c>
    </row>
    <row r="370" spans="1:55" ht="15" thickBot="1" x14ac:dyDescent="0.35">
      <c r="A370" s="4" t="s">
        <v>159</v>
      </c>
      <c r="B370" s="4">
        <v>2019</v>
      </c>
      <c r="C370" s="5">
        <v>43805</v>
      </c>
      <c r="D370" s="4" t="s">
        <v>72</v>
      </c>
      <c r="E370" s="38" t="s">
        <v>204</v>
      </c>
      <c r="F370" t="s">
        <v>206</v>
      </c>
      <c r="G370" t="s">
        <v>27</v>
      </c>
      <c r="H370" t="s">
        <v>307</v>
      </c>
      <c r="I370" t="s">
        <v>523</v>
      </c>
      <c r="J370" t="s">
        <v>524</v>
      </c>
      <c r="K370" t="s">
        <v>525</v>
      </c>
      <c r="L370" s="65">
        <f>(C370-VLOOKUP(H370,Riders!$A$2:$C$3501,2,FALSE))/365</f>
        <v>26.531506849315068</v>
      </c>
      <c r="M370" s="65">
        <f>(C370-VLOOKUP(I370,Riders!$A$2:$C$3501,2,FALSE))/365</f>
        <v>27.43013698630137</v>
      </c>
      <c r="N370" s="65">
        <f>(C370-VLOOKUP(J370,Riders!$A$2:$C$3501,2,FALSE))/365</f>
        <v>28.465753424657535</v>
      </c>
      <c r="O370" s="65">
        <f>(C370-VLOOKUP(K370,Riders!$A$2:$C$3501,2,FALSE))/365</f>
        <v>30.758904109589039</v>
      </c>
      <c r="P370" s="38">
        <v>3</v>
      </c>
      <c r="Q370" s="127">
        <f t="shared" si="35"/>
        <v>258.16900000000004</v>
      </c>
      <c r="R370" s="127">
        <f t="shared" si="36"/>
        <v>22.472000000000001</v>
      </c>
      <c r="S370" s="127">
        <f t="shared" si="37"/>
        <v>68.25200000000001</v>
      </c>
      <c r="T370" s="127">
        <f t="shared" si="38"/>
        <v>62.418999999999983</v>
      </c>
      <c r="U370" s="127">
        <f t="shared" si="39"/>
        <v>62.371000000000009</v>
      </c>
      <c r="V370" s="127">
        <f t="shared" si="40"/>
        <v>65.127000000000038</v>
      </c>
      <c r="W370">
        <v>14.32</v>
      </c>
      <c r="X370">
        <v>8.152000000000001</v>
      </c>
      <c r="Y370">
        <v>7.7099999999999973</v>
      </c>
      <c r="Z370">
        <v>7.573000000000004</v>
      </c>
      <c r="AA370">
        <v>7.7019999999999982</v>
      </c>
      <c r="AB370">
        <v>7.5820000000000007</v>
      </c>
      <c r="AC370">
        <v>7.5339999999999918</v>
      </c>
      <c r="AD370">
        <v>7.6790000000000163</v>
      </c>
      <c r="AE370">
        <v>7.6430000000000007</v>
      </c>
      <c r="AF370">
        <v>7.7269999999999897</v>
      </c>
      <c r="AG370">
        <v>7.7700000000000102</v>
      </c>
      <c r="AH370">
        <v>7.9499999999999886</v>
      </c>
      <c r="AI370">
        <v>7.8400000000000034</v>
      </c>
      <c r="AJ370">
        <v>7.8229999999999933</v>
      </c>
      <c r="AK370">
        <v>7.7720000000000056</v>
      </c>
      <c r="AL370">
        <v>7.8939999999999912</v>
      </c>
      <c r="AM370">
        <v>7.657999999999987</v>
      </c>
      <c r="AN370">
        <v>7.6620000000000346</v>
      </c>
      <c r="AO370">
        <v>7.8689999999999998</v>
      </c>
      <c r="AP370">
        <v>7.7469999999999857</v>
      </c>
      <c r="AQ370">
        <v>7.7340000000000089</v>
      </c>
      <c r="AR370">
        <v>7.8849999999999909</v>
      </c>
      <c r="AS370">
        <v>7.8559999999999945</v>
      </c>
      <c r="AT370">
        <v>7.960000000000008</v>
      </c>
      <c r="AU370">
        <v>8.0649999999999977</v>
      </c>
      <c r="AV370">
        <v>8.2940000000000111</v>
      </c>
      <c r="AW370">
        <v>8.1639999999999873</v>
      </c>
      <c r="AX370">
        <v>8.1970000000000027</v>
      </c>
      <c r="AY370">
        <v>8.3299999999999841</v>
      </c>
      <c r="AZ370">
        <v>8.0310000000000343</v>
      </c>
      <c r="BA370">
        <v>7.9619999999999891</v>
      </c>
      <c r="BB370">
        <v>8.0840000000000316</v>
      </c>
      <c r="BC370" s="128">
        <f t="shared" si="41"/>
        <v>55.777417118244244</v>
      </c>
    </row>
    <row r="371" spans="1:55" ht="15" thickBot="1" x14ac:dyDescent="0.35">
      <c r="A371" s="4" t="s">
        <v>159</v>
      </c>
      <c r="B371" s="4">
        <v>2019</v>
      </c>
      <c r="C371" s="5">
        <v>43805</v>
      </c>
      <c r="D371" s="4" t="s">
        <v>72</v>
      </c>
      <c r="E371" s="38" t="s">
        <v>204</v>
      </c>
      <c r="F371" t="s">
        <v>206</v>
      </c>
      <c r="G371" t="s">
        <v>162</v>
      </c>
      <c r="H371" t="s">
        <v>417</v>
      </c>
      <c r="I371" t="s">
        <v>335</v>
      </c>
      <c r="J371" t="s">
        <v>550</v>
      </c>
      <c r="K371" t="s">
        <v>274</v>
      </c>
      <c r="L371" s="65">
        <f>(C371-VLOOKUP(H371,Riders!$A$2:$C$3501,2,FALSE))/365</f>
        <v>20.797260273972604</v>
      </c>
      <c r="M371" s="65">
        <f>(C371-VLOOKUP(I371,Riders!$A$2:$C$3501,2,FALSE))/365</f>
        <v>25.041095890410958</v>
      </c>
      <c r="N371" s="65">
        <f>(C371-VLOOKUP(J371,Riders!$A$2:$C$3501,2,FALSE))/365</f>
        <v>20.254794520547946</v>
      </c>
      <c r="O371" s="65">
        <f>(C371-VLOOKUP(K371,Riders!$A$2:$C$3501,2,FALSE))/365</f>
        <v>18.931506849315067</v>
      </c>
      <c r="P371" s="38">
        <v>4</v>
      </c>
      <c r="Q371" s="127">
        <f t="shared" si="35"/>
        <v>260.06600000000003</v>
      </c>
      <c r="R371" s="127">
        <f t="shared" si="36"/>
        <v>23.27</v>
      </c>
      <c r="S371" s="127">
        <f t="shared" si="37"/>
        <v>70.168000000000006</v>
      </c>
      <c r="T371" s="127">
        <f t="shared" si="38"/>
        <v>61.466000000000008</v>
      </c>
      <c r="U371" s="127">
        <f t="shared" si="39"/>
        <v>62.878999999999991</v>
      </c>
      <c r="V371" s="127">
        <f t="shared" si="40"/>
        <v>65.553000000000026</v>
      </c>
      <c r="W371">
        <v>14.641</v>
      </c>
      <c r="X371">
        <v>8.6289999999999996</v>
      </c>
      <c r="Y371">
        <v>8.02</v>
      </c>
      <c r="Z371">
        <v>7.8179999999999978</v>
      </c>
      <c r="AA371">
        <v>7.892000000000003</v>
      </c>
      <c r="AB371">
        <v>7.7169999999999987</v>
      </c>
      <c r="AC371">
        <v>7.6639999999999944</v>
      </c>
      <c r="AD371">
        <v>7.7870000000000132</v>
      </c>
      <c r="AE371">
        <v>7.6560000000000059</v>
      </c>
      <c r="AF371">
        <v>7.5739999999999839</v>
      </c>
      <c r="AG371">
        <v>7.592000000000013</v>
      </c>
      <c r="AH371">
        <v>7.6269999999999953</v>
      </c>
      <c r="AI371">
        <v>7.8390000000000128</v>
      </c>
      <c r="AJ371">
        <v>7.7019999999999982</v>
      </c>
      <c r="AK371">
        <v>7.7509999999999906</v>
      </c>
      <c r="AL371">
        <v>7.7250000000000085</v>
      </c>
      <c r="AM371">
        <v>7.8950000000000102</v>
      </c>
      <c r="AN371">
        <v>7.7129999999999654</v>
      </c>
      <c r="AO371">
        <v>7.6640000000000157</v>
      </c>
      <c r="AP371">
        <v>7.7150000000000034</v>
      </c>
      <c r="AQ371">
        <v>8.0049999999999955</v>
      </c>
      <c r="AR371">
        <v>7.8409999999999798</v>
      </c>
      <c r="AS371">
        <v>8.0860000000000127</v>
      </c>
      <c r="AT371">
        <v>7.960000000000008</v>
      </c>
      <c r="AU371">
        <v>8.3269999999999698</v>
      </c>
      <c r="AV371">
        <v>8.0989999999999895</v>
      </c>
      <c r="AW371">
        <v>8.1520000000000437</v>
      </c>
      <c r="AX371">
        <v>8.1419999999999959</v>
      </c>
      <c r="AY371">
        <v>8.2870000000000346</v>
      </c>
      <c r="AZ371">
        <v>8.0809999999999604</v>
      </c>
      <c r="BA371">
        <v>8.2900000000000205</v>
      </c>
      <c r="BB371">
        <v>8.1750000000000114</v>
      </c>
      <c r="BC371" s="128">
        <f t="shared" si="41"/>
        <v>55.370559780978667</v>
      </c>
    </row>
    <row r="372" spans="1:55" ht="15" thickBot="1" x14ac:dyDescent="0.35">
      <c r="A372" s="4" t="s">
        <v>127</v>
      </c>
      <c r="B372" s="4">
        <v>2019</v>
      </c>
      <c r="C372" s="20">
        <v>43798</v>
      </c>
      <c r="D372" s="4" t="s">
        <v>72</v>
      </c>
      <c r="E372" s="38" t="s">
        <v>454</v>
      </c>
      <c r="F372">
        <v>1</v>
      </c>
      <c r="G372" t="s">
        <v>40</v>
      </c>
      <c r="H372" t="s">
        <v>221</v>
      </c>
      <c r="I372" t="s">
        <v>546</v>
      </c>
      <c r="J372" t="s">
        <v>547</v>
      </c>
      <c r="K372" t="s">
        <v>548</v>
      </c>
      <c r="L372" s="65">
        <f>(C372-VLOOKUP(H372,Riders!$A$2:$C$3501,2,FALSE))/365</f>
        <v>22.652054794520549</v>
      </c>
      <c r="M372" s="65">
        <f>(C372-VLOOKUP(I372,Riders!$A$2:$C$3501,2,FALSE))/365</f>
        <v>22.816438356164383</v>
      </c>
      <c r="N372" s="65">
        <f>(C372-VLOOKUP(J372,Riders!$A$2:$C$3501,2,FALSE))/365</f>
        <v>28.553424657534247</v>
      </c>
      <c r="O372" s="65">
        <f>(C372-VLOOKUP(K372,Riders!$A$2:$C$3501,2,FALSE))/365</f>
        <v>26.887671232876713</v>
      </c>
      <c r="P372" s="38">
        <v>1</v>
      </c>
      <c r="Q372" s="127">
        <f t="shared" si="35"/>
        <v>270.99799999999999</v>
      </c>
      <c r="R372" s="127">
        <f t="shared" si="36"/>
        <v>22.709</v>
      </c>
      <c r="S372" s="127">
        <f t="shared" si="37"/>
        <v>71.399999999999991</v>
      </c>
      <c r="T372" s="127">
        <f t="shared" si="38"/>
        <v>65.385000000000005</v>
      </c>
      <c r="U372" s="127">
        <f t="shared" si="39"/>
        <v>65.800999999999988</v>
      </c>
      <c r="V372" s="127">
        <f t="shared" si="40"/>
        <v>68.412000000000006</v>
      </c>
      <c r="W372">
        <v>14.218</v>
      </c>
      <c r="X372">
        <v>8.4909999999999997</v>
      </c>
      <c r="Y372">
        <v>8.1340000000000003</v>
      </c>
      <c r="Z372">
        <v>8.0770000000000017</v>
      </c>
      <c r="AA372">
        <v>8.1709999999999994</v>
      </c>
      <c r="AB372">
        <v>8.0640000000000001</v>
      </c>
      <c r="AC372">
        <v>8.1579999999999941</v>
      </c>
      <c r="AD372">
        <v>8.0869999999999962</v>
      </c>
      <c r="AE372">
        <v>8.2990000000000208</v>
      </c>
      <c r="AF372">
        <v>8.0799999999999699</v>
      </c>
      <c r="AG372">
        <v>8.1340000000000146</v>
      </c>
      <c r="AH372">
        <v>8.1360000000000099</v>
      </c>
      <c r="AI372">
        <v>8.2950000000000017</v>
      </c>
      <c r="AJ372">
        <v>8.1329999999999956</v>
      </c>
      <c r="AK372">
        <v>8.1140000000000043</v>
      </c>
      <c r="AL372">
        <v>8.1939999999999884</v>
      </c>
      <c r="AM372">
        <v>8.3600000000000136</v>
      </c>
      <c r="AN372">
        <v>8.2940000000000111</v>
      </c>
      <c r="AO372">
        <v>8.2329999999999757</v>
      </c>
      <c r="AP372">
        <v>8.2349999999999852</v>
      </c>
      <c r="AQ372">
        <v>8.3290000000000362</v>
      </c>
      <c r="AR372">
        <v>8.1550000000000011</v>
      </c>
      <c r="AS372">
        <v>8.0869999999999607</v>
      </c>
      <c r="AT372">
        <v>8.1080000000000041</v>
      </c>
      <c r="AU372">
        <v>8.3680000000000234</v>
      </c>
      <c r="AV372">
        <v>8.4069999999999823</v>
      </c>
      <c r="AW372">
        <v>8.5680000000000121</v>
      </c>
      <c r="AX372">
        <v>8.8809999999999718</v>
      </c>
      <c r="AY372">
        <v>9.0620000000000118</v>
      </c>
      <c r="AZ372">
        <v>8.5730000000000075</v>
      </c>
      <c r="BA372">
        <v>8.1989999999999554</v>
      </c>
      <c r="BB372">
        <v>8.3540000000000418</v>
      </c>
      <c r="BC372" s="128">
        <f t="shared" si="41"/>
        <v>53.136923519730772</v>
      </c>
    </row>
    <row r="373" spans="1:55" ht="15" thickBot="1" x14ac:dyDescent="0.35">
      <c r="A373" s="4" t="s">
        <v>127</v>
      </c>
      <c r="B373" s="4">
        <v>2019</v>
      </c>
      <c r="C373" s="20">
        <v>43798</v>
      </c>
      <c r="D373" s="4" t="s">
        <v>72</v>
      </c>
      <c r="E373" s="38" t="s">
        <v>454</v>
      </c>
      <c r="F373">
        <v>2</v>
      </c>
      <c r="G373" t="s">
        <v>15</v>
      </c>
      <c r="H373" t="s">
        <v>544</v>
      </c>
      <c r="I373" t="s">
        <v>440</v>
      </c>
      <c r="J373" t="s">
        <v>492</v>
      </c>
      <c r="K373" t="s">
        <v>228</v>
      </c>
      <c r="L373" s="65">
        <f>(C373-VLOOKUP(H373,Riders!$A$2:$C$3501,2,FALSE))/365</f>
        <v>19.734246575342464</v>
      </c>
      <c r="M373" s="65">
        <f>(C373-VLOOKUP(I373,Riders!$A$2:$C$3501,2,FALSE))/365</f>
        <v>19.052054794520547</v>
      </c>
      <c r="N373" s="65">
        <f>(C373-VLOOKUP(J373,Riders!$A$2:$C$3501,2,FALSE))/365</f>
        <v>22.778082191780822</v>
      </c>
      <c r="O373" s="65">
        <f>(C373-VLOOKUP(K373,Riders!$A$2:$C$3501,2,FALSE))/365</f>
        <v>20.424657534246574</v>
      </c>
      <c r="P373" s="38">
        <v>1</v>
      </c>
      <c r="Q373" s="127">
        <f t="shared" si="35"/>
        <v>267.45400000000001</v>
      </c>
      <c r="R373" s="127">
        <f t="shared" si="36"/>
        <v>23.529</v>
      </c>
      <c r="S373" s="127">
        <f t="shared" si="37"/>
        <v>72.532999999999987</v>
      </c>
      <c r="T373" s="127">
        <f t="shared" si="38"/>
        <v>65.399000000000001</v>
      </c>
      <c r="U373" s="127">
        <f t="shared" si="39"/>
        <v>65.283000000000015</v>
      </c>
      <c r="V373" s="127">
        <f t="shared" si="40"/>
        <v>64.239000000000004</v>
      </c>
      <c r="W373">
        <v>14.573</v>
      </c>
      <c r="X373">
        <v>8.9559999999999995</v>
      </c>
      <c r="Y373">
        <v>8.16</v>
      </c>
      <c r="Z373">
        <v>8.0989999999999966</v>
      </c>
      <c r="AA373">
        <v>8.044000000000004</v>
      </c>
      <c r="AB373">
        <v>8.1809999999999974</v>
      </c>
      <c r="AC373">
        <v>8.4170000000000087</v>
      </c>
      <c r="AD373">
        <v>8.1029999999999802</v>
      </c>
      <c r="AE373">
        <v>8.0769999999999982</v>
      </c>
      <c r="AF373">
        <v>8.0200000000000244</v>
      </c>
      <c r="AG373">
        <v>8.0679999999999978</v>
      </c>
      <c r="AH373">
        <v>8.2729999999999961</v>
      </c>
      <c r="AI373">
        <v>8.2240000000000038</v>
      </c>
      <c r="AJ373">
        <v>8.2409999999999997</v>
      </c>
      <c r="AK373">
        <v>8.3669999999999902</v>
      </c>
      <c r="AL373">
        <v>8.1289999999999907</v>
      </c>
      <c r="AM373">
        <v>8.0740000000000123</v>
      </c>
      <c r="AN373">
        <v>8.1920000000000073</v>
      </c>
      <c r="AO373">
        <v>8.1219999999999857</v>
      </c>
      <c r="AP373">
        <v>8.1310000000000286</v>
      </c>
      <c r="AQ373">
        <v>8.172999999999945</v>
      </c>
      <c r="AR373">
        <v>8.398000000000053</v>
      </c>
      <c r="AS373">
        <v>8.1359999999999957</v>
      </c>
      <c r="AT373">
        <v>8.0569999999999879</v>
      </c>
      <c r="AU373">
        <v>8.0870000000000175</v>
      </c>
      <c r="AV373">
        <v>8.0469999999999686</v>
      </c>
      <c r="AW373">
        <v>8.0360000000000014</v>
      </c>
      <c r="AX373">
        <v>8.0440000000000396</v>
      </c>
      <c r="AY373">
        <v>8.0219999999999629</v>
      </c>
      <c r="AZ373">
        <v>8.1040000000000134</v>
      </c>
      <c r="BA373">
        <v>7.9560000000000173</v>
      </c>
      <c r="BB373">
        <v>7.9429999999999836</v>
      </c>
      <c r="BC373" s="128">
        <f t="shared" si="41"/>
        <v>53.84103434609316</v>
      </c>
    </row>
    <row r="374" spans="1:55" ht="15" thickBot="1" x14ac:dyDescent="0.35">
      <c r="A374" s="4" t="s">
        <v>127</v>
      </c>
      <c r="B374" s="4">
        <v>2019</v>
      </c>
      <c r="C374" s="20">
        <v>43798</v>
      </c>
      <c r="D374" s="4" t="s">
        <v>72</v>
      </c>
      <c r="E374" s="38" t="s">
        <v>454</v>
      </c>
      <c r="F374">
        <v>2</v>
      </c>
      <c r="G374" t="s">
        <v>38</v>
      </c>
      <c r="H374" t="s">
        <v>244</v>
      </c>
      <c r="I374" t="s">
        <v>552</v>
      </c>
      <c r="J374" t="s">
        <v>465</v>
      </c>
      <c r="K374" t="s">
        <v>554</v>
      </c>
      <c r="L374" s="65">
        <f>(C374-VLOOKUP(H374,Riders!$A$2:$C$3501,2,FALSE))/365</f>
        <v>25.665753424657535</v>
      </c>
      <c r="M374" s="65">
        <f>(C374-VLOOKUP(I374,Riders!$A$2:$C$3501,2,FALSE))/365</f>
        <v>22.835616438356166</v>
      </c>
      <c r="N374" s="65">
        <f>(C374-VLOOKUP(J374,Riders!$A$2:$C$3501,2,FALSE))/365</f>
        <v>22.893150684931506</v>
      </c>
      <c r="O374" s="65">
        <f>(C374-VLOOKUP(K374,Riders!$A$2:$C$3501,2,FALSE))/365</f>
        <v>22.731506849315068</v>
      </c>
      <c r="P374" s="38">
        <v>2</v>
      </c>
      <c r="Q374" s="127">
        <f t="shared" si="35"/>
        <v>274.95699999999999</v>
      </c>
      <c r="R374" s="127">
        <f t="shared" si="36"/>
        <v>23.312999999999999</v>
      </c>
      <c r="S374" s="127">
        <f t="shared" si="37"/>
        <v>72.676000000000016</v>
      </c>
      <c r="T374" s="127">
        <f t="shared" si="38"/>
        <v>67.258999999999986</v>
      </c>
      <c r="U374" s="127">
        <f t="shared" si="39"/>
        <v>67.172999999999973</v>
      </c>
      <c r="V374" s="127">
        <f t="shared" si="40"/>
        <v>67.849000000000018</v>
      </c>
      <c r="W374">
        <v>14.743</v>
      </c>
      <c r="X374">
        <v>8.5699999999999985</v>
      </c>
      <c r="Y374">
        <v>8.3150000000000013</v>
      </c>
      <c r="Z374">
        <v>8.0379999999999967</v>
      </c>
      <c r="AA374">
        <v>8.2390000000000043</v>
      </c>
      <c r="AB374">
        <v>8.2160000000000011</v>
      </c>
      <c r="AC374">
        <v>8.3259999999999863</v>
      </c>
      <c r="AD374">
        <v>8.2290000000000276</v>
      </c>
      <c r="AE374">
        <v>8.4379999999999882</v>
      </c>
      <c r="AF374">
        <v>8.3640000000000043</v>
      </c>
      <c r="AG374">
        <v>8.4959999999999809</v>
      </c>
      <c r="AH374">
        <v>8.2530000000000143</v>
      </c>
      <c r="AI374">
        <v>8.4540000000000077</v>
      </c>
      <c r="AJ374">
        <v>8.3519999999999612</v>
      </c>
      <c r="AK374">
        <v>8.4660000000000508</v>
      </c>
      <c r="AL374">
        <v>8.4359999999999786</v>
      </c>
      <c r="AM374">
        <v>8.5549999999999784</v>
      </c>
      <c r="AN374">
        <v>8.4480000000000359</v>
      </c>
      <c r="AO374">
        <v>8.4879999999999711</v>
      </c>
      <c r="AP374">
        <v>8.2690000000000055</v>
      </c>
      <c r="AQ374">
        <v>8.2450000000000045</v>
      </c>
      <c r="AR374">
        <v>8.4749999999999943</v>
      </c>
      <c r="AS374">
        <v>8.3379999999999939</v>
      </c>
      <c r="AT374">
        <v>8.3549999999999898</v>
      </c>
      <c r="AU374">
        <v>8.4360000000000355</v>
      </c>
      <c r="AV374">
        <v>8.3579999999999757</v>
      </c>
      <c r="AW374">
        <v>8.5460000000000207</v>
      </c>
      <c r="AX374">
        <v>8.3839999999999861</v>
      </c>
      <c r="AY374">
        <v>8.5370000000000061</v>
      </c>
      <c r="AZ374">
        <v>8.4320000000000448</v>
      </c>
      <c r="BA374">
        <v>8.6279999999999291</v>
      </c>
      <c r="BB374">
        <v>8.52800000000002</v>
      </c>
      <c r="BC374" s="128">
        <f t="shared" si="41"/>
        <v>52.371825412700893</v>
      </c>
    </row>
    <row r="375" spans="1:55" ht="15" thickBot="1" x14ac:dyDescent="0.35">
      <c r="A375" s="4" t="s">
        <v>127</v>
      </c>
      <c r="B375" s="4">
        <v>2019</v>
      </c>
      <c r="C375" s="20">
        <v>43798</v>
      </c>
      <c r="D375" s="4" t="s">
        <v>72</v>
      </c>
      <c r="E375" s="38" t="s">
        <v>454</v>
      </c>
      <c r="F375">
        <v>3</v>
      </c>
      <c r="G375" t="s">
        <v>51</v>
      </c>
      <c r="H375" t="s">
        <v>301</v>
      </c>
      <c r="I375" t="s">
        <v>236</v>
      </c>
      <c r="J375" t="s">
        <v>531</v>
      </c>
      <c r="K375" t="s">
        <v>555</v>
      </c>
      <c r="L375" s="65">
        <f>(C375-VLOOKUP(H375,Riders!$A$2:$C$3501,2,FALSE))/365</f>
        <v>29.731506849315068</v>
      </c>
      <c r="M375" s="65">
        <f>(C375-VLOOKUP(I375,Riders!$A$2:$C$3501,2,FALSE))/365</f>
        <v>24.068493150684933</v>
      </c>
      <c r="N375" s="65">
        <f>(C375-VLOOKUP(J375,Riders!$A$2:$C$3501,2,FALSE))/365</f>
        <v>19.243835616438357</v>
      </c>
      <c r="O375" s="65">
        <f>(C375-VLOOKUP(K375,Riders!$A$2:$C$3501,2,FALSE))/365</f>
        <v>33.665753424657531</v>
      </c>
      <c r="P375" s="38">
        <v>1</v>
      </c>
      <c r="Q375" s="127">
        <f t="shared" si="35"/>
        <v>262.24599999999998</v>
      </c>
      <c r="R375" s="127">
        <f t="shared" si="36"/>
        <v>22.225999999999999</v>
      </c>
      <c r="S375" s="127">
        <f t="shared" si="37"/>
        <v>69.463999999999999</v>
      </c>
      <c r="T375" s="127">
        <f t="shared" si="38"/>
        <v>62.831000000000017</v>
      </c>
      <c r="U375" s="127">
        <f t="shared" si="39"/>
        <v>64.687999999999988</v>
      </c>
      <c r="V375" s="127">
        <f t="shared" si="40"/>
        <v>65.262999999999977</v>
      </c>
      <c r="W375">
        <v>14.057</v>
      </c>
      <c r="X375">
        <v>8.1689999999999987</v>
      </c>
      <c r="Y375">
        <v>7.7899999999999991</v>
      </c>
      <c r="Z375">
        <v>7.7270000000000039</v>
      </c>
      <c r="AA375">
        <v>7.8780000000000001</v>
      </c>
      <c r="AB375">
        <v>7.902000000000001</v>
      </c>
      <c r="AC375">
        <v>7.9699999999999989</v>
      </c>
      <c r="AD375">
        <v>7.9709999999999965</v>
      </c>
      <c r="AE375">
        <v>8.046999999999997</v>
      </c>
      <c r="AF375">
        <v>7.7890000000000157</v>
      </c>
      <c r="AG375">
        <v>7.694999999999979</v>
      </c>
      <c r="AH375">
        <v>7.6870000000000118</v>
      </c>
      <c r="AI375">
        <v>7.7569999999999908</v>
      </c>
      <c r="AJ375">
        <v>8.0089999999999861</v>
      </c>
      <c r="AK375">
        <v>7.9040000000000248</v>
      </c>
      <c r="AL375">
        <v>7.9430000000000121</v>
      </c>
      <c r="AM375">
        <v>8.0180000000000007</v>
      </c>
      <c r="AN375">
        <v>8.1849999999999739</v>
      </c>
      <c r="AO375">
        <v>7.967000000000013</v>
      </c>
      <c r="AP375">
        <v>8.1399999999999864</v>
      </c>
      <c r="AQ375">
        <v>8.1499999999999773</v>
      </c>
      <c r="AR375">
        <v>8.3100000000000307</v>
      </c>
      <c r="AS375">
        <v>7.9500000000000171</v>
      </c>
      <c r="AT375">
        <v>7.9679999999999893</v>
      </c>
      <c r="AU375">
        <v>7.9900000000000091</v>
      </c>
      <c r="AV375">
        <v>8.2019999999999982</v>
      </c>
      <c r="AW375">
        <v>8.0799999999999841</v>
      </c>
      <c r="AX375">
        <v>8.1940000000000168</v>
      </c>
      <c r="AY375">
        <v>8.1939999999999884</v>
      </c>
      <c r="AZ375">
        <v>8.3829999999999814</v>
      </c>
      <c r="BA375">
        <v>8.0900000000000318</v>
      </c>
      <c r="BB375">
        <v>8.129999999999967</v>
      </c>
      <c r="BC375" s="128">
        <f t="shared" si="41"/>
        <v>54.910275085225329</v>
      </c>
    </row>
    <row r="376" spans="1:55" ht="15" thickBot="1" x14ac:dyDescent="0.35">
      <c r="A376" s="4" t="s">
        <v>127</v>
      </c>
      <c r="B376" s="4">
        <v>2019</v>
      </c>
      <c r="C376" s="20">
        <v>43798</v>
      </c>
      <c r="D376" s="4" t="s">
        <v>72</v>
      </c>
      <c r="E376" s="38" t="s">
        <v>454</v>
      </c>
      <c r="F376">
        <v>3</v>
      </c>
      <c r="G376" t="s">
        <v>53</v>
      </c>
      <c r="H376" t="s">
        <v>272</v>
      </c>
      <c r="I376" t="s">
        <v>456</v>
      </c>
      <c r="J376" t="s">
        <v>389</v>
      </c>
      <c r="K376" t="s">
        <v>316</v>
      </c>
      <c r="L376" s="65">
        <f>(C376-VLOOKUP(H376,Riders!$A$2:$C$3501,2,FALSE))/365</f>
        <v>22.783561643835615</v>
      </c>
      <c r="M376" s="65">
        <f>(C376-VLOOKUP(I376,Riders!$A$2:$C$3501,2,FALSE))/365</f>
        <v>20.446575342465753</v>
      </c>
      <c r="N376" s="65">
        <f>(C376-VLOOKUP(J376,Riders!$A$2:$C$3501,2,FALSE))/365</f>
        <v>20.079452054794519</v>
      </c>
      <c r="O376" s="65">
        <f>(C376-VLOOKUP(K376,Riders!$A$2:$C$3501,2,FALSE))/365</f>
        <v>18.936986301369863</v>
      </c>
      <c r="P376" s="38">
        <v>2</v>
      </c>
      <c r="Q376" s="127">
        <f t="shared" si="35"/>
        <v>269.54499999999996</v>
      </c>
      <c r="R376" s="127">
        <f t="shared" si="36"/>
        <v>22.588000000000001</v>
      </c>
      <c r="S376" s="127">
        <f t="shared" si="37"/>
        <v>69.207000000000008</v>
      </c>
      <c r="T376" s="127">
        <f t="shared" si="38"/>
        <v>63.341999999999999</v>
      </c>
      <c r="U376" s="127">
        <f t="shared" si="39"/>
        <v>64.597999999999985</v>
      </c>
      <c r="V376" s="127">
        <f t="shared" si="40"/>
        <v>72.397999999999968</v>
      </c>
      <c r="W376">
        <v>14.242000000000001</v>
      </c>
      <c r="X376">
        <v>8.3460000000000001</v>
      </c>
      <c r="Y376">
        <v>7.8520000000000003</v>
      </c>
      <c r="Z376">
        <v>7.8169999999999966</v>
      </c>
      <c r="AA376">
        <v>7.6580000000000013</v>
      </c>
      <c r="AB376">
        <v>7.7210000000000036</v>
      </c>
      <c r="AC376">
        <v>7.838000000000001</v>
      </c>
      <c r="AD376">
        <v>7.7330000000000041</v>
      </c>
      <c r="AE376">
        <v>7.7279999999999944</v>
      </c>
      <c r="AF376">
        <v>7.8579999999999757</v>
      </c>
      <c r="AG376">
        <v>7.9620000000000317</v>
      </c>
      <c r="AH376">
        <v>7.8679999999999808</v>
      </c>
      <c r="AI376">
        <v>7.9210000000000207</v>
      </c>
      <c r="AJ376">
        <v>8.0419999999999732</v>
      </c>
      <c r="AK376">
        <v>7.8800000000000097</v>
      </c>
      <c r="AL376">
        <v>8.0830000000000126</v>
      </c>
      <c r="AM376">
        <v>7.9669999999999845</v>
      </c>
      <c r="AN376">
        <v>8.0180000000000007</v>
      </c>
      <c r="AO376">
        <v>8.0940000000000225</v>
      </c>
      <c r="AP376">
        <v>8.0039999999999623</v>
      </c>
      <c r="AQ376">
        <v>7.9800000000000182</v>
      </c>
      <c r="AR376">
        <v>8.1959999999999695</v>
      </c>
      <c r="AS376">
        <v>8.0900000000000318</v>
      </c>
      <c r="AT376">
        <v>8.2489999999999952</v>
      </c>
      <c r="AU376">
        <v>8.3739999999999952</v>
      </c>
      <c r="AV376">
        <v>8.4050000000000296</v>
      </c>
      <c r="AW376">
        <v>8.445999999999998</v>
      </c>
      <c r="AX376">
        <v>8.6929999999999836</v>
      </c>
      <c r="AY376">
        <v>9.0949999999999989</v>
      </c>
      <c r="AZ376">
        <v>9.4610000000000127</v>
      </c>
      <c r="BA376">
        <v>9.8200000000000216</v>
      </c>
      <c r="BB376">
        <v>10.103999999999928</v>
      </c>
      <c r="BC376" s="128">
        <f t="shared" si="41"/>
        <v>53.423361590828996</v>
      </c>
    </row>
    <row r="377" spans="1:55" ht="15" thickBot="1" x14ac:dyDescent="0.35">
      <c r="A377" s="4" t="s">
        <v>127</v>
      </c>
      <c r="B377" s="4">
        <v>2019</v>
      </c>
      <c r="C377" s="20">
        <v>43798</v>
      </c>
      <c r="D377" s="4" t="s">
        <v>72</v>
      </c>
      <c r="E377" s="38" t="s">
        <v>454</v>
      </c>
      <c r="F377">
        <v>4</v>
      </c>
      <c r="G377" t="s">
        <v>29</v>
      </c>
      <c r="H377" t="s">
        <v>217</v>
      </c>
      <c r="I377" t="s">
        <v>417</v>
      </c>
      <c r="J377" t="s">
        <v>550</v>
      </c>
      <c r="K377" t="s">
        <v>274</v>
      </c>
      <c r="L377" s="65">
        <f>(C377-VLOOKUP(H377,Riders!$A$2:$C$3501,2,FALSE))/365</f>
        <v>21.665753424657535</v>
      </c>
      <c r="M377" s="65">
        <f>(C377-VLOOKUP(I377,Riders!$A$2:$C$3501,2,FALSE))/365</f>
        <v>20.778082191780822</v>
      </c>
      <c r="N377" s="65">
        <f>(C377-VLOOKUP(J377,Riders!$A$2:$C$3501,2,FALSE))/365</f>
        <v>20.235616438356164</v>
      </c>
      <c r="O377" s="65">
        <f>(C377-VLOOKUP(K377,Riders!$A$2:$C$3501,2,FALSE))/365</f>
        <v>18.912328767123288</v>
      </c>
      <c r="P377" s="38">
        <v>1</v>
      </c>
      <c r="Q377" s="127">
        <f t="shared" si="35"/>
        <v>264.99900000000002</v>
      </c>
      <c r="R377" s="127">
        <f t="shared" si="36"/>
        <v>22.643000000000001</v>
      </c>
      <c r="S377" s="127">
        <f t="shared" si="37"/>
        <v>69.409000000000006</v>
      </c>
      <c r="T377" s="127">
        <f t="shared" si="38"/>
        <v>62.194999999999979</v>
      </c>
      <c r="U377" s="127">
        <f t="shared" si="39"/>
        <v>64.800000000000011</v>
      </c>
      <c r="V377" s="127">
        <f t="shared" si="40"/>
        <v>68.595000000000027</v>
      </c>
      <c r="W377">
        <v>14.378</v>
      </c>
      <c r="X377">
        <v>8.2650000000000006</v>
      </c>
      <c r="Y377">
        <v>7.6999999999999993</v>
      </c>
      <c r="Z377">
        <v>7.6979999999999968</v>
      </c>
      <c r="AA377">
        <v>7.9070000000000036</v>
      </c>
      <c r="AB377">
        <v>7.7379999999999995</v>
      </c>
      <c r="AC377">
        <v>7.7989999999999995</v>
      </c>
      <c r="AD377">
        <v>7.9240000000000066</v>
      </c>
      <c r="AE377">
        <v>7.7989999999999924</v>
      </c>
      <c r="AF377">
        <v>7.8200000000000074</v>
      </c>
      <c r="AG377">
        <v>8.0139999999999816</v>
      </c>
      <c r="AH377">
        <v>7.8260000000000218</v>
      </c>
      <c r="AI377">
        <v>7.6529999999999774</v>
      </c>
      <c r="AJ377">
        <v>7.599000000000018</v>
      </c>
      <c r="AK377">
        <v>7.8069999999999879</v>
      </c>
      <c r="AL377">
        <v>7.6769999999999925</v>
      </c>
      <c r="AM377">
        <v>7.9420000000000073</v>
      </c>
      <c r="AN377">
        <v>7.9290000000000305</v>
      </c>
      <c r="AO377">
        <v>8.0749999999999602</v>
      </c>
      <c r="AP377">
        <v>8.3380000000000223</v>
      </c>
      <c r="AQ377">
        <v>8.0840000000000032</v>
      </c>
      <c r="AR377">
        <v>8.0940000000000225</v>
      </c>
      <c r="AS377">
        <v>8.1289999999999623</v>
      </c>
      <c r="AT377">
        <v>8.2090000000000032</v>
      </c>
      <c r="AU377">
        <v>8.4010000000000105</v>
      </c>
      <c r="AV377">
        <v>8.58299999999997</v>
      </c>
      <c r="AW377">
        <v>8.6900000000000261</v>
      </c>
      <c r="AX377">
        <v>8.664999999999992</v>
      </c>
      <c r="AY377">
        <v>8.6180000000000234</v>
      </c>
      <c r="AZ377">
        <v>8.5849999999999511</v>
      </c>
      <c r="BA377">
        <v>8.5550000000000068</v>
      </c>
      <c r="BB377">
        <v>8.4980000000000473</v>
      </c>
      <c r="BC377" s="128">
        <f t="shared" si="41"/>
        <v>54.339827697463008</v>
      </c>
    </row>
    <row r="378" spans="1:55" ht="15" thickBot="1" x14ac:dyDescent="0.35">
      <c r="A378" s="4" t="s">
        <v>127</v>
      </c>
      <c r="B378" s="4">
        <v>2019</v>
      </c>
      <c r="C378" s="20">
        <v>43798</v>
      </c>
      <c r="D378" s="4" t="s">
        <v>72</v>
      </c>
      <c r="E378" s="38" t="s">
        <v>454</v>
      </c>
      <c r="F378">
        <v>4</v>
      </c>
      <c r="G378" t="s">
        <v>156</v>
      </c>
      <c r="H378" t="s">
        <v>539</v>
      </c>
      <c r="I378" t="s">
        <v>540</v>
      </c>
      <c r="J378" t="s">
        <v>542</v>
      </c>
      <c r="K378" t="s">
        <v>545</v>
      </c>
      <c r="L378" s="65">
        <f>(C378-VLOOKUP(H378,Riders!$A$2:$C$3501,2,FALSE))/365</f>
        <v>22.728767123287671</v>
      </c>
      <c r="M378" s="65">
        <f>(C378-VLOOKUP(I378,Riders!$A$2:$C$3501,2,FALSE))/365</f>
        <v>24.912328767123288</v>
      </c>
      <c r="N378" s="65">
        <f>(C378-VLOOKUP(J378,Riders!$A$2:$C$3501,2,FALSE))/365</f>
        <v>30.61917808219178</v>
      </c>
      <c r="O378" s="65">
        <f>(C378-VLOOKUP(K378,Riders!$A$2:$C$3501,2,FALSE))/365</f>
        <v>29.704109589041096</v>
      </c>
      <c r="P378" s="38">
        <v>2</v>
      </c>
      <c r="Q378" s="127">
        <f t="shared" si="35"/>
        <v>266.98299999999995</v>
      </c>
      <c r="R378" s="127">
        <f t="shared" si="36"/>
        <v>22.488</v>
      </c>
      <c r="S378" s="127">
        <f t="shared" si="37"/>
        <v>69.962999999999994</v>
      </c>
      <c r="T378" s="127">
        <f t="shared" si="38"/>
        <v>64.452000000000027</v>
      </c>
      <c r="U378" s="127">
        <f t="shared" si="39"/>
        <v>65.406999999999954</v>
      </c>
      <c r="V378" s="127">
        <f t="shared" si="40"/>
        <v>67.160999999999973</v>
      </c>
      <c r="W378">
        <v>14.193</v>
      </c>
      <c r="X378">
        <v>8.2949999999999999</v>
      </c>
      <c r="Y378">
        <v>8.0860000000000021</v>
      </c>
      <c r="Z378">
        <v>7.774999999999995</v>
      </c>
      <c r="AA378">
        <v>7.7790000000000035</v>
      </c>
      <c r="AB378">
        <v>7.9209999999999994</v>
      </c>
      <c r="AC378">
        <v>7.9170000000000016</v>
      </c>
      <c r="AD378">
        <v>7.9969999999999928</v>
      </c>
      <c r="AE378">
        <v>8.1269999999999953</v>
      </c>
      <c r="AF378">
        <v>7.9900000000000091</v>
      </c>
      <c r="AG378">
        <v>7.9490000000000123</v>
      </c>
      <c r="AH378">
        <v>8.1199999999999903</v>
      </c>
      <c r="AI378">
        <v>7.9839999999999947</v>
      </c>
      <c r="AJ378">
        <v>8.0389999999999873</v>
      </c>
      <c r="AK378">
        <v>8.2380000000000138</v>
      </c>
      <c r="AL378">
        <v>8.0050000000000239</v>
      </c>
      <c r="AM378">
        <v>7.9669999999999845</v>
      </c>
      <c r="AN378">
        <v>8.0670000000000073</v>
      </c>
      <c r="AO378">
        <v>8.3050000000000068</v>
      </c>
      <c r="AP378">
        <v>8.2869999999999777</v>
      </c>
      <c r="AQ378">
        <v>8.3740000000000236</v>
      </c>
      <c r="AR378">
        <v>8.0959999999999752</v>
      </c>
      <c r="AS378">
        <v>8.09699999999998</v>
      </c>
      <c r="AT378">
        <v>8.2139999999999986</v>
      </c>
      <c r="AU378">
        <v>8.3740000000000236</v>
      </c>
      <c r="AV378">
        <v>8.2210000000000036</v>
      </c>
      <c r="AW378">
        <v>8.2189999999999941</v>
      </c>
      <c r="AX378">
        <v>8.4209999999999923</v>
      </c>
      <c r="AY378">
        <v>8.6699999999999875</v>
      </c>
      <c r="AZ378">
        <v>8.6810000000000116</v>
      </c>
      <c r="BA378">
        <v>8.2390000000000043</v>
      </c>
      <c r="BB378">
        <v>8.3359999999999559</v>
      </c>
      <c r="BC378" s="128">
        <f t="shared" si="41"/>
        <v>53.936018398175179</v>
      </c>
    </row>
    <row r="379" spans="1:55" ht="15" thickBot="1" x14ac:dyDescent="0.35">
      <c r="A379" s="4" t="s">
        <v>127</v>
      </c>
      <c r="B379" s="4">
        <v>2019</v>
      </c>
      <c r="C379" s="20">
        <v>43798</v>
      </c>
      <c r="D379" s="4" t="s">
        <v>72</v>
      </c>
      <c r="E379" s="38" t="s">
        <v>204</v>
      </c>
      <c r="F379" t="s">
        <v>205</v>
      </c>
      <c r="G379" t="s">
        <v>29</v>
      </c>
      <c r="H379" t="s">
        <v>217</v>
      </c>
      <c r="I379" t="s">
        <v>417</v>
      </c>
      <c r="J379" t="s">
        <v>550</v>
      </c>
      <c r="K379" t="s">
        <v>274</v>
      </c>
      <c r="L379" s="65">
        <f>(C379-VLOOKUP(H379,Riders!$A$2:$C$3501,2,FALSE))/365</f>
        <v>21.665753424657535</v>
      </c>
      <c r="M379" s="65">
        <f>(C379-VLOOKUP(I379,Riders!$A$2:$C$3501,2,FALSE))/365</f>
        <v>20.778082191780822</v>
      </c>
      <c r="N379" s="65">
        <f>(C379-VLOOKUP(J379,Riders!$A$2:$C$3501,2,FALSE))/365</f>
        <v>20.235616438356164</v>
      </c>
      <c r="O379" s="65">
        <f>(C379-VLOOKUP(K379,Riders!$A$2:$C$3501,2,FALSE))/365</f>
        <v>18.912328767123288</v>
      </c>
      <c r="P379" s="38">
        <v>1</v>
      </c>
      <c r="Q379" s="127">
        <f t="shared" si="35"/>
        <v>259.65299999999996</v>
      </c>
      <c r="R379" s="127">
        <f t="shared" si="36"/>
        <v>22.911000000000001</v>
      </c>
      <c r="S379" s="127">
        <f t="shared" si="37"/>
        <v>70.287000000000006</v>
      </c>
      <c r="T379" s="127">
        <f t="shared" si="38"/>
        <v>63.031999999999982</v>
      </c>
      <c r="U379" s="127">
        <f t="shared" si="39"/>
        <v>63.335000000000008</v>
      </c>
      <c r="V379" s="127">
        <f t="shared" si="40"/>
        <v>62.998999999999967</v>
      </c>
      <c r="W379">
        <v>14.407</v>
      </c>
      <c r="X379">
        <v>8.5040000000000013</v>
      </c>
      <c r="Y379">
        <v>8.014999999999997</v>
      </c>
      <c r="Z379">
        <v>7.9030000000000022</v>
      </c>
      <c r="AA379">
        <v>8.0189999999999984</v>
      </c>
      <c r="AB379">
        <v>7.8019999999999996</v>
      </c>
      <c r="AC379">
        <v>7.8150000000000048</v>
      </c>
      <c r="AD379">
        <v>7.8220000000000027</v>
      </c>
      <c r="AE379">
        <v>7.664999999999992</v>
      </c>
      <c r="AF379">
        <v>7.6709999999999923</v>
      </c>
      <c r="AG379">
        <v>7.8419999999999987</v>
      </c>
      <c r="AH379">
        <v>8.0110000000000099</v>
      </c>
      <c r="AI379">
        <v>7.9699999999999989</v>
      </c>
      <c r="AJ379">
        <v>8.0090000000000146</v>
      </c>
      <c r="AK379">
        <v>7.9249999999999829</v>
      </c>
      <c r="AL379">
        <v>7.938999999999993</v>
      </c>
      <c r="AM379">
        <v>7.8899999999999864</v>
      </c>
      <c r="AN379">
        <v>8.0190000000000339</v>
      </c>
      <c r="AO379">
        <v>7.8849999999999909</v>
      </c>
      <c r="AP379">
        <v>7.8899999999999864</v>
      </c>
      <c r="AQ379">
        <v>7.8779999999999859</v>
      </c>
      <c r="AR379">
        <v>8.0320000000000391</v>
      </c>
      <c r="AS379">
        <v>7.8629999999999995</v>
      </c>
      <c r="AT379">
        <v>7.8779999999999859</v>
      </c>
      <c r="AU379">
        <v>7.9910000000000423</v>
      </c>
      <c r="AV379">
        <v>7.7239999999999327</v>
      </c>
      <c r="AW379">
        <v>7.8370000000000459</v>
      </c>
      <c r="AX379">
        <v>7.8579999999999472</v>
      </c>
      <c r="AY379">
        <v>7.8810000000000571</v>
      </c>
      <c r="AZ379">
        <v>8.1019999999999754</v>
      </c>
      <c r="BA379">
        <v>7.8559999999999661</v>
      </c>
      <c r="BB379">
        <v>7.75</v>
      </c>
      <c r="BC379" s="128">
        <f t="shared" si="41"/>
        <v>55.458631327194382</v>
      </c>
    </row>
    <row r="380" spans="1:55" ht="15" thickBot="1" x14ac:dyDescent="0.35">
      <c r="A380" s="4" t="s">
        <v>127</v>
      </c>
      <c r="B380" s="4">
        <v>2019</v>
      </c>
      <c r="C380" s="20">
        <v>43798</v>
      </c>
      <c r="D380" s="4" t="s">
        <v>72</v>
      </c>
      <c r="E380" s="38" t="s">
        <v>204</v>
      </c>
      <c r="F380" t="s">
        <v>205</v>
      </c>
      <c r="G380" t="s">
        <v>51</v>
      </c>
      <c r="H380" t="s">
        <v>301</v>
      </c>
      <c r="I380" t="s">
        <v>236</v>
      </c>
      <c r="J380" t="s">
        <v>531</v>
      </c>
      <c r="K380" t="s">
        <v>555</v>
      </c>
      <c r="L380" s="65">
        <f>(C380-VLOOKUP(H380,Riders!$A$2:$C$3501,2,FALSE))/365</f>
        <v>29.731506849315068</v>
      </c>
      <c r="M380" s="65">
        <f>(C380-VLOOKUP(I380,Riders!$A$2:$C$3501,2,FALSE))/365</f>
        <v>24.068493150684933</v>
      </c>
      <c r="N380" s="65">
        <f>(C380-VLOOKUP(J380,Riders!$A$2:$C$3501,2,FALSE))/365</f>
        <v>19.243835616438357</v>
      </c>
      <c r="O380" s="65">
        <f>(C380-VLOOKUP(K380,Riders!$A$2:$C$3501,2,FALSE))/365</f>
        <v>33.665753424657531</v>
      </c>
      <c r="P380" s="38">
        <v>2</v>
      </c>
      <c r="Q380" s="127">
        <f t="shared" si="35"/>
        <v>260.49700000000001</v>
      </c>
      <c r="R380" s="127">
        <f t="shared" si="36"/>
        <v>22.297999999999998</v>
      </c>
      <c r="S380" s="127">
        <f t="shared" si="37"/>
        <v>69.260999999999996</v>
      </c>
      <c r="T380" s="127">
        <f t="shared" si="38"/>
        <v>62.804000000000002</v>
      </c>
      <c r="U380" s="127">
        <f t="shared" si="39"/>
        <v>63.962000000000018</v>
      </c>
      <c r="V380" s="127">
        <f t="shared" si="40"/>
        <v>64.47</v>
      </c>
      <c r="W380">
        <v>14.1</v>
      </c>
      <c r="X380">
        <v>8.1979999999999986</v>
      </c>
      <c r="Y380">
        <v>7.8250000000000028</v>
      </c>
      <c r="Z380">
        <v>7.6930000000000014</v>
      </c>
      <c r="AA380">
        <v>7.857999999999997</v>
      </c>
      <c r="AB380">
        <v>7.7980000000000018</v>
      </c>
      <c r="AC380">
        <v>7.8329999999999913</v>
      </c>
      <c r="AD380">
        <v>7.9560000000000031</v>
      </c>
      <c r="AE380">
        <v>7.7049999999999983</v>
      </c>
      <c r="AF380">
        <v>7.6989999999999981</v>
      </c>
      <c r="AG380">
        <v>7.7210000000000178</v>
      </c>
      <c r="AH380">
        <v>7.8190000000000026</v>
      </c>
      <c r="AI380">
        <v>8.0619999999999976</v>
      </c>
      <c r="AJ380">
        <v>7.8719999999999857</v>
      </c>
      <c r="AK380">
        <v>7.8669999999999902</v>
      </c>
      <c r="AL380">
        <v>8.0590000000000117</v>
      </c>
      <c r="AM380">
        <v>7.9259999999999877</v>
      </c>
      <c r="AN380">
        <v>8.0740000000000123</v>
      </c>
      <c r="AO380">
        <v>7.9499999999999886</v>
      </c>
      <c r="AP380">
        <v>7.9350000000000307</v>
      </c>
      <c r="AQ380">
        <v>8.0719999999999743</v>
      </c>
      <c r="AR380">
        <v>7.9920000000000186</v>
      </c>
      <c r="AS380">
        <v>7.9919999999999902</v>
      </c>
      <c r="AT380">
        <v>8.021000000000015</v>
      </c>
      <c r="AU380">
        <v>8.0909999999999798</v>
      </c>
      <c r="AV380">
        <v>8.2910000000000252</v>
      </c>
      <c r="AW380">
        <v>7.9449999999999648</v>
      </c>
      <c r="AX380">
        <v>7.9749999999999943</v>
      </c>
      <c r="AY380">
        <v>8.0459999999999923</v>
      </c>
      <c r="AZ380">
        <v>8.2500000000000568</v>
      </c>
      <c r="BA380">
        <v>7.9159999999999968</v>
      </c>
      <c r="BB380">
        <v>7.9559999999999889</v>
      </c>
      <c r="BC380" s="128">
        <f t="shared" si="41"/>
        <v>55.278947550259694</v>
      </c>
    </row>
    <row r="381" spans="1:55" ht="15" thickBot="1" x14ac:dyDescent="0.35">
      <c r="A381" s="38" t="s">
        <v>127</v>
      </c>
      <c r="B381" s="38">
        <v>2019</v>
      </c>
      <c r="C381" s="9">
        <v>43798</v>
      </c>
      <c r="D381" s="38" t="s">
        <v>72</v>
      </c>
      <c r="E381" s="38" t="s">
        <v>204</v>
      </c>
      <c r="F381" t="s">
        <v>206</v>
      </c>
      <c r="G381" t="s">
        <v>156</v>
      </c>
      <c r="H381" t="s">
        <v>539</v>
      </c>
      <c r="I381" t="s">
        <v>540</v>
      </c>
      <c r="J381" t="s">
        <v>542</v>
      </c>
      <c r="K381" t="s">
        <v>545</v>
      </c>
      <c r="L381" s="65">
        <f>(C381-VLOOKUP(H381,Riders!$A$2:$C$3501,2,FALSE))/365</f>
        <v>22.728767123287671</v>
      </c>
      <c r="M381" s="65">
        <f>(C381-VLOOKUP(I381,Riders!$A$2:$C$3501,2,FALSE))/365</f>
        <v>24.912328767123288</v>
      </c>
      <c r="N381" s="65">
        <f>(C381-VLOOKUP(J381,Riders!$A$2:$C$3501,2,FALSE))/365</f>
        <v>30.61917808219178</v>
      </c>
      <c r="O381" s="65">
        <f>(C381-VLOOKUP(K381,Riders!$A$2:$C$3501,2,FALSE))/365</f>
        <v>29.704109589041096</v>
      </c>
      <c r="P381" s="38">
        <v>3</v>
      </c>
      <c r="Q381" s="127">
        <f t="shared" si="35"/>
        <v>267.61699999999996</v>
      </c>
      <c r="R381" s="127">
        <f t="shared" si="36"/>
        <v>22.606000000000002</v>
      </c>
      <c r="S381" s="127">
        <f t="shared" si="37"/>
        <v>70.205999999999989</v>
      </c>
      <c r="T381" s="127">
        <f t="shared" si="38"/>
        <v>64.556000000000012</v>
      </c>
      <c r="U381" s="127">
        <f t="shared" si="39"/>
        <v>65.463999999999999</v>
      </c>
      <c r="V381" s="127">
        <f t="shared" si="40"/>
        <v>67.390999999999963</v>
      </c>
      <c r="W381">
        <v>14.14</v>
      </c>
      <c r="X381">
        <v>8.4660000000000011</v>
      </c>
      <c r="Y381">
        <v>8.1229999999999976</v>
      </c>
      <c r="Z381">
        <v>7.8520000000000039</v>
      </c>
      <c r="AA381">
        <v>7.8219999999999956</v>
      </c>
      <c r="AB381">
        <v>7.919000000000004</v>
      </c>
      <c r="AC381">
        <v>7.9069999999999965</v>
      </c>
      <c r="AD381">
        <v>7.9769999999999897</v>
      </c>
      <c r="AE381">
        <v>8.1100000000000136</v>
      </c>
      <c r="AF381">
        <v>7.972999999999999</v>
      </c>
      <c r="AG381">
        <v>7.9599999999999937</v>
      </c>
      <c r="AH381">
        <v>8.0760000000000218</v>
      </c>
      <c r="AI381">
        <v>8.0259999999999678</v>
      </c>
      <c r="AJ381">
        <v>8.0570000000000306</v>
      </c>
      <c r="AK381">
        <v>8.0889999999999986</v>
      </c>
      <c r="AL381">
        <v>8.2649999999999864</v>
      </c>
      <c r="AM381">
        <v>7.9900000000000091</v>
      </c>
      <c r="AN381">
        <v>7.9699999999999704</v>
      </c>
      <c r="AO381">
        <v>8.0120000000000289</v>
      </c>
      <c r="AP381">
        <v>8.2239999999999611</v>
      </c>
      <c r="AQ381">
        <v>8.1540000000000532</v>
      </c>
      <c r="AR381">
        <v>8.2439999999999998</v>
      </c>
      <c r="AS381">
        <v>8.3629999999999995</v>
      </c>
      <c r="AT381">
        <v>8.5069999999999766</v>
      </c>
      <c r="AU381">
        <v>8.2820000000000107</v>
      </c>
      <c r="AV381">
        <v>8.4249999999999545</v>
      </c>
      <c r="AW381">
        <v>8.2700000000000102</v>
      </c>
      <c r="AX381">
        <v>8.3030000000000541</v>
      </c>
      <c r="AY381">
        <v>8.2949999999999875</v>
      </c>
      <c r="AZ381">
        <v>8.4099999999999682</v>
      </c>
      <c r="BA381">
        <v>8.5689999999999884</v>
      </c>
      <c r="BB381">
        <v>8.8369999999999891</v>
      </c>
      <c r="BC381" s="128">
        <f t="shared" si="41"/>
        <v>53.808240881558355</v>
      </c>
    </row>
    <row r="382" spans="1:55" ht="15" thickBot="1" x14ac:dyDescent="0.35">
      <c r="A382" s="38" t="s">
        <v>127</v>
      </c>
      <c r="B382" s="38">
        <v>2019</v>
      </c>
      <c r="C382" s="9">
        <v>43798</v>
      </c>
      <c r="D382" s="38" t="s">
        <v>72</v>
      </c>
      <c r="E382" s="38" t="s">
        <v>204</v>
      </c>
      <c r="F382" t="s">
        <v>206</v>
      </c>
      <c r="G382" t="s">
        <v>15</v>
      </c>
      <c r="H382" t="s">
        <v>544</v>
      </c>
      <c r="I382" t="s">
        <v>440</v>
      </c>
      <c r="J382" t="s">
        <v>492</v>
      </c>
      <c r="K382" t="s">
        <v>228</v>
      </c>
      <c r="L382" s="65">
        <f>(C382-VLOOKUP(H382,Riders!$A$2:$C$3501,2,FALSE))/365</f>
        <v>19.734246575342464</v>
      </c>
      <c r="M382" s="65">
        <f>(C382-VLOOKUP(I382,Riders!$A$2:$C$3501,2,FALSE))/365</f>
        <v>19.052054794520547</v>
      </c>
      <c r="N382" s="65">
        <f>(C382-VLOOKUP(J382,Riders!$A$2:$C$3501,2,FALSE))/365</f>
        <v>22.778082191780822</v>
      </c>
      <c r="O382" s="65">
        <f>(C382-VLOOKUP(K382,Riders!$A$2:$C$3501,2,FALSE))/365</f>
        <v>20.424657534246574</v>
      </c>
      <c r="P382" s="38">
        <v>4</v>
      </c>
      <c r="Q382" s="127">
        <f t="shared" si="35"/>
        <v>267.97499999999997</v>
      </c>
      <c r="R382" s="127">
        <f t="shared" si="36"/>
        <v>23.533000000000001</v>
      </c>
      <c r="S382" s="127">
        <f t="shared" si="37"/>
        <v>71.866</v>
      </c>
      <c r="T382" s="127">
        <f t="shared" si="38"/>
        <v>65.010999999999981</v>
      </c>
      <c r="U382" s="127">
        <f t="shared" si="39"/>
        <v>66.146999999999991</v>
      </c>
      <c r="V382" s="127">
        <f t="shared" si="40"/>
        <v>64.950999999999993</v>
      </c>
      <c r="W382">
        <v>14.66</v>
      </c>
      <c r="X382">
        <v>8.8730000000000011</v>
      </c>
      <c r="Y382">
        <v>8.046999999999997</v>
      </c>
      <c r="Z382">
        <v>7.9380000000000024</v>
      </c>
      <c r="AA382">
        <v>7.9260000000000019</v>
      </c>
      <c r="AB382">
        <v>8.1029999999999944</v>
      </c>
      <c r="AC382">
        <v>8.2800000000000082</v>
      </c>
      <c r="AD382">
        <v>8.0389999999999944</v>
      </c>
      <c r="AE382">
        <v>8.0219999999999914</v>
      </c>
      <c r="AF382">
        <v>7.9950000000000045</v>
      </c>
      <c r="AG382">
        <v>8.0550000000000068</v>
      </c>
      <c r="AH382">
        <v>8.1599999999999966</v>
      </c>
      <c r="AI382">
        <v>8.0950000000000131</v>
      </c>
      <c r="AJ382">
        <v>8.1759999999999735</v>
      </c>
      <c r="AK382">
        <v>8.3440000000000083</v>
      </c>
      <c r="AL382">
        <v>8.1639999999999873</v>
      </c>
      <c r="AM382">
        <v>8.2650000000000148</v>
      </c>
      <c r="AN382">
        <v>8.4990000000000236</v>
      </c>
      <c r="AO382">
        <v>8.2649999999999864</v>
      </c>
      <c r="AP382">
        <v>8.282999999999987</v>
      </c>
      <c r="AQ382">
        <v>8.4570000000000221</v>
      </c>
      <c r="AR382">
        <v>8.179000000000002</v>
      </c>
      <c r="AS382">
        <v>8.1200000000000045</v>
      </c>
      <c r="AT382">
        <v>8.0789999999999509</v>
      </c>
      <c r="AU382">
        <v>8.063000000000045</v>
      </c>
      <c r="AV382">
        <v>8.0529999999999973</v>
      </c>
      <c r="AW382">
        <v>8.0169999999999675</v>
      </c>
      <c r="AX382">
        <v>8.0260000000000105</v>
      </c>
      <c r="AY382">
        <v>8.1989999999999839</v>
      </c>
      <c r="AZ382">
        <v>8.1360000000000241</v>
      </c>
      <c r="BA382">
        <v>8.2199999999999989</v>
      </c>
      <c r="BB382">
        <v>8.2369999999999663</v>
      </c>
      <c r="BC382" s="128">
        <f t="shared" si="41"/>
        <v>53.73635600335853</v>
      </c>
    </row>
    <row r="383" spans="1:55" ht="15" thickBot="1" x14ac:dyDescent="0.35">
      <c r="A383" s="38" t="s">
        <v>127</v>
      </c>
      <c r="B383" s="38">
        <v>2019</v>
      </c>
      <c r="C383" s="9">
        <v>43797</v>
      </c>
      <c r="D383" s="38" t="s">
        <v>72</v>
      </c>
      <c r="E383" s="38" t="s">
        <v>379</v>
      </c>
      <c r="F383" s="67" t="s">
        <v>379</v>
      </c>
      <c r="G383" t="s">
        <v>29</v>
      </c>
      <c r="H383" t="s">
        <v>217</v>
      </c>
      <c r="I383" t="s">
        <v>551</v>
      </c>
      <c r="J383" t="s">
        <v>417</v>
      </c>
      <c r="K383" t="s">
        <v>550</v>
      </c>
      <c r="L383" s="65">
        <f>(C383-VLOOKUP(H383,Riders!$A$2:$C$3501,2,FALSE))/365</f>
        <v>21.663013698630138</v>
      </c>
      <c r="M383" s="65">
        <f>(C383-VLOOKUP(I383,Riders!$A$2:$C$3501,2,FALSE))/365</f>
        <v>23.123287671232877</v>
      </c>
      <c r="N383" s="65">
        <f>(C383-VLOOKUP(J383,Riders!$A$2:$C$3501,2,FALSE))/365</f>
        <v>20.775342465753425</v>
      </c>
      <c r="O383" s="65">
        <f>(C383-VLOOKUP(K383,Riders!$A$2:$C$3501,2,FALSE))/365</f>
        <v>20.232876712328768</v>
      </c>
      <c r="P383" s="38">
        <v>1</v>
      </c>
      <c r="Q383" s="127">
        <f t="shared" si="35"/>
        <v>266.49699999999996</v>
      </c>
      <c r="R383" s="127">
        <f t="shared" si="36"/>
        <v>22.521000000000001</v>
      </c>
      <c r="S383" s="127">
        <f t="shared" si="37"/>
        <v>69.772999999999996</v>
      </c>
      <c r="T383" s="127">
        <f t="shared" si="38"/>
        <v>63.445999999999998</v>
      </c>
      <c r="U383" s="127">
        <f t="shared" si="39"/>
        <v>64.353000000000009</v>
      </c>
      <c r="V383" s="127">
        <f t="shared" si="40"/>
        <v>68.924999999999955</v>
      </c>
      <c r="W383">
        <v>14.266</v>
      </c>
      <c r="X383">
        <v>8.2550000000000008</v>
      </c>
      <c r="Y383">
        <v>7.8189999999999991</v>
      </c>
      <c r="Z383">
        <v>7.7850000000000001</v>
      </c>
      <c r="AA383">
        <v>7.9579999999999984</v>
      </c>
      <c r="AB383">
        <v>7.8310000000000031</v>
      </c>
      <c r="AC383">
        <v>7.8590000000000018</v>
      </c>
      <c r="AD383">
        <v>7.9999999999999929</v>
      </c>
      <c r="AE383">
        <v>7.8990000000000009</v>
      </c>
      <c r="AF383">
        <v>7.8740000000000094</v>
      </c>
      <c r="AG383">
        <v>7.9479999999999933</v>
      </c>
      <c r="AH383">
        <v>8.1409999999999911</v>
      </c>
      <c r="AI383">
        <v>7.992999999999995</v>
      </c>
      <c r="AJ383">
        <v>7.9099999999999966</v>
      </c>
      <c r="AK383">
        <v>7.8680000000000092</v>
      </c>
      <c r="AL383">
        <v>7.8130000000000024</v>
      </c>
      <c r="AM383">
        <v>8.0169999999999959</v>
      </c>
      <c r="AN383">
        <v>7.8050000000000068</v>
      </c>
      <c r="AO383">
        <v>7.9110000000000014</v>
      </c>
      <c r="AP383">
        <v>8.0730000000000075</v>
      </c>
      <c r="AQ383">
        <v>8.0759999999999934</v>
      </c>
      <c r="AR383">
        <v>8.2410000000000139</v>
      </c>
      <c r="AS383">
        <v>8.1359999999999957</v>
      </c>
      <c r="AT383">
        <v>8.0939999999999941</v>
      </c>
      <c r="AU383">
        <v>8.2059999999999889</v>
      </c>
      <c r="AV383">
        <v>8.4669999999999845</v>
      </c>
      <c r="AW383">
        <v>8.5870000000000459</v>
      </c>
      <c r="AX383">
        <v>8.9059999999999775</v>
      </c>
      <c r="AY383">
        <v>8.6280000000000143</v>
      </c>
      <c r="AZ383">
        <v>8.5269999999999868</v>
      </c>
      <c r="BA383">
        <v>8.7840000000000202</v>
      </c>
      <c r="BB383">
        <v>8.8199999999999363</v>
      </c>
      <c r="BC383" s="128">
        <f t="shared" si="41"/>
        <v>54.034379373876639</v>
      </c>
    </row>
    <row r="384" spans="1:55" ht="15" thickBot="1" x14ac:dyDescent="0.35">
      <c r="A384" s="38" t="s">
        <v>127</v>
      </c>
      <c r="B384" s="38">
        <v>2019</v>
      </c>
      <c r="C384" s="9">
        <v>43797</v>
      </c>
      <c r="D384" s="38" t="s">
        <v>72</v>
      </c>
      <c r="E384" s="38" t="s">
        <v>379</v>
      </c>
      <c r="F384" s="67" t="s">
        <v>379</v>
      </c>
      <c r="G384" t="s">
        <v>53</v>
      </c>
      <c r="H384" t="s">
        <v>272</v>
      </c>
      <c r="I384" t="s">
        <v>456</v>
      </c>
      <c r="J384" t="s">
        <v>389</v>
      </c>
      <c r="K384" t="s">
        <v>316</v>
      </c>
      <c r="L384" s="65">
        <f>(C384-VLOOKUP(H384,Riders!$A$2:$C$3501,2,FALSE))/365</f>
        <v>22.780821917808218</v>
      </c>
      <c r="M384" s="65">
        <f>(C384-VLOOKUP(I384,Riders!$A$2:$C$3501,2,FALSE))/365</f>
        <v>20.443835616438356</v>
      </c>
      <c r="N384" s="65">
        <f>(C384-VLOOKUP(J384,Riders!$A$2:$C$3501,2,FALSE))/365</f>
        <v>20.076712328767123</v>
      </c>
      <c r="O384" s="65">
        <f>(C384-VLOOKUP(K384,Riders!$A$2:$C$3501,2,FALSE))/365</f>
        <v>18.934246575342467</v>
      </c>
      <c r="P384" s="38">
        <v>2</v>
      </c>
      <c r="Q384" s="127">
        <f t="shared" si="35"/>
        <v>266.72300000000001</v>
      </c>
      <c r="R384" s="127">
        <f t="shared" si="36"/>
        <v>22.754000000000001</v>
      </c>
      <c r="S384" s="127">
        <f t="shared" si="37"/>
        <v>70.207999999999998</v>
      </c>
      <c r="T384" s="127">
        <f t="shared" si="38"/>
        <v>64.706000000000017</v>
      </c>
      <c r="U384" s="127">
        <f t="shared" si="39"/>
        <v>65.449999999999989</v>
      </c>
      <c r="V384" s="127">
        <f t="shared" si="40"/>
        <v>66.359000000000009</v>
      </c>
      <c r="W384">
        <v>14.361000000000001</v>
      </c>
      <c r="X384">
        <v>8.3930000000000007</v>
      </c>
      <c r="Y384">
        <v>8.0239999999999974</v>
      </c>
      <c r="Z384">
        <v>7.9939999999999998</v>
      </c>
      <c r="AA384">
        <v>7.7830000000000013</v>
      </c>
      <c r="AB384">
        <v>7.9570000000000007</v>
      </c>
      <c r="AC384">
        <v>7.8119999999999976</v>
      </c>
      <c r="AD384">
        <v>7.8840000000000003</v>
      </c>
      <c r="AE384">
        <v>7.9969999999999999</v>
      </c>
      <c r="AF384">
        <v>8.1340000000000003</v>
      </c>
      <c r="AG384">
        <v>7.9839999999999947</v>
      </c>
      <c r="AH384">
        <v>8.054000000000002</v>
      </c>
      <c r="AI384">
        <v>8.2049999999999983</v>
      </c>
      <c r="AJ384">
        <v>8.0589999999999833</v>
      </c>
      <c r="AK384">
        <v>8.2400000000000091</v>
      </c>
      <c r="AL384">
        <v>8.0330000000000297</v>
      </c>
      <c r="AM384">
        <v>7.9959999999999809</v>
      </c>
      <c r="AN384">
        <v>8.0660000000000025</v>
      </c>
      <c r="AO384">
        <v>7.9909999999999854</v>
      </c>
      <c r="AP384">
        <v>8.0950000000000273</v>
      </c>
      <c r="AQ384">
        <v>8.2439999999999998</v>
      </c>
      <c r="AR384">
        <v>8.2039999999999793</v>
      </c>
      <c r="AS384">
        <v>8.4410000000000309</v>
      </c>
      <c r="AT384">
        <v>8.4129999999999825</v>
      </c>
      <c r="AU384">
        <v>8.1629999999999825</v>
      </c>
      <c r="AV384">
        <v>8.1310000000000286</v>
      </c>
      <c r="AW384">
        <v>8.2189999999999941</v>
      </c>
      <c r="AX384">
        <v>8.1410000000000196</v>
      </c>
      <c r="AY384">
        <v>8.2090000000000032</v>
      </c>
      <c r="AZ384">
        <v>8.3149999999999977</v>
      </c>
      <c r="BA384">
        <v>8.4289999999999168</v>
      </c>
      <c r="BB384">
        <v>8.7520000000000664</v>
      </c>
      <c r="BC384" s="128">
        <f t="shared" si="41"/>
        <v>53.9885949093254</v>
      </c>
    </row>
    <row r="385" spans="1:55" ht="15" thickBot="1" x14ac:dyDescent="0.35">
      <c r="A385" s="38" t="s">
        <v>127</v>
      </c>
      <c r="B385" s="38">
        <v>2019</v>
      </c>
      <c r="C385" s="9">
        <v>43797</v>
      </c>
      <c r="D385" s="38" t="s">
        <v>72</v>
      </c>
      <c r="E385" s="38" t="s">
        <v>379</v>
      </c>
      <c r="F385" s="67" t="s">
        <v>379</v>
      </c>
      <c r="G385" t="s">
        <v>51</v>
      </c>
      <c r="H385" t="s">
        <v>301</v>
      </c>
      <c r="I385" t="s">
        <v>236</v>
      </c>
      <c r="J385" t="s">
        <v>531</v>
      </c>
      <c r="K385" t="s">
        <v>532</v>
      </c>
      <c r="L385" s="65">
        <f>(C385-VLOOKUP(H385,Riders!$A$2:$C$3501,2,FALSE))/365</f>
        <v>29.728767123287671</v>
      </c>
      <c r="M385" s="65">
        <f>(C385-VLOOKUP(I385,Riders!$A$2:$C$3501,2,FALSE))/365</f>
        <v>24.065753424657533</v>
      </c>
      <c r="N385" s="65">
        <f>(C385-VLOOKUP(J385,Riders!$A$2:$C$3501,2,FALSE))/365</f>
        <v>19.241095890410961</v>
      </c>
      <c r="O385" s="65">
        <f>(C385-VLOOKUP(K385,Riders!$A$2:$C$3501,2,FALSE))/365</f>
        <v>27.090410958904108</v>
      </c>
      <c r="P385" s="38">
        <v>3</v>
      </c>
      <c r="Q385" s="127">
        <f t="shared" si="35"/>
        <v>267.19499999999999</v>
      </c>
      <c r="R385" s="127">
        <f t="shared" si="36"/>
        <v>22.494</v>
      </c>
      <c r="S385" s="127">
        <f t="shared" si="37"/>
        <v>70.222000000000008</v>
      </c>
      <c r="T385" s="127">
        <f t="shared" si="38"/>
        <v>65.227000000000004</v>
      </c>
      <c r="U385" s="127">
        <f t="shared" si="39"/>
        <v>64.819999999999965</v>
      </c>
      <c r="V385" s="127">
        <f t="shared" si="40"/>
        <v>66.926000000000016</v>
      </c>
      <c r="W385">
        <v>14.131</v>
      </c>
      <c r="X385">
        <v>8.3629999999999995</v>
      </c>
      <c r="Y385">
        <v>8.0070000000000014</v>
      </c>
      <c r="Z385">
        <v>8.0179999999999971</v>
      </c>
      <c r="AA385">
        <v>7.9050000000000011</v>
      </c>
      <c r="AB385">
        <v>7.9179999999999993</v>
      </c>
      <c r="AC385">
        <v>8.0739999999999981</v>
      </c>
      <c r="AD385">
        <v>7.8060000000000116</v>
      </c>
      <c r="AE385">
        <v>7.8449999999999989</v>
      </c>
      <c r="AF385">
        <v>7.9660000000000082</v>
      </c>
      <c r="AG385">
        <v>7.9829999999999899</v>
      </c>
      <c r="AH385">
        <v>8.0909999999999798</v>
      </c>
      <c r="AI385">
        <v>8.3360000000000269</v>
      </c>
      <c r="AJ385">
        <v>8.3059999999999974</v>
      </c>
      <c r="AK385">
        <v>8.4539999999999935</v>
      </c>
      <c r="AL385">
        <v>8.2460000000000093</v>
      </c>
      <c r="AM385">
        <v>8.1459999999999866</v>
      </c>
      <c r="AN385">
        <v>8.2210000000000321</v>
      </c>
      <c r="AO385">
        <v>7.8349999999999511</v>
      </c>
      <c r="AP385">
        <v>7.8770000000000095</v>
      </c>
      <c r="AQ385">
        <v>8.106000000000023</v>
      </c>
      <c r="AR385">
        <v>8.0970000000000084</v>
      </c>
      <c r="AS385">
        <v>8.1409999999999627</v>
      </c>
      <c r="AT385">
        <v>8.3969999999999914</v>
      </c>
      <c r="AU385">
        <v>8.4320000000000164</v>
      </c>
      <c r="AV385">
        <v>8.4619999999999891</v>
      </c>
      <c r="AW385">
        <v>8.6770000000000493</v>
      </c>
      <c r="AX385">
        <v>8.2769999999999584</v>
      </c>
      <c r="AY385">
        <v>8.25</v>
      </c>
      <c r="AZ385">
        <v>8.3700000000000614</v>
      </c>
      <c r="BA385">
        <v>8.1739999999999498</v>
      </c>
      <c r="BB385">
        <v>8.2839999999999918</v>
      </c>
      <c r="BC385" s="128">
        <f t="shared" si="41"/>
        <v>53.893224049851234</v>
      </c>
    </row>
    <row r="386" spans="1:55" ht="15" thickBot="1" x14ac:dyDescent="0.35">
      <c r="A386" s="38" t="s">
        <v>127</v>
      </c>
      <c r="B386" s="38">
        <v>2019</v>
      </c>
      <c r="C386" s="9">
        <v>43797</v>
      </c>
      <c r="D386" s="38" t="s">
        <v>72</v>
      </c>
      <c r="E386" s="38" t="s">
        <v>379</v>
      </c>
      <c r="F386" s="67" t="s">
        <v>379</v>
      </c>
      <c r="G386" t="s">
        <v>156</v>
      </c>
      <c r="H386" t="s">
        <v>539</v>
      </c>
      <c r="I386" t="s">
        <v>540</v>
      </c>
      <c r="J386" t="s">
        <v>542</v>
      </c>
      <c r="K386" t="s">
        <v>545</v>
      </c>
      <c r="L386" s="65">
        <f>(C386-VLOOKUP(H386,Riders!$A$2:$C$3501,2,FALSE))/365</f>
        <v>22.726027397260275</v>
      </c>
      <c r="M386" s="65">
        <f>(C386-VLOOKUP(I386,Riders!$A$2:$C$3501,2,FALSE))/365</f>
        <v>24.909589041095892</v>
      </c>
      <c r="N386" s="65">
        <f>(C386-VLOOKUP(J386,Riders!$A$2:$C$3501,2,FALSE))/365</f>
        <v>30.616438356164384</v>
      </c>
      <c r="O386" s="65">
        <f>(C386-VLOOKUP(K386,Riders!$A$2:$C$3501,2,FALSE))/365</f>
        <v>29.701369863013699</v>
      </c>
      <c r="P386" s="38">
        <v>4</v>
      </c>
      <c r="Q386" s="127">
        <f t="shared" ref="Q386:Q449" si="42">IF(COUNT(W386:BB386)=32,SUM(W386:BB386),"")</f>
        <v>271.84500000000003</v>
      </c>
      <c r="R386" s="127">
        <f t="shared" ref="R386:R449" si="43">IF(COUNT(W386:X386)=2,SUM(W386:X386),"")</f>
        <v>22.463000000000001</v>
      </c>
      <c r="S386" s="127">
        <f t="shared" ref="S386:S449" si="44">IF(COUNT(W386:AD386)=8,SUM(W386:AD386),"")</f>
        <v>70.756</v>
      </c>
      <c r="T386" s="127">
        <f t="shared" ref="T386:T449" si="45">IF(COUNT(AE386:AL386)=8,SUM(AE386:AL386),"")</f>
        <v>65.136000000000024</v>
      </c>
      <c r="U386" s="127">
        <f t="shared" ref="U386:U449" si="46">IF(COUNT(AM386:AT386)=8,SUM(AM386:AT386),"")</f>
        <v>66.930999999999983</v>
      </c>
      <c r="V386" s="127">
        <f t="shared" ref="V386:V449" si="47">IF(COUNT(AU386:BB386)=8,SUM(AU386:BB386),"")</f>
        <v>69.02200000000002</v>
      </c>
      <c r="W386">
        <v>14.061999999999999</v>
      </c>
      <c r="X386">
        <v>8.4010000000000016</v>
      </c>
      <c r="Y386">
        <v>8.093</v>
      </c>
      <c r="Z386">
        <v>8.139999999999997</v>
      </c>
      <c r="AA386">
        <v>7.9520000000000053</v>
      </c>
      <c r="AB386">
        <v>8.0599999999999952</v>
      </c>
      <c r="AC386">
        <v>8.0309999999999988</v>
      </c>
      <c r="AD386">
        <v>8.017000000000003</v>
      </c>
      <c r="AE386">
        <v>8.0510000000000161</v>
      </c>
      <c r="AF386">
        <v>7.9309999999999832</v>
      </c>
      <c r="AG386">
        <v>8</v>
      </c>
      <c r="AH386">
        <v>8.257000000000005</v>
      </c>
      <c r="AI386">
        <v>8.2560000000000002</v>
      </c>
      <c r="AJ386">
        <v>8.4359999999999928</v>
      </c>
      <c r="AK386">
        <v>8.1289999999999907</v>
      </c>
      <c r="AL386">
        <v>8.076000000000036</v>
      </c>
      <c r="AM386">
        <v>8.2389999999999759</v>
      </c>
      <c r="AN386">
        <v>8.2920000000000016</v>
      </c>
      <c r="AO386">
        <v>8.4329999999999927</v>
      </c>
      <c r="AP386">
        <v>8.1779999999999973</v>
      </c>
      <c r="AQ386">
        <v>8.1920000000000073</v>
      </c>
      <c r="AR386">
        <v>8.5660000000000309</v>
      </c>
      <c r="AS386">
        <v>8.6569999999999823</v>
      </c>
      <c r="AT386">
        <v>8.3739999999999952</v>
      </c>
      <c r="AU386">
        <v>8.2810000000000059</v>
      </c>
      <c r="AV386">
        <v>8.2889999999999873</v>
      </c>
      <c r="AW386">
        <v>8.5080000000000382</v>
      </c>
      <c r="AX386">
        <v>8.9000000000000057</v>
      </c>
      <c r="AY386">
        <v>9.1519999999999868</v>
      </c>
      <c r="AZ386">
        <v>8.719999999999942</v>
      </c>
      <c r="BA386">
        <v>8.5560000000000116</v>
      </c>
      <c r="BB386">
        <v>8.6160000000000423</v>
      </c>
      <c r="BC386" s="128">
        <f t="shared" ref="BC386:BC449" si="48">IF(COUNT(W386:BB386)=32,3.6*4000/Q386,"")</f>
        <v>52.971362357225622</v>
      </c>
    </row>
    <row r="387" spans="1:55" ht="15" thickBot="1" x14ac:dyDescent="0.35">
      <c r="A387" s="38" t="s">
        <v>127</v>
      </c>
      <c r="B387" s="38">
        <v>2019</v>
      </c>
      <c r="C387" s="9">
        <v>43797</v>
      </c>
      <c r="D387" s="38" t="s">
        <v>72</v>
      </c>
      <c r="E387" s="38" t="s">
        <v>379</v>
      </c>
      <c r="F387" s="67" t="s">
        <v>379</v>
      </c>
      <c r="G387" t="s">
        <v>15</v>
      </c>
      <c r="H387" t="s">
        <v>544</v>
      </c>
      <c r="I387" t="s">
        <v>440</v>
      </c>
      <c r="J387" t="s">
        <v>492</v>
      </c>
      <c r="K387" t="s">
        <v>228</v>
      </c>
      <c r="L387" s="65">
        <f>(C387-VLOOKUP(H387,Riders!$A$2:$C$3501,2,FALSE))/365</f>
        <v>19.731506849315068</v>
      </c>
      <c r="M387" s="65">
        <f>(C387-VLOOKUP(I387,Riders!$A$2:$C$3501,2,FALSE))/365</f>
        <v>19.049315068493151</v>
      </c>
      <c r="N387" s="65">
        <f>(C387-VLOOKUP(J387,Riders!$A$2:$C$3501,2,FALSE))/365</f>
        <v>22.775342465753425</v>
      </c>
      <c r="O387" s="65">
        <f>(C387-VLOOKUP(K387,Riders!$A$2:$C$3501,2,FALSE))/365</f>
        <v>20.421917808219177</v>
      </c>
      <c r="P387" s="38">
        <v>5</v>
      </c>
      <c r="Q387" s="127">
        <f t="shared" si="42"/>
        <v>272.90100000000001</v>
      </c>
      <c r="R387" s="127">
        <f t="shared" si="43"/>
        <v>23.547000000000001</v>
      </c>
      <c r="S387" s="127">
        <f t="shared" si="44"/>
        <v>72.154000000000011</v>
      </c>
      <c r="T387" s="127">
        <f t="shared" si="45"/>
        <v>66.017999999999986</v>
      </c>
      <c r="U387" s="127">
        <f t="shared" si="46"/>
        <v>66.770999999999987</v>
      </c>
      <c r="V387" s="127">
        <f t="shared" si="47"/>
        <v>67.958000000000027</v>
      </c>
      <c r="W387">
        <v>14.615</v>
      </c>
      <c r="X387">
        <v>8.9320000000000004</v>
      </c>
      <c r="Y387">
        <v>8.1939999999999991</v>
      </c>
      <c r="Z387">
        <v>7.9650000000000034</v>
      </c>
      <c r="AA387">
        <v>7.9429999999999978</v>
      </c>
      <c r="AB387">
        <v>8.2299999999999969</v>
      </c>
      <c r="AC387">
        <v>8.1570000000000036</v>
      </c>
      <c r="AD387">
        <v>8.1180000000000092</v>
      </c>
      <c r="AE387">
        <v>8.1170000000000044</v>
      </c>
      <c r="AF387">
        <v>8.1179999999999808</v>
      </c>
      <c r="AG387">
        <v>8.2959999999999923</v>
      </c>
      <c r="AH387">
        <v>8.166000000000011</v>
      </c>
      <c r="AI387">
        <v>8.3410000000000082</v>
      </c>
      <c r="AJ387">
        <v>8.2669999999999817</v>
      </c>
      <c r="AK387">
        <v>8.4180000000000206</v>
      </c>
      <c r="AL387">
        <v>8.2949999999999875</v>
      </c>
      <c r="AM387">
        <v>8.4189999999999827</v>
      </c>
      <c r="AN387">
        <v>8.2789999999999964</v>
      </c>
      <c r="AO387">
        <v>8.3300000000000409</v>
      </c>
      <c r="AP387">
        <v>8.3309999999999604</v>
      </c>
      <c r="AQ387">
        <v>8.3770000000000095</v>
      </c>
      <c r="AR387">
        <v>8.4950000000000045</v>
      </c>
      <c r="AS387">
        <v>8.2719999999999914</v>
      </c>
      <c r="AT387">
        <v>8.2680000000000007</v>
      </c>
      <c r="AU387">
        <v>8.41700000000003</v>
      </c>
      <c r="AV387">
        <v>8.5089999999999861</v>
      </c>
      <c r="AW387">
        <v>8.7530000000000143</v>
      </c>
      <c r="AX387">
        <v>8.3589999999999804</v>
      </c>
      <c r="AY387">
        <v>8.3759999999999764</v>
      </c>
      <c r="AZ387">
        <v>8.6470000000000482</v>
      </c>
      <c r="BA387">
        <v>8.4429999999999836</v>
      </c>
      <c r="BB387">
        <v>8.4540000000000077</v>
      </c>
      <c r="BC387" s="128">
        <f t="shared" si="48"/>
        <v>52.76638781096441</v>
      </c>
    </row>
    <row r="388" spans="1:55" ht="15" thickBot="1" x14ac:dyDescent="0.35">
      <c r="A388" s="38" t="s">
        <v>127</v>
      </c>
      <c r="B388" s="38">
        <v>2019</v>
      </c>
      <c r="C388" s="9">
        <v>43797</v>
      </c>
      <c r="D388" s="38" t="s">
        <v>72</v>
      </c>
      <c r="E388" s="38" t="s">
        <v>379</v>
      </c>
      <c r="F388" s="67" t="s">
        <v>379</v>
      </c>
      <c r="G388" t="s">
        <v>38</v>
      </c>
      <c r="H388" t="s">
        <v>552</v>
      </c>
      <c r="I388" t="s">
        <v>465</v>
      </c>
      <c r="J388" t="s">
        <v>553</v>
      </c>
      <c r="K388" t="s">
        <v>554</v>
      </c>
      <c r="L388" s="65">
        <f>(C388-VLOOKUP(H388,Riders!$A$2:$C$3501,2,FALSE))/365</f>
        <v>22.832876712328765</v>
      </c>
      <c r="M388" s="65">
        <f>(C388-VLOOKUP(I388,Riders!$A$2:$C$3501,2,FALSE))/365</f>
        <v>22.890410958904109</v>
      </c>
      <c r="N388" s="65">
        <f>(C388-VLOOKUP(J388,Riders!$A$2:$C$3501,2,FALSE))/365</f>
        <v>23.646575342465752</v>
      </c>
      <c r="O388" s="65">
        <f>(C388-VLOOKUP(K388,Riders!$A$2:$C$3501,2,FALSE))/365</f>
        <v>22.728767123287671</v>
      </c>
      <c r="P388" s="38">
        <v>6</v>
      </c>
      <c r="Q388" s="127">
        <f t="shared" si="42"/>
        <v>277.24400000000003</v>
      </c>
      <c r="R388" s="127">
        <f t="shared" si="43"/>
        <v>23.532</v>
      </c>
      <c r="S388" s="127">
        <f t="shared" si="44"/>
        <v>73.522000000000006</v>
      </c>
      <c r="T388" s="127">
        <f t="shared" si="45"/>
        <v>68.365999999999971</v>
      </c>
      <c r="U388" s="127">
        <f t="shared" si="46"/>
        <v>67.855000000000018</v>
      </c>
      <c r="V388" s="127">
        <f t="shared" si="47"/>
        <v>67.501000000000033</v>
      </c>
      <c r="W388">
        <v>15.007</v>
      </c>
      <c r="X388">
        <v>8.5250000000000004</v>
      </c>
      <c r="Y388">
        <v>8.3339999999999996</v>
      </c>
      <c r="Z388">
        <v>8.1259999999999977</v>
      </c>
      <c r="AA388">
        <v>8.4500000000000028</v>
      </c>
      <c r="AB388">
        <v>8.2590000000000003</v>
      </c>
      <c r="AC388">
        <v>8.3629999999999924</v>
      </c>
      <c r="AD388">
        <v>8.4580000000000126</v>
      </c>
      <c r="AE388">
        <v>8.6370000000000005</v>
      </c>
      <c r="AF388">
        <v>8.438999999999993</v>
      </c>
      <c r="AG388">
        <v>8.5579999999999927</v>
      </c>
      <c r="AH388">
        <v>8.4909999999999997</v>
      </c>
      <c r="AI388">
        <v>8.6440000000000197</v>
      </c>
      <c r="AJ388">
        <v>8.4890000000000043</v>
      </c>
      <c r="AK388">
        <v>8.5709999999999553</v>
      </c>
      <c r="AL388">
        <v>8.5370000000000061</v>
      </c>
      <c r="AM388">
        <v>8.7350000000000421</v>
      </c>
      <c r="AN388">
        <v>8.4669999999999561</v>
      </c>
      <c r="AO388">
        <v>8.54200000000003</v>
      </c>
      <c r="AP388">
        <v>8.4329999999999927</v>
      </c>
      <c r="AQ388">
        <v>8.6119999999999948</v>
      </c>
      <c r="AR388">
        <v>8.3440000000000225</v>
      </c>
      <c r="AS388">
        <v>8.3179999999999836</v>
      </c>
      <c r="AT388">
        <v>8.4039999999999964</v>
      </c>
      <c r="AU388">
        <v>8.5800000000000125</v>
      </c>
      <c r="AV388">
        <v>8.4710000000000036</v>
      </c>
      <c r="AW388">
        <v>8.5439999999999543</v>
      </c>
      <c r="AX388">
        <v>8.669000000000068</v>
      </c>
      <c r="AY388">
        <v>8.4999999999999716</v>
      </c>
      <c r="AZ388">
        <v>8.4760000000000559</v>
      </c>
      <c r="BA388">
        <v>8.1339999999999577</v>
      </c>
      <c r="BB388">
        <v>8.1270000000000095</v>
      </c>
      <c r="BC388" s="128">
        <f t="shared" si="48"/>
        <v>51.93980753415763</v>
      </c>
    </row>
    <row r="389" spans="1:55" ht="15" thickBot="1" x14ac:dyDescent="0.35">
      <c r="A389" s="38" t="s">
        <v>127</v>
      </c>
      <c r="B389" s="38">
        <v>2019</v>
      </c>
      <c r="C389" s="9">
        <v>43797</v>
      </c>
      <c r="D389" s="38" t="s">
        <v>72</v>
      </c>
      <c r="E389" s="38" t="s">
        <v>379</v>
      </c>
      <c r="F389" s="67" t="s">
        <v>379</v>
      </c>
      <c r="G389" t="s">
        <v>40</v>
      </c>
      <c r="H389" t="s">
        <v>320</v>
      </c>
      <c r="I389" t="s">
        <v>221</v>
      </c>
      <c r="J389" t="s">
        <v>547</v>
      </c>
      <c r="K389" t="s">
        <v>548</v>
      </c>
      <c r="L389" s="65">
        <f>(C389-VLOOKUP(H389,Riders!$A$2:$C$3501,2,FALSE))/365</f>
        <v>22.36986301369863</v>
      </c>
      <c r="M389" s="65">
        <f>(C389-VLOOKUP(I389,Riders!$A$2:$C$3501,2,FALSE))/365</f>
        <v>22.649315068493152</v>
      </c>
      <c r="N389" s="65">
        <f>(C389-VLOOKUP(J389,Riders!$A$2:$C$3501,2,FALSE))/365</f>
        <v>28.550684931506851</v>
      </c>
      <c r="O389" s="65">
        <f>(C389-VLOOKUP(K389,Riders!$A$2:$C$3501,2,FALSE))/365</f>
        <v>26.884931506849316</v>
      </c>
      <c r="P389" s="38">
        <v>7</v>
      </c>
      <c r="Q389" s="127">
        <f t="shared" si="42"/>
        <v>284.904</v>
      </c>
      <c r="R389" s="127">
        <f t="shared" si="43"/>
        <v>22.745999999999999</v>
      </c>
      <c r="S389" s="127">
        <f t="shared" si="44"/>
        <v>71.048000000000002</v>
      </c>
      <c r="T389" s="127">
        <f t="shared" si="45"/>
        <v>66.557999999999964</v>
      </c>
      <c r="U389" s="127">
        <f t="shared" si="46"/>
        <v>70.462000000000046</v>
      </c>
      <c r="V389" s="127">
        <f t="shared" si="47"/>
        <v>76.835999999999984</v>
      </c>
      <c r="W389">
        <v>14.291</v>
      </c>
      <c r="X389">
        <v>8.4549999999999983</v>
      </c>
      <c r="Y389">
        <v>8.0970000000000013</v>
      </c>
      <c r="Z389">
        <v>8.0209999999999972</v>
      </c>
      <c r="AA389">
        <v>8.1490000000000009</v>
      </c>
      <c r="AB389">
        <v>8.0300000000000011</v>
      </c>
      <c r="AC389">
        <v>8.0420000000000016</v>
      </c>
      <c r="AD389">
        <v>7.963000000000001</v>
      </c>
      <c r="AE389">
        <v>8.2130000000000081</v>
      </c>
      <c r="AF389">
        <v>8.1470000000000056</v>
      </c>
      <c r="AG389">
        <v>8.1869999999999692</v>
      </c>
      <c r="AH389">
        <v>8.2760000000000247</v>
      </c>
      <c r="AI389">
        <v>8.5450000000000017</v>
      </c>
      <c r="AJ389">
        <v>8.3859999999999957</v>
      </c>
      <c r="AK389">
        <v>8.3709999999999951</v>
      </c>
      <c r="AL389">
        <v>8.4329999999999643</v>
      </c>
      <c r="AM389">
        <v>8.6910000000000593</v>
      </c>
      <c r="AN389">
        <v>8.4049999999999727</v>
      </c>
      <c r="AO389">
        <v>8.3760000000000048</v>
      </c>
      <c r="AP389">
        <v>8.3830000000000098</v>
      </c>
      <c r="AQ389">
        <v>8.9259999999999593</v>
      </c>
      <c r="AR389">
        <v>8.9710000000000321</v>
      </c>
      <c r="AS389">
        <v>9.3040000000000305</v>
      </c>
      <c r="AT389">
        <v>9.4059999999999775</v>
      </c>
      <c r="AU389">
        <v>9.4950000000000045</v>
      </c>
      <c r="AV389">
        <v>10.049000000000007</v>
      </c>
      <c r="AW389">
        <v>9.9519999999999982</v>
      </c>
      <c r="AX389">
        <v>9.5320000000000107</v>
      </c>
      <c r="AY389">
        <v>9.5969999999999516</v>
      </c>
      <c r="AZ389">
        <v>9.396000000000015</v>
      </c>
      <c r="BA389">
        <v>9.3059999999999263</v>
      </c>
      <c r="BB389">
        <v>9.5090000000000714</v>
      </c>
      <c r="BC389" s="128">
        <f t="shared" si="48"/>
        <v>50.543340914834474</v>
      </c>
    </row>
    <row r="390" spans="1:55" ht="15" thickBot="1" x14ac:dyDescent="0.35">
      <c r="A390" s="39" t="s">
        <v>102</v>
      </c>
      <c r="B390" s="39">
        <v>2019</v>
      </c>
      <c r="C390" s="9">
        <v>43777</v>
      </c>
      <c r="D390" s="39" t="s">
        <v>72</v>
      </c>
      <c r="E390" s="38" t="s">
        <v>454</v>
      </c>
      <c r="F390">
        <v>1</v>
      </c>
      <c r="G390" t="s">
        <v>36</v>
      </c>
      <c r="H390" t="s">
        <v>35</v>
      </c>
      <c r="I390" t="s">
        <v>455</v>
      </c>
      <c r="J390" t="s">
        <v>558</v>
      </c>
      <c r="K390" t="s">
        <v>559</v>
      </c>
      <c r="L390" s="65">
        <f>(C390-VLOOKUP(H390,Riders!$A$2:$C$3501,2,FALSE))/365</f>
        <v>21.586301369863012</v>
      </c>
      <c r="M390" s="65">
        <f>(C390-VLOOKUP(I390,Riders!$A$2:$C$3501,2,FALSE))/365</f>
        <v>19.715068493150685</v>
      </c>
      <c r="N390" s="65" t="e">
        <f>(C390-VLOOKUP(J390,Riders!$A$2:$C$3501,2,FALSE))/365</f>
        <v>#N/A</v>
      </c>
      <c r="O390" s="65">
        <f>(C390-VLOOKUP(K390,Riders!$A$2:$C$3501,2,FALSE))/365</f>
        <v>23.827397260273973</v>
      </c>
      <c r="P390" s="38">
        <v>1</v>
      </c>
      <c r="Q390" s="127">
        <f t="shared" si="42"/>
        <v>263.30399999999997</v>
      </c>
      <c r="R390" s="127">
        <f t="shared" si="43"/>
        <v>22.545000000000002</v>
      </c>
      <c r="S390" s="127">
        <f t="shared" si="44"/>
        <v>69.085999999999999</v>
      </c>
      <c r="T390" s="127">
        <f t="shared" si="45"/>
        <v>63.921000000000006</v>
      </c>
      <c r="U390" s="127">
        <f t="shared" si="46"/>
        <v>64.512</v>
      </c>
      <c r="V390" s="127">
        <f t="shared" si="47"/>
        <v>65.784999999999968</v>
      </c>
      <c r="W390">
        <v>14.106</v>
      </c>
      <c r="X390">
        <v>8.4390000000000018</v>
      </c>
      <c r="Y390">
        <v>7.8969999999999985</v>
      </c>
      <c r="Z390">
        <v>7.828000000000003</v>
      </c>
      <c r="AA390">
        <v>7.6539999999999964</v>
      </c>
      <c r="AB390">
        <v>7.7650000000000006</v>
      </c>
      <c r="AC390">
        <v>7.6600000000000037</v>
      </c>
      <c r="AD390">
        <v>7.7369999999999948</v>
      </c>
      <c r="AE390">
        <v>7.9260000000000019</v>
      </c>
      <c r="AF390">
        <v>8.0750000000000028</v>
      </c>
      <c r="AG390">
        <v>7.9590000000000032</v>
      </c>
      <c r="AH390">
        <v>7.9669999999999987</v>
      </c>
      <c r="AI390">
        <v>8.0499999999999972</v>
      </c>
      <c r="AJ390">
        <v>8.099000000000018</v>
      </c>
      <c r="AK390">
        <v>7.9289999999999878</v>
      </c>
      <c r="AL390">
        <v>7.9159999999999968</v>
      </c>
      <c r="AM390">
        <v>8.0490000000000066</v>
      </c>
      <c r="AN390">
        <v>7.9699999999999989</v>
      </c>
      <c r="AO390">
        <v>8.0150000000000148</v>
      </c>
      <c r="AP390">
        <v>8.0599999999999739</v>
      </c>
      <c r="AQ390">
        <v>8.1740000000000066</v>
      </c>
      <c r="AR390">
        <v>8.0730000000000075</v>
      </c>
      <c r="AS390">
        <v>7.9879999999999995</v>
      </c>
      <c r="AT390">
        <v>8.1829999999999927</v>
      </c>
      <c r="AU390">
        <v>8.103999999999985</v>
      </c>
      <c r="AV390">
        <v>7.9279999999999973</v>
      </c>
      <c r="AW390">
        <v>7.9650000000000034</v>
      </c>
      <c r="AX390">
        <v>8.5240000000000009</v>
      </c>
      <c r="AY390">
        <v>8.2980000000000018</v>
      </c>
      <c r="AZ390">
        <v>8.4839999999999804</v>
      </c>
      <c r="BA390">
        <v>8.2490000000000236</v>
      </c>
      <c r="BB390">
        <v>8.2329999999999757</v>
      </c>
      <c r="BC390" s="128">
        <f t="shared" si="48"/>
        <v>54.68963631391852</v>
      </c>
    </row>
    <row r="391" spans="1:55" ht="15" thickBot="1" x14ac:dyDescent="0.35">
      <c r="A391" s="39" t="s">
        <v>102</v>
      </c>
      <c r="B391" s="39">
        <v>2019</v>
      </c>
      <c r="C391" s="9">
        <v>43777</v>
      </c>
      <c r="D391" s="39" t="s">
        <v>72</v>
      </c>
      <c r="E391" s="38" t="s">
        <v>454</v>
      </c>
      <c r="F391">
        <v>1</v>
      </c>
      <c r="G391" t="s">
        <v>56</v>
      </c>
      <c r="H391" t="s">
        <v>291</v>
      </c>
      <c r="I391" t="s">
        <v>267</v>
      </c>
      <c r="J391" t="s">
        <v>428</v>
      </c>
      <c r="K391" t="s">
        <v>427</v>
      </c>
      <c r="L391" s="65">
        <f>(C391-VLOOKUP(H391,Riders!$A$2:$C$3501,2,FALSE))/365</f>
        <v>18.561643835616437</v>
      </c>
      <c r="M391" s="65">
        <f>(C391-VLOOKUP(I391,Riders!$A$2:$C$3501,2,FALSE))/365</f>
        <v>20.87123287671233</v>
      </c>
      <c r="N391" s="65">
        <f>(C391-VLOOKUP(J391,Riders!$A$2:$C$3501,2,FALSE))/365</f>
        <v>30.032876712328768</v>
      </c>
      <c r="O391" s="65">
        <f>(C391-VLOOKUP(K391,Riders!$A$2:$C$3501,2,FALSE))/365</f>
        <v>25.534246575342465</v>
      </c>
      <c r="P391" s="38">
        <v>2</v>
      </c>
      <c r="Q391" s="127">
        <f t="shared" si="42"/>
        <v>267.96200000000005</v>
      </c>
      <c r="R391" s="127">
        <f t="shared" si="43"/>
        <v>24.186</v>
      </c>
      <c r="S391" s="127">
        <f t="shared" si="44"/>
        <v>71.692999999999998</v>
      </c>
      <c r="T391" s="127">
        <f t="shared" si="45"/>
        <v>63.856999999999985</v>
      </c>
      <c r="U391" s="127">
        <f t="shared" si="46"/>
        <v>65.845000000000027</v>
      </c>
      <c r="V391" s="127">
        <f t="shared" si="47"/>
        <v>66.567000000000036</v>
      </c>
      <c r="W391">
        <v>15.353999999999999</v>
      </c>
      <c r="X391">
        <v>8.8320000000000007</v>
      </c>
      <c r="Y391">
        <v>8.0499999999999972</v>
      </c>
      <c r="Z391">
        <v>7.8890000000000029</v>
      </c>
      <c r="AA391">
        <v>7.8370000000000033</v>
      </c>
      <c r="AB391">
        <v>7.8549999999999969</v>
      </c>
      <c r="AC391">
        <v>8.0239999999999938</v>
      </c>
      <c r="AD391">
        <v>7.8520000000000039</v>
      </c>
      <c r="AE391">
        <v>7.8189999999999884</v>
      </c>
      <c r="AF391">
        <v>8.0350000000000108</v>
      </c>
      <c r="AG391">
        <v>7.9620000000000033</v>
      </c>
      <c r="AH391">
        <v>7.9709999999999894</v>
      </c>
      <c r="AI391">
        <v>7.953000000000003</v>
      </c>
      <c r="AJ391">
        <v>7.9890000000000043</v>
      </c>
      <c r="AK391">
        <v>7.9930000000000234</v>
      </c>
      <c r="AL391">
        <v>8.1349999999999625</v>
      </c>
      <c r="AM391">
        <v>8.1920000000000357</v>
      </c>
      <c r="AN391">
        <v>8.296999999999997</v>
      </c>
      <c r="AO391">
        <v>8.4519999999999982</v>
      </c>
      <c r="AP391">
        <v>8.1510000000000105</v>
      </c>
      <c r="AQ391">
        <v>8.1209999999999809</v>
      </c>
      <c r="AR391">
        <v>8.3269999999999982</v>
      </c>
      <c r="AS391">
        <v>8.117999999999995</v>
      </c>
      <c r="AT391">
        <v>8.1870000000000118</v>
      </c>
      <c r="AU391">
        <v>8.4759999999999991</v>
      </c>
      <c r="AV391">
        <v>8.0800000000000125</v>
      </c>
      <c r="AW391">
        <v>8.0609999999999502</v>
      </c>
      <c r="AX391">
        <v>8.0340000000000487</v>
      </c>
      <c r="AY391">
        <v>8.1079999999999472</v>
      </c>
      <c r="AZ391">
        <v>8.3900000000000716</v>
      </c>
      <c r="BA391">
        <v>8.5249999999999204</v>
      </c>
      <c r="BB391">
        <v>8.8930000000000859</v>
      </c>
      <c r="BC391" s="128">
        <f t="shared" si="48"/>
        <v>53.738962987289234</v>
      </c>
    </row>
    <row r="392" spans="1:55" ht="15" thickBot="1" x14ac:dyDescent="0.35">
      <c r="A392" s="39" t="s">
        <v>102</v>
      </c>
      <c r="B392" s="39">
        <v>2019</v>
      </c>
      <c r="C392" s="9">
        <v>43777</v>
      </c>
      <c r="D392" s="39" t="s">
        <v>72</v>
      </c>
      <c r="E392" s="38" t="s">
        <v>454</v>
      </c>
      <c r="F392">
        <v>2</v>
      </c>
      <c r="G392" t="s">
        <v>53</v>
      </c>
      <c r="H392" t="s">
        <v>316</v>
      </c>
      <c r="I392" t="s">
        <v>456</v>
      </c>
      <c r="J392" t="s">
        <v>557</v>
      </c>
      <c r="K392" t="s">
        <v>529</v>
      </c>
      <c r="L392" s="65">
        <f>(C392-VLOOKUP(H392,Riders!$A$2:$C$3501,2,FALSE))/365</f>
        <v>18.87945205479452</v>
      </c>
      <c r="M392" s="65">
        <f>(C392-VLOOKUP(I392,Riders!$A$2:$C$3501,2,FALSE))/365</f>
        <v>20.389041095890413</v>
      </c>
      <c r="N392" s="65">
        <f>(C392-VLOOKUP(J392,Riders!$A$2:$C$3501,2,FALSE))/365</f>
        <v>31.339726027397262</v>
      </c>
      <c r="O392" s="65">
        <f>(C392-VLOOKUP(K392,Riders!$A$2:$C$3501,2,FALSE))/365</f>
        <v>37.331506849315069</v>
      </c>
      <c r="P392" s="38">
        <v>1</v>
      </c>
      <c r="Q392" s="127">
        <f t="shared" si="42"/>
        <v>260.35500000000002</v>
      </c>
      <c r="R392" s="127">
        <f t="shared" si="43"/>
        <v>22.664000000000001</v>
      </c>
      <c r="S392" s="127">
        <f t="shared" si="44"/>
        <v>69.449999999999989</v>
      </c>
      <c r="T392" s="127">
        <f t="shared" si="45"/>
        <v>63.245000000000005</v>
      </c>
      <c r="U392" s="127">
        <f t="shared" si="46"/>
        <v>63.506000000000029</v>
      </c>
      <c r="V392" s="127">
        <f t="shared" si="47"/>
        <v>64.153999999999996</v>
      </c>
      <c r="W392">
        <v>14.324</v>
      </c>
      <c r="X392">
        <v>8.3400000000000016</v>
      </c>
      <c r="Y392">
        <v>7.93</v>
      </c>
      <c r="Z392">
        <v>7.7860000000000014</v>
      </c>
      <c r="AA392">
        <v>7.9109999999999943</v>
      </c>
      <c r="AB392">
        <v>7.6610000000000014</v>
      </c>
      <c r="AC392">
        <v>7.7640000000000029</v>
      </c>
      <c r="AD392">
        <v>7.7339999999999876</v>
      </c>
      <c r="AE392">
        <v>7.8590000000000231</v>
      </c>
      <c r="AF392">
        <v>7.9609999999999843</v>
      </c>
      <c r="AG392">
        <v>7.7659999999999911</v>
      </c>
      <c r="AH392">
        <v>7.7810000000000201</v>
      </c>
      <c r="AI392">
        <v>7.9639999999999844</v>
      </c>
      <c r="AJ392">
        <v>7.9810000000000088</v>
      </c>
      <c r="AK392">
        <v>8.0960000000000036</v>
      </c>
      <c r="AL392">
        <v>7.8369999999999891</v>
      </c>
      <c r="AM392">
        <v>8.0090000000000146</v>
      </c>
      <c r="AN392">
        <v>7.9139999999999873</v>
      </c>
      <c r="AO392">
        <v>7.9430000000000121</v>
      </c>
      <c r="AP392">
        <v>8.099000000000018</v>
      </c>
      <c r="AQ392">
        <v>7.7869999999999493</v>
      </c>
      <c r="AR392">
        <v>7.8510000000000275</v>
      </c>
      <c r="AS392">
        <v>7.8530000000000086</v>
      </c>
      <c r="AT392">
        <v>8.0500000000000114</v>
      </c>
      <c r="AU392">
        <v>7.8429999999999609</v>
      </c>
      <c r="AV392">
        <v>8.1410000000000196</v>
      </c>
      <c r="AW392">
        <v>7.8910000000000196</v>
      </c>
      <c r="AX392">
        <v>7.9809999999999945</v>
      </c>
      <c r="AY392">
        <v>8.035000000000025</v>
      </c>
      <c r="AZ392">
        <v>8.1699999999999307</v>
      </c>
      <c r="BA392">
        <v>7.988000000000028</v>
      </c>
      <c r="BB392">
        <v>8.1050000000000182</v>
      </c>
      <c r="BC392" s="128">
        <f t="shared" si="48"/>
        <v>55.309097194215589</v>
      </c>
    </row>
    <row r="393" spans="1:55" ht="15" thickBot="1" x14ac:dyDescent="0.35">
      <c r="A393" s="39" t="s">
        <v>102</v>
      </c>
      <c r="B393" s="39">
        <v>2019</v>
      </c>
      <c r="C393" s="9">
        <v>43777</v>
      </c>
      <c r="D393" s="39" t="s">
        <v>72</v>
      </c>
      <c r="E393" s="38" t="s">
        <v>454</v>
      </c>
      <c r="F393">
        <v>2</v>
      </c>
      <c r="G393" t="s">
        <v>47</v>
      </c>
      <c r="H393" t="s">
        <v>279</v>
      </c>
      <c r="I393" t="s">
        <v>240</v>
      </c>
      <c r="J393" t="s">
        <v>268</v>
      </c>
      <c r="K393" t="s">
        <v>470</v>
      </c>
      <c r="L393" s="65">
        <f>(C393-VLOOKUP(H393,Riders!$A$2:$C$3501,2,FALSE))/365</f>
        <v>23.479452054794521</v>
      </c>
      <c r="M393" s="65">
        <f>(C393-VLOOKUP(I393,Riders!$A$2:$C$3501,2,FALSE))/365</f>
        <v>27.312328767123287</v>
      </c>
      <c r="N393" s="65">
        <f>(C393-VLOOKUP(J393,Riders!$A$2:$C$3501,2,FALSE))/365</f>
        <v>22.852054794520548</v>
      </c>
      <c r="O393" s="65">
        <f>(C393-VLOOKUP(K393,Riders!$A$2:$C$3501,2,FALSE))/365</f>
        <v>21.413698630136988</v>
      </c>
      <c r="P393" s="38">
        <v>2</v>
      </c>
      <c r="Q393" s="127">
        <f t="shared" si="42"/>
        <v>270.25400000000002</v>
      </c>
      <c r="R393" s="127">
        <f t="shared" si="43"/>
        <v>23.663</v>
      </c>
      <c r="S393" s="127">
        <f t="shared" si="44"/>
        <v>71.572999999999993</v>
      </c>
      <c r="T393" s="127">
        <f t="shared" si="45"/>
        <v>64.701000000000008</v>
      </c>
      <c r="U393" s="127">
        <f t="shared" si="46"/>
        <v>66.955000000000013</v>
      </c>
      <c r="V393" s="127">
        <f t="shared" si="47"/>
        <v>67.025000000000006</v>
      </c>
      <c r="W393">
        <v>14.987</v>
      </c>
      <c r="X393">
        <v>8.6760000000000002</v>
      </c>
      <c r="Y393">
        <v>8.41</v>
      </c>
      <c r="Z393">
        <v>7.8939999999999984</v>
      </c>
      <c r="AA393">
        <v>7.93</v>
      </c>
      <c r="AB393">
        <v>7.8079999999999998</v>
      </c>
      <c r="AC393">
        <v>7.970000000000006</v>
      </c>
      <c r="AD393">
        <v>7.897999999999989</v>
      </c>
      <c r="AE393">
        <v>8.0650000000000119</v>
      </c>
      <c r="AF393">
        <v>8.0360000000000014</v>
      </c>
      <c r="AG393">
        <v>8.1550000000000011</v>
      </c>
      <c r="AH393">
        <v>7.9759999999999991</v>
      </c>
      <c r="AI393">
        <v>8.1419999999999959</v>
      </c>
      <c r="AJ393">
        <v>7.9610000000000127</v>
      </c>
      <c r="AK393">
        <v>8.2069999999999936</v>
      </c>
      <c r="AL393">
        <v>8.1589999999999918</v>
      </c>
      <c r="AM393">
        <v>8.4139999999999873</v>
      </c>
      <c r="AN393">
        <v>8.3170000000000073</v>
      </c>
      <c r="AO393">
        <v>8.3720000000000141</v>
      </c>
      <c r="AP393">
        <v>8.2280000000000086</v>
      </c>
      <c r="AQ393">
        <v>8.3239999999999839</v>
      </c>
      <c r="AR393">
        <v>8.1640000000000157</v>
      </c>
      <c r="AS393">
        <v>8.4329999999999927</v>
      </c>
      <c r="AT393">
        <v>8.703000000000003</v>
      </c>
      <c r="AU393">
        <v>9.0719999999999743</v>
      </c>
      <c r="AV393">
        <v>9.1200000000000045</v>
      </c>
      <c r="AW393">
        <v>8.1910000000000025</v>
      </c>
      <c r="AX393">
        <v>7.9730000000000132</v>
      </c>
      <c r="AY393">
        <v>7.9689999999999941</v>
      </c>
      <c r="AZ393">
        <v>8.1010000000000275</v>
      </c>
      <c r="BA393">
        <v>8.3379999999999654</v>
      </c>
      <c r="BB393">
        <v>8.2610000000000241</v>
      </c>
      <c r="BC393" s="128">
        <f t="shared" si="48"/>
        <v>53.283207649100476</v>
      </c>
    </row>
    <row r="394" spans="1:55" ht="15" thickBot="1" x14ac:dyDescent="0.35">
      <c r="A394" s="39" t="s">
        <v>102</v>
      </c>
      <c r="B394" s="39">
        <v>2019</v>
      </c>
      <c r="C394" s="9">
        <v>43777</v>
      </c>
      <c r="D394" s="39" t="s">
        <v>72</v>
      </c>
      <c r="E394" s="38" t="s">
        <v>454</v>
      </c>
      <c r="F394">
        <v>3</v>
      </c>
      <c r="G394" t="s">
        <v>15</v>
      </c>
      <c r="H394" t="s">
        <v>459</v>
      </c>
      <c r="I394" t="s">
        <v>501</v>
      </c>
      <c r="J394" t="s">
        <v>491</v>
      </c>
      <c r="K394" t="s">
        <v>556</v>
      </c>
      <c r="L394" s="65">
        <f>(C394-VLOOKUP(H394,Riders!$A$2:$C$3501,2,FALSE))/365</f>
        <v>20.980821917808218</v>
      </c>
      <c r="M394" s="65">
        <f>(C394-VLOOKUP(I394,Riders!$A$2:$C$3501,2,FALSE))/365</f>
        <v>31.438356164383563</v>
      </c>
      <c r="N394" s="65">
        <f>(C394-VLOOKUP(J394,Riders!$A$2:$C$3501,2,FALSE))/365</f>
        <v>23.331506849315069</v>
      </c>
      <c r="O394" s="65" t="e">
        <f>(C394-VLOOKUP(K394,Riders!$A$2:$C$3501,2,FALSE))/365</f>
        <v>#N/A</v>
      </c>
      <c r="P394" s="38">
        <v>1</v>
      </c>
      <c r="Q394" s="127">
        <f t="shared" si="42"/>
        <v>255.69599999999994</v>
      </c>
      <c r="R394" s="127">
        <f t="shared" si="43"/>
        <v>22.908999999999999</v>
      </c>
      <c r="S394" s="127">
        <f t="shared" si="44"/>
        <v>69.386999999999986</v>
      </c>
      <c r="T394" s="127">
        <f t="shared" si="45"/>
        <v>61.905000000000015</v>
      </c>
      <c r="U394" s="127">
        <f t="shared" si="46"/>
        <v>62.143000000000001</v>
      </c>
      <c r="V394" s="127">
        <f t="shared" si="47"/>
        <v>62.260999999999939</v>
      </c>
      <c r="W394">
        <v>14.298999999999999</v>
      </c>
      <c r="X394">
        <v>8.61</v>
      </c>
      <c r="Y394">
        <v>8.0480000000000018</v>
      </c>
      <c r="Z394">
        <v>7.8149999999999977</v>
      </c>
      <c r="AA394">
        <v>7.7629999999999981</v>
      </c>
      <c r="AB394">
        <v>7.6270000000000024</v>
      </c>
      <c r="AC394">
        <v>7.5760000000000005</v>
      </c>
      <c r="AD394">
        <v>7.6489999999999867</v>
      </c>
      <c r="AE394">
        <v>7.7870000000000203</v>
      </c>
      <c r="AF394">
        <v>7.6729999999999876</v>
      </c>
      <c r="AG394">
        <v>7.7509999999999906</v>
      </c>
      <c r="AH394">
        <v>7.7610000000000241</v>
      </c>
      <c r="AI394">
        <v>7.9329999999999927</v>
      </c>
      <c r="AJ394">
        <v>7.7209999999999752</v>
      </c>
      <c r="AK394">
        <v>7.6560000000000201</v>
      </c>
      <c r="AL394">
        <v>7.6230000000000047</v>
      </c>
      <c r="AM394">
        <v>7.6589999999999918</v>
      </c>
      <c r="AN394">
        <v>7.7940000000000111</v>
      </c>
      <c r="AO394">
        <v>7.7649999999999864</v>
      </c>
      <c r="AP394">
        <v>7.8000000000000398</v>
      </c>
      <c r="AQ394">
        <v>7.9139999999999873</v>
      </c>
      <c r="AR394">
        <v>7.7639999999999816</v>
      </c>
      <c r="AS394">
        <v>7.7199999999999989</v>
      </c>
      <c r="AT394">
        <v>7.7270000000000039</v>
      </c>
      <c r="AU394">
        <v>7.6889999999999645</v>
      </c>
      <c r="AV394">
        <v>7.8210000000000264</v>
      </c>
      <c r="AW394">
        <v>8.1149999999999807</v>
      </c>
      <c r="AX394">
        <v>7.7410000000000139</v>
      </c>
      <c r="AY394">
        <v>7.7139999999999986</v>
      </c>
      <c r="AZ394">
        <v>7.6650000000000489</v>
      </c>
      <c r="BA394">
        <v>7.6949999999999363</v>
      </c>
      <c r="BB394">
        <v>7.8209999999999695</v>
      </c>
      <c r="BC394" s="128">
        <f t="shared" si="48"/>
        <v>56.316876290595097</v>
      </c>
    </row>
    <row r="395" spans="1:55" ht="15" thickBot="1" x14ac:dyDescent="0.35">
      <c r="A395" s="39" t="s">
        <v>102</v>
      </c>
      <c r="B395" s="39">
        <v>2019</v>
      </c>
      <c r="C395" s="9">
        <v>43777</v>
      </c>
      <c r="D395" s="39" t="s">
        <v>72</v>
      </c>
      <c r="E395" s="38" t="s">
        <v>454</v>
      </c>
      <c r="F395">
        <v>3</v>
      </c>
      <c r="G395" t="s">
        <v>17</v>
      </c>
      <c r="H395" t="s">
        <v>215</v>
      </c>
      <c r="I395" t="s">
        <v>423</v>
      </c>
      <c r="J395" t="s">
        <v>327</v>
      </c>
      <c r="K395" t="s">
        <v>422</v>
      </c>
      <c r="L395" s="65">
        <f>(C395-VLOOKUP(H395,Riders!$A$2:$C$3501,2,FALSE))/365</f>
        <v>20.835616438356166</v>
      </c>
      <c r="M395" s="65">
        <f>(C395-VLOOKUP(I395,Riders!$A$2:$C$3501,2,FALSE))/365</f>
        <v>21.969863013698632</v>
      </c>
      <c r="N395" s="65">
        <f>(C395-VLOOKUP(J395,Riders!$A$2:$C$3501,2,FALSE))/365</f>
        <v>27.095890410958905</v>
      </c>
      <c r="O395" s="65">
        <f>(C395-VLOOKUP(K395,Riders!$A$2:$C$3501,2,FALSE))/365</f>
        <v>20.556164383561644</v>
      </c>
      <c r="P395" s="38">
        <v>2</v>
      </c>
      <c r="Q395" s="127">
        <f t="shared" si="42"/>
        <v>259.21199999999999</v>
      </c>
      <c r="R395" s="127">
        <f t="shared" si="43"/>
        <v>22.312999999999999</v>
      </c>
      <c r="S395" s="127">
        <f t="shared" si="44"/>
        <v>69.445999999999998</v>
      </c>
      <c r="T395" s="127">
        <f t="shared" si="45"/>
        <v>62.304999999999978</v>
      </c>
      <c r="U395" s="127">
        <f t="shared" si="46"/>
        <v>62.984000000000037</v>
      </c>
      <c r="V395" s="127">
        <f t="shared" si="47"/>
        <v>64.476999999999975</v>
      </c>
      <c r="W395">
        <v>13.939</v>
      </c>
      <c r="X395">
        <v>8.3739999999999988</v>
      </c>
      <c r="Y395">
        <v>7.9160000000000004</v>
      </c>
      <c r="Z395">
        <v>7.6670000000000016</v>
      </c>
      <c r="AA395">
        <v>7.8500000000000014</v>
      </c>
      <c r="AB395">
        <v>7.8189999999999955</v>
      </c>
      <c r="AC395">
        <v>7.909000000000006</v>
      </c>
      <c r="AD395">
        <v>7.9719999999999942</v>
      </c>
      <c r="AE395">
        <v>7.7720000000000056</v>
      </c>
      <c r="AF395">
        <v>7.7830000000000013</v>
      </c>
      <c r="AG395">
        <v>7.8009999999999877</v>
      </c>
      <c r="AH395">
        <v>7.88900000000001</v>
      </c>
      <c r="AI395">
        <v>7.7139999999999986</v>
      </c>
      <c r="AJ395">
        <v>7.7389999999999901</v>
      </c>
      <c r="AK395">
        <v>7.8059999999999974</v>
      </c>
      <c r="AL395">
        <v>7.8009999999999877</v>
      </c>
      <c r="AM395">
        <v>7.8780000000000143</v>
      </c>
      <c r="AN395">
        <v>7.9970000000000141</v>
      </c>
      <c r="AO395">
        <v>7.7769999999999868</v>
      </c>
      <c r="AP395">
        <v>7.7770000000000152</v>
      </c>
      <c r="AQ395">
        <v>7.9750000000000227</v>
      </c>
      <c r="AR395">
        <v>7.8929999999999438</v>
      </c>
      <c r="AS395">
        <v>7.8510000000000275</v>
      </c>
      <c r="AT395">
        <v>7.8360000000000127</v>
      </c>
      <c r="AU395">
        <v>7.8789999999999623</v>
      </c>
      <c r="AV395">
        <v>8.0870000000000175</v>
      </c>
      <c r="AW395">
        <v>7.8830000000000098</v>
      </c>
      <c r="AX395">
        <v>8.0209999999999582</v>
      </c>
      <c r="AY395">
        <v>8.1890000000000498</v>
      </c>
      <c r="AZ395">
        <v>8.1150000000000091</v>
      </c>
      <c r="BA395">
        <v>8.2980000000000018</v>
      </c>
      <c r="BB395">
        <v>8.004999999999967</v>
      </c>
      <c r="BC395" s="128">
        <f t="shared" si="48"/>
        <v>55.552983658163974</v>
      </c>
    </row>
    <row r="396" spans="1:55" ht="15" thickBot="1" x14ac:dyDescent="0.35">
      <c r="A396" s="39" t="s">
        <v>102</v>
      </c>
      <c r="B396" s="39">
        <v>2019</v>
      </c>
      <c r="C396" s="9">
        <v>43777</v>
      </c>
      <c r="D396" s="39" t="s">
        <v>72</v>
      </c>
      <c r="E396" s="38" t="s">
        <v>454</v>
      </c>
      <c r="F396">
        <v>4</v>
      </c>
      <c r="G396" t="s">
        <v>51</v>
      </c>
      <c r="H396" t="s">
        <v>236</v>
      </c>
      <c r="I396" t="s">
        <v>531</v>
      </c>
      <c r="J396" t="s">
        <v>301</v>
      </c>
      <c r="K396" t="s">
        <v>555</v>
      </c>
      <c r="L396" s="65">
        <f>(C396-VLOOKUP(H396,Riders!$A$2:$C$3501,2,FALSE))/365</f>
        <v>24.010958904109589</v>
      </c>
      <c r="M396" s="65">
        <f>(C396-VLOOKUP(I396,Riders!$A$2:$C$3501,2,FALSE))/365</f>
        <v>19.186301369863013</v>
      </c>
      <c r="N396" s="65">
        <f>(C396-VLOOKUP(J396,Riders!$A$2:$C$3501,2,FALSE))/365</f>
        <v>29.673972602739727</v>
      </c>
      <c r="O396" s="65">
        <f>(C396-VLOOKUP(K396,Riders!$A$2:$C$3501,2,FALSE))/365</f>
        <v>33.608219178082194</v>
      </c>
      <c r="P396" s="38">
        <v>1</v>
      </c>
      <c r="Q396" s="127">
        <f t="shared" si="42"/>
        <v>262.38200000000006</v>
      </c>
      <c r="R396" s="127">
        <f t="shared" si="43"/>
        <v>22.631</v>
      </c>
      <c r="S396" s="127">
        <f t="shared" si="44"/>
        <v>69.769000000000005</v>
      </c>
      <c r="T396" s="127">
        <f t="shared" si="45"/>
        <v>62.921999999999997</v>
      </c>
      <c r="U396" s="127">
        <f t="shared" si="46"/>
        <v>65.039999999999992</v>
      </c>
      <c r="V396" s="127">
        <f t="shared" si="47"/>
        <v>64.651000000000067</v>
      </c>
      <c r="W396">
        <v>14.442</v>
      </c>
      <c r="X396">
        <v>8.1890000000000001</v>
      </c>
      <c r="Y396">
        <v>7.8210000000000015</v>
      </c>
      <c r="Z396">
        <v>7.6990000000000016</v>
      </c>
      <c r="AA396">
        <v>7.8729999999999976</v>
      </c>
      <c r="AB396">
        <v>7.8889999999999958</v>
      </c>
      <c r="AC396">
        <v>7.9249999999999972</v>
      </c>
      <c r="AD396">
        <v>7.9310000000000116</v>
      </c>
      <c r="AE396">
        <v>8.0260000000000105</v>
      </c>
      <c r="AF396">
        <v>7.7219999999999942</v>
      </c>
      <c r="AG396">
        <v>7.6919999999999931</v>
      </c>
      <c r="AH396">
        <v>7.6939999999999884</v>
      </c>
      <c r="AI396">
        <v>7.91700000000003</v>
      </c>
      <c r="AJ396">
        <v>7.8629999999999853</v>
      </c>
      <c r="AK396">
        <v>7.9289999999999736</v>
      </c>
      <c r="AL396">
        <v>8.0790000000000219</v>
      </c>
      <c r="AM396">
        <v>8.0360000000000014</v>
      </c>
      <c r="AN396">
        <v>8.0840000000000032</v>
      </c>
      <c r="AO396">
        <v>8.3059999999999832</v>
      </c>
      <c r="AP396">
        <v>8.188999999999993</v>
      </c>
      <c r="AQ396">
        <v>8.15300000000002</v>
      </c>
      <c r="AR396">
        <v>8.1100000000000136</v>
      </c>
      <c r="AS396">
        <v>8.2369999999999948</v>
      </c>
      <c r="AT396">
        <v>7.9249999999999829</v>
      </c>
      <c r="AU396">
        <v>7.9470000000000312</v>
      </c>
      <c r="AV396">
        <v>8.0069999999999482</v>
      </c>
      <c r="AW396">
        <v>8.1470000000000198</v>
      </c>
      <c r="AX396">
        <v>7.9420000000000073</v>
      </c>
      <c r="AY396">
        <v>7.9340000000000259</v>
      </c>
      <c r="AZ396">
        <v>8.1839999999999975</v>
      </c>
      <c r="BA396">
        <v>8.2109999999999843</v>
      </c>
      <c r="BB396">
        <v>8.2790000000000532</v>
      </c>
      <c r="BC396" s="128">
        <f t="shared" si="48"/>
        <v>54.88181353903849</v>
      </c>
    </row>
    <row r="397" spans="1:55" ht="15" thickBot="1" x14ac:dyDescent="0.35">
      <c r="A397" s="39" t="s">
        <v>102</v>
      </c>
      <c r="B397" s="39">
        <v>2019</v>
      </c>
      <c r="C397" s="9">
        <v>43777</v>
      </c>
      <c r="D397" s="39" t="s">
        <v>72</v>
      </c>
      <c r="E397" s="38" t="s">
        <v>454</v>
      </c>
      <c r="F397">
        <v>4</v>
      </c>
      <c r="G397" t="s">
        <v>25</v>
      </c>
      <c r="H397" t="s">
        <v>328</v>
      </c>
      <c r="I397" t="s">
        <v>269</v>
      </c>
      <c r="J397" t="s">
        <v>343</v>
      </c>
      <c r="K397" t="s">
        <v>522</v>
      </c>
      <c r="L397" s="65">
        <f>(C397-VLOOKUP(H397,Riders!$A$2:$C$3501,2,FALSE))/365</f>
        <v>29.290410958904111</v>
      </c>
      <c r="M397" s="65">
        <f>(C397-VLOOKUP(I397,Riders!$A$2:$C$3501,2,FALSE))/365</f>
        <v>25.676712328767124</v>
      </c>
      <c r="N397" s="65">
        <f>(C397-VLOOKUP(J397,Riders!$A$2:$C$3501,2,FALSE))/365</f>
        <v>25.186301369863013</v>
      </c>
      <c r="O397" s="65">
        <f>(C397-VLOOKUP(K397,Riders!$A$2:$C$3501,2,FALSE))/365</f>
        <v>21.443835616438356</v>
      </c>
      <c r="P397" s="38">
        <v>2</v>
      </c>
      <c r="Q397" s="127">
        <f t="shared" si="42"/>
        <v>288.74900000000002</v>
      </c>
      <c r="R397" s="127">
        <f t="shared" si="43"/>
        <v>22.504000000000001</v>
      </c>
      <c r="S397" s="127">
        <f t="shared" si="44"/>
        <v>68.244</v>
      </c>
      <c r="T397" s="127">
        <f t="shared" si="45"/>
        <v>60.955999999999989</v>
      </c>
      <c r="U397" s="127">
        <f t="shared" si="46"/>
        <v>61.795999999999992</v>
      </c>
      <c r="V397" s="127">
        <f t="shared" si="47"/>
        <v>97.753000000000043</v>
      </c>
      <c r="W397">
        <v>14.287000000000001</v>
      </c>
      <c r="X397">
        <v>8.2170000000000005</v>
      </c>
      <c r="Y397">
        <v>7.6829999999999998</v>
      </c>
      <c r="Z397">
        <v>7.602999999999998</v>
      </c>
      <c r="AA397">
        <v>7.6910000000000025</v>
      </c>
      <c r="AB397">
        <v>7.5379999999999967</v>
      </c>
      <c r="AC397">
        <v>7.5570000000000022</v>
      </c>
      <c r="AD397">
        <v>7.6679999999999993</v>
      </c>
      <c r="AE397">
        <v>7.576999999999984</v>
      </c>
      <c r="AF397">
        <v>7.5360000000000014</v>
      </c>
      <c r="AG397">
        <v>7.5609999999999928</v>
      </c>
      <c r="AH397">
        <v>7.6650000000000205</v>
      </c>
      <c r="AI397">
        <v>7.6079999999999899</v>
      </c>
      <c r="AJ397">
        <v>7.6080000000000041</v>
      </c>
      <c r="AK397">
        <v>7.619000000000014</v>
      </c>
      <c r="AL397">
        <v>7.7819999999999823</v>
      </c>
      <c r="AM397">
        <v>7.6010000000000275</v>
      </c>
      <c r="AN397">
        <v>7.6489999999999725</v>
      </c>
      <c r="AO397">
        <v>7.6510000000000105</v>
      </c>
      <c r="AP397">
        <v>7.853999999999985</v>
      </c>
      <c r="AQ397">
        <v>7.7140000000000271</v>
      </c>
      <c r="AR397">
        <v>7.7370000000000232</v>
      </c>
      <c r="AS397">
        <v>7.8759999999999479</v>
      </c>
      <c r="AT397">
        <v>7.7139999999999986</v>
      </c>
      <c r="AU397">
        <v>7.6100000000000421</v>
      </c>
      <c r="AV397">
        <v>7.5229999999999961</v>
      </c>
      <c r="AW397">
        <v>8.3669999999999902</v>
      </c>
      <c r="AX397">
        <v>10.556999999999988</v>
      </c>
      <c r="AY397">
        <v>12.716999999999985</v>
      </c>
      <c r="AZ397">
        <v>14.84000000000006</v>
      </c>
      <c r="BA397">
        <v>14.701999999999913</v>
      </c>
      <c r="BB397">
        <v>21.437000000000069</v>
      </c>
      <c r="BC397" s="128">
        <f t="shared" si="48"/>
        <v>49.870302581134474</v>
      </c>
    </row>
    <row r="398" spans="1:55" ht="15" thickBot="1" x14ac:dyDescent="0.35">
      <c r="A398" s="39" t="s">
        <v>102</v>
      </c>
      <c r="B398" s="39">
        <v>2019</v>
      </c>
      <c r="C398" s="9">
        <v>43777</v>
      </c>
      <c r="D398" s="39" t="s">
        <v>72</v>
      </c>
      <c r="E398" s="38" t="s">
        <v>204</v>
      </c>
      <c r="F398" t="s">
        <v>205</v>
      </c>
      <c r="G398" t="s">
        <v>25</v>
      </c>
      <c r="H398" t="s">
        <v>328</v>
      </c>
      <c r="I398" t="s">
        <v>269</v>
      </c>
      <c r="J398" t="s">
        <v>343</v>
      </c>
      <c r="K398" t="s">
        <v>522</v>
      </c>
      <c r="L398" s="65">
        <f>(C398-VLOOKUP(H398,Riders!$A$2:$C$3501,2,FALSE))/365</f>
        <v>29.290410958904111</v>
      </c>
      <c r="M398" s="65">
        <f>(C398-VLOOKUP(I398,Riders!$A$2:$C$3501,2,FALSE))/365</f>
        <v>25.676712328767124</v>
      </c>
      <c r="N398" s="65">
        <f>(C398-VLOOKUP(J398,Riders!$A$2:$C$3501,2,FALSE))/365</f>
        <v>25.186301369863013</v>
      </c>
      <c r="O398" s="65">
        <f>(C398-VLOOKUP(K398,Riders!$A$2:$C$3501,2,FALSE))/365</f>
        <v>21.443835616438356</v>
      </c>
      <c r="P398" s="38">
        <v>1</v>
      </c>
      <c r="Q398" s="127">
        <f t="shared" si="42"/>
        <v>252.24400000000003</v>
      </c>
      <c r="R398" s="127">
        <f t="shared" si="43"/>
        <v>22.16</v>
      </c>
      <c r="S398" s="127">
        <f t="shared" si="44"/>
        <v>68.314999999999998</v>
      </c>
      <c r="T398" s="127">
        <f t="shared" si="45"/>
        <v>60.557000000000016</v>
      </c>
      <c r="U398" s="127">
        <f t="shared" si="46"/>
        <v>61.556999999999988</v>
      </c>
      <c r="V398" s="127">
        <f t="shared" si="47"/>
        <v>61.815000000000026</v>
      </c>
      <c r="W398">
        <v>14.114000000000001</v>
      </c>
      <c r="X398">
        <v>8.0459999999999994</v>
      </c>
      <c r="Y398">
        <v>7.7149999999999999</v>
      </c>
      <c r="Z398">
        <v>7.6890000000000001</v>
      </c>
      <c r="AA398">
        <v>7.7749999999999986</v>
      </c>
      <c r="AB398">
        <v>7.6570000000000036</v>
      </c>
      <c r="AC398">
        <v>7.6110000000000042</v>
      </c>
      <c r="AD398">
        <v>7.7079999999999913</v>
      </c>
      <c r="AE398">
        <v>7.5940000000000083</v>
      </c>
      <c r="AF398">
        <v>7.5579999999999927</v>
      </c>
      <c r="AG398">
        <v>7.5559999999999974</v>
      </c>
      <c r="AH398">
        <v>7.6490000000000151</v>
      </c>
      <c r="AI398">
        <v>7.583999999999989</v>
      </c>
      <c r="AJ398">
        <v>7.5340000000000202</v>
      </c>
      <c r="AK398">
        <v>7.5299999999999585</v>
      </c>
      <c r="AL398">
        <v>7.5520000000000351</v>
      </c>
      <c r="AM398">
        <v>7.5589999999999691</v>
      </c>
      <c r="AN398">
        <v>7.6630000000000109</v>
      </c>
      <c r="AO398">
        <v>7.599000000000018</v>
      </c>
      <c r="AP398">
        <v>7.6689999999999827</v>
      </c>
      <c r="AQ398">
        <v>7.671999999999997</v>
      </c>
      <c r="AR398">
        <v>7.8569999999999993</v>
      </c>
      <c r="AS398">
        <v>7.7549999999999955</v>
      </c>
      <c r="AT398">
        <v>7.7830000000000155</v>
      </c>
      <c r="AU398">
        <v>7.9540000000000077</v>
      </c>
      <c r="AV398">
        <v>7.8119999999999834</v>
      </c>
      <c r="AW398">
        <v>7.8730000000000189</v>
      </c>
      <c r="AX398">
        <v>7.6379999999999768</v>
      </c>
      <c r="AY398">
        <v>7.6880000000000166</v>
      </c>
      <c r="AZ398">
        <v>7.6459999999999866</v>
      </c>
      <c r="BA398">
        <v>7.5710000000000264</v>
      </c>
      <c r="BB398">
        <v>7.6330000000000098</v>
      </c>
      <c r="BC398" s="128">
        <f t="shared" si="48"/>
        <v>57.087581865178151</v>
      </c>
    </row>
    <row r="399" spans="1:55" ht="15" thickBot="1" x14ac:dyDescent="0.35">
      <c r="A399" s="39" t="s">
        <v>102</v>
      </c>
      <c r="B399" s="39">
        <v>2019</v>
      </c>
      <c r="C399" s="9">
        <v>43777</v>
      </c>
      <c r="D399" s="39" t="s">
        <v>72</v>
      </c>
      <c r="E399" s="38" t="s">
        <v>204</v>
      </c>
      <c r="F399" t="s">
        <v>205</v>
      </c>
      <c r="G399" t="s">
        <v>15</v>
      </c>
      <c r="H399" t="s">
        <v>459</v>
      </c>
      <c r="I399" t="s">
        <v>501</v>
      </c>
      <c r="J399" t="s">
        <v>491</v>
      </c>
      <c r="K399" t="s">
        <v>337</v>
      </c>
      <c r="L399" s="65">
        <f>(C399-VLOOKUP(H399,Riders!$A$2:$C$3501,2,FALSE))/365</f>
        <v>20.980821917808218</v>
      </c>
      <c r="M399" s="65">
        <f>(C399-VLOOKUP(I399,Riders!$A$2:$C$3501,2,FALSE))/365</f>
        <v>31.438356164383563</v>
      </c>
      <c r="N399" s="65">
        <f>(C399-VLOOKUP(J399,Riders!$A$2:$C$3501,2,FALSE))/365</f>
        <v>23.331506849315069</v>
      </c>
      <c r="O399" s="65">
        <f>(C399-VLOOKUP(K399,Riders!$A$2:$C$3501,2,FALSE))/365</f>
        <v>24.479452054794521</v>
      </c>
      <c r="P399" s="38">
        <v>2</v>
      </c>
      <c r="Q399" s="127">
        <f t="shared" si="42"/>
        <v>254.52200000000002</v>
      </c>
      <c r="R399" s="127">
        <f t="shared" si="43"/>
        <v>22.475000000000001</v>
      </c>
      <c r="S399" s="127">
        <f t="shared" si="44"/>
        <v>68.477999999999994</v>
      </c>
      <c r="T399" s="127">
        <f t="shared" si="45"/>
        <v>61.016999999999982</v>
      </c>
      <c r="U399" s="127">
        <f t="shared" si="46"/>
        <v>62.498000000000019</v>
      </c>
      <c r="V399" s="127">
        <f t="shared" si="47"/>
        <v>62.529000000000025</v>
      </c>
      <c r="W399">
        <v>14.090999999999999</v>
      </c>
      <c r="X399">
        <v>8.3840000000000021</v>
      </c>
      <c r="Y399">
        <v>7.8709999999999987</v>
      </c>
      <c r="Z399">
        <v>7.6830000000000034</v>
      </c>
      <c r="AA399">
        <v>7.6949999999999932</v>
      </c>
      <c r="AB399">
        <v>7.5670000000000002</v>
      </c>
      <c r="AC399">
        <v>7.6080000000000112</v>
      </c>
      <c r="AD399">
        <v>7.5789999999999864</v>
      </c>
      <c r="AE399">
        <v>7.7140000000000128</v>
      </c>
      <c r="AF399">
        <v>7.6389999999999958</v>
      </c>
      <c r="AG399">
        <v>7.6300000000000097</v>
      </c>
      <c r="AH399">
        <v>7.6099999999999852</v>
      </c>
      <c r="AI399">
        <v>7.7280000000000086</v>
      </c>
      <c r="AJ399">
        <v>7.5789999999999793</v>
      </c>
      <c r="AK399">
        <v>7.5600000000000165</v>
      </c>
      <c r="AL399">
        <v>7.5569999999999737</v>
      </c>
      <c r="AM399">
        <v>7.5450000000000159</v>
      </c>
      <c r="AN399">
        <v>7.7580000000000098</v>
      </c>
      <c r="AO399">
        <v>7.8379999999999939</v>
      </c>
      <c r="AP399">
        <v>8</v>
      </c>
      <c r="AQ399">
        <v>7.8390000000000271</v>
      </c>
      <c r="AR399">
        <v>7.7919999999999732</v>
      </c>
      <c r="AS399">
        <v>7.7830000000000155</v>
      </c>
      <c r="AT399">
        <v>7.9429999999999836</v>
      </c>
      <c r="AU399">
        <v>7.7550000000000239</v>
      </c>
      <c r="AV399">
        <v>7.8300000000000125</v>
      </c>
      <c r="AW399">
        <v>7.9489999999999554</v>
      </c>
      <c r="AX399">
        <v>7.7810000000000059</v>
      </c>
      <c r="AY399">
        <v>7.8260000000000218</v>
      </c>
      <c r="AZ399">
        <v>7.8089999999999975</v>
      </c>
      <c r="BA399">
        <v>7.7669999999999675</v>
      </c>
      <c r="BB399">
        <v>7.8120000000000402</v>
      </c>
      <c r="BC399" s="128">
        <f t="shared" si="48"/>
        <v>56.5766417048428</v>
      </c>
    </row>
    <row r="400" spans="1:55" ht="15" thickBot="1" x14ac:dyDescent="0.35">
      <c r="A400" s="39" t="s">
        <v>102</v>
      </c>
      <c r="B400" s="39">
        <v>2019</v>
      </c>
      <c r="C400" s="9">
        <v>43777</v>
      </c>
      <c r="D400" s="39" t="s">
        <v>72</v>
      </c>
      <c r="E400" s="38" t="s">
        <v>204</v>
      </c>
      <c r="F400" t="s">
        <v>206</v>
      </c>
      <c r="G400" t="s">
        <v>53</v>
      </c>
      <c r="H400" t="s">
        <v>316</v>
      </c>
      <c r="I400" t="s">
        <v>456</v>
      </c>
      <c r="J400" t="s">
        <v>557</v>
      </c>
      <c r="K400" t="s">
        <v>529</v>
      </c>
      <c r="L400" s="65">
        <f>(C400-VLOOKUP(H400,Riders!$A$2:$C$3501,2,FALSE))/365</f>
        <v>18.87945205479452</v>
      </c>
      <c r="M400" s="65">
        <f>(C400-VLOOKUP(I400,Riders!$A$2:$C$3501,2,FALSE))/365</f>
        <v>20.389041095890413</v>
      </c>
      <c r="N400" s="65">
        <f>(C400-VLOOKUP(J400,Riders!$A$2:$C$3501,2,FALSE))/365</f>
        <v>31.339726027397262</v>
      </c>
      <c r="O400" s="65">
        <f>(C400-VLOOKUP(K400,Riders!$A$2:$C$3501,2,FALSE))/365</f>
        <v>37.331506849315069</v>
      </c>
      <c r="P400" s="38">
        <v>3</v>
      </c>
      <c r="Q400" s="127">
        <f t="shared" si="42"/>
        <v>259.46899999999999</v>
      </c>
      <c r="R400" s="127">
        <f t="shared" si="43"/>
        <v>22.373000000000001</v>
      </c>
      <c r="S400" s="127">
        <f t="shared" si="44"/>
        <v>68.92</v>
      </c>
      <c r="T400" s="127">
        <f t="shared" si="45"/>
        <v>62.832999999999984</v>
      </c>
      <c r="U400" s="127">
        <f t="shared" si="46"/>
        <v>63.836999999999989</v>
      </c>
      <c r="V400" s="127">
        <f t="shared" si="47"/>
        <v>63.879000000000019</v>
      </c>
      <c r="W400">
        <v>14.125</v>
      </c>
      <c r="X400">
        <v>8.2480000000000011</v>
      </c>
      <c r="Y400">
        <v>7.8309999999999995</v>
      </c>
      <c r="Z400">
        <v>7.6700000000000017</v>
      </c>
      <c r="AA400">
        <v>7.8039999999999949</v>
      </c>
      <c r="AB400">
        <v>7.6769999999999996</v>
      </c>
      <c r="AC400">
        <v>7.823999999999991</v>
      </c>
      <c r="AD400">
        <v>7.7410000000000139</v>
      </c>
      <c r="AE400">
        <v>7.8050000000000068</v>
      </c>
      <c r="AF400">
        <v>7.914999999999992</v>
      </c>
      <c r="AG400">
        <v>7.7410000000000139</v>
      </c>
      <c r="AH400">
        <v>7.715999999999994</v>
      </c>
      <c r="AI400">
        <v>7.8569999999999993</v>
      </c>
      <c r="AJ400">
        <v>7.8569999999999993</v>
      </c>
      <c r="AK400">
        <v>8.0619999999999976</v>
      </c>
      <c r="AL400">
        <v>7.8799999999999812</v>
      </c>
      <c r="AM400">
        <v>8.035000000000025</v>
      </c>
      <c r="AN400">
        <v>8.0129999999999768</v>
      </c>
      <c r="AO400">
        <v>8.0589999999999975</v>
      </c>
      <c r="AP400">
        <v>8.0589999999999975</v>
      </c>
      <c r="AQ400">
        <v>7.8870000000000005</v>
      </c>
      <c r="AR400">
        <v>7.8740000000000236</v>
      </c>
      <c r="AS400">
        <v>7.9110000000000014</v>
      </c>
      <c r="AT400">
        <v>7.9989999999999668</v>
      </c>
      <c r="AU400">
        <v>8.0120000000000289</v>
      </c>
      <c r="AV400">
        <v>7.8619999999999948</v>
      </c>
      <c r="AW400">
        <v>7.8580000000000041</v>
      </c>
      <c r="AX400">
        <v>7.9739999999999895</v>
      </c>
      <c r="AY400">
        <v>7.9299999999999784</v>
      </c>
      <c r="AZ400">
        <v>8.0420000000000016</v>
      </c>
      <c r="BA400">
        <v>8.19500000000005</v>
      </c>
      <c r="BB400">
        <v>8.0059999999999718</v>
      </c>
      <c r="BC400" s="128">
        <f t="shared" si="48"/>
        <v>55.497959293788469</v>
      </c>
    </row>
    <row r="401" spans="1:55" ht="15" thickBot="1" x14ac:dyDescent="0.35">
      <c r="A401" s="39" t="s">
        <v>102</v>
      </c>
      <c r="B401" s="39">
        <v>2019</v>
      </c>
      <c r="C401" s="9">
        <v>43777</v>
      </c>
      <c r="D401" s="39" t="s">
        <v>72</v>
      </c>
      <c r="E401" s="38" t="s">
        <v>204</v>
      </c>
      <c r="F401" t="s">
        <v>206</v>
      </c>
      <c r="G401" t="s">
        <v>17</v>
      </c>
      <c r="H401" t="s">
        <v>215</v>
      </c>
      <c r="I401" t="s">
        <v>423</v>
      </c>
      <c r="J401" t="s">
        <v>327</v>
      </c>
      <c r="K401" t="s">
        <v>422</v>
      </c>
      <c r="L401" s="65">
        <f>(C401-VLOOKUP(H401,Riders!$A$2:$C$3501,2,FALSE))/365</f>
        <v>20.835616438356166</v>
      </c>
      <c r="M401" s="65">
        <f>(C401-VLOOKUP(I401,Riders!$A$2:$C$3501,2,FALSE))/365</f>
        <v>21.969863013698632</v>
      </c>
      <c r="N401" s="65">
        <f>(C401-VLOOKUP(J401,Riders!$A$2:$C$3501,2,FALSE))/365</f>
        <v>27.095890410958905</v>
      </c>
      <c r="O401" s="65">
        <f>(C401-VLOOKUP(K401,Riders!$A$2:$C$3501,2,FALSE))/365</f>
        <v>20.556164383561644</v>
      </c>
      <c r="P401" s="38">
        <v>4</v>
      </c>
      <c r="Q401" s="127">
        <f t="shared" si="42"/>
        <v>259.86799999999999</v>
      </c>
      <c r="R401" s="127">
        <f t="shared" si="43"/>
        <v>22.117000000000001</v>
      </c>
      <c r="S401" s="127">
        <f t="shared" si="44"/>
        <v>69.216999999999999</v>
      </c>
      <c r="T401" s="127">
        <f t="shared" si="45"/>
        <v>61.995999999999995</v>
      </c>
      <c r="U401" s="127">
        <f t="shared" si="46"/>
        <v>64.594000000000023</v>
      </c>
      <c r="V401" s="127">
        <f t="shared" si="47"/>
        <v>64.060999999999979</v>
      </c>
      <c r="W401">
        <v>13.848000000000001</v>
      </c>
      <c r="X401">
        <v>8.2690000000000001</v>
      </c>
      <c r="Y401">
        <v>7.8810000000000002</v>
      </c>
      <c r="Z401">
        <v>7.7089999999999996</v>
      </c>
      <c r="AA401">
        <v>7.8699999999999974</v>
      </c>
      <c r="AB401">
        <v>7.8470000000000013</v>
      </c>
      <c r="AC401">
        <v>7.8199999999999932</v>
      </c>
      <c r="AD401">
        <v>7.9730000000000061</v>
      </c>
      <c r="AE401">
        <v>7.7389999999999901</v>
      </c>
      <c r="AF401">
        <v>7.7630000000000194</v>
      </c>
      <c r="AG401">
        <v>7.7590000000000003</v>
      </c>
      <c r="AH401">
        <v>7.8579999999999899</v>
      </c>
      <c r="AI401">
        <v>7.7000000000000028</v>
      </c>
      <c r="AJ401">
        <v>7.6950000000000074</v>
      </c>
      <c r="AK401">
        <v>7.7119999999999891</v>
      </c>
      <c r="AL401">
        <v>7.769999999999996</v>
      </c>
      <c r="AM401">
        <v>7.875</v>
      </c>
      <c r="AN401">
        <v>8.0480000000000018</v>
      </c>
      <c r="AO401">
        <v>7.9590000000000032</v>
      </c>
      <c r="AP401">
        <v>8.099000000000018</v>
      </c>
      <c r="AQ401">
        <v>8.0299999999999727</v>
      </c>
      <c r="AR401">
        <v>8.1319999999999766</v>
      </c>
      <c r="AS401">
        <v>8.1580000000000155</v>
      </c>
      <c r="AT401">
        <v>8.2930000000000348</v>
      </c>
      <c r="AU401">
        <v>7.9780000000000086</v>
      </c>
      <c r="AV401">
        <v>7.9599999999999795</v>
      </c>
      <c r="AW401">
        <v>7.8810000000000002</v>
      </c>
      <c r="AX401">
        <v>8.0569999999999879</v>
      </c>
      <c r="AY401">
        <v>7.9790000000000134</v>
      </c>
      <c r="AZ401">
        <v>8.1150000000000091</v>
      </c>
      <c r="BA401">
        <v>8.0269999999999868</v>
      </c>
      <c r="BB401">
        <v>8.063999999999993</v>
      </c>
      <c r="BC401" s="128">
        <f t="shared" si="48"/>
        <v>55.412748010528425</v>
      </c>
    </row>
    <row r="402" spans="1:55" ht="15" thickBot="1" x14ac:dyDescent="0.35">
      <c r="A402" s="39" t="s">
        <v>102</v>
      </c>
      <c r="B402" s="39">
        <v>2019</v>
      </c>
      <c r="C402" s="9">
        <v>43776</v>
      </c>
      <c r="D402" s="39" t="s">
        <v>72</v>
      </c>
      <c r="E402" s="38" t="s">
        <v>379</v>
      </c>
      <c r="F402" s="62" t="s">
        <v>379</v>
      </c>
      <c r="G402" t="s">
        <v>25</v>
      </c>
      <c r="H402" t="s">
        <v>328</v>
      </c>
      <c r="I402" t="s">
        <v>269</v>
      </c>
      <c r="J402" t="s">
        <v>343</v>
      </c>
      <c r="K402" t="s">
        <v>522</v>
      </c>
      <c r="L402" s="65">
        <f>(C402-VLOOKUP(H402,Riders!$A$2:$C$3501,2,FALSE))/365</f>
        <v>29.287671232876711</v>
      </c>
      <c r="M402" s="65">
        <f>(C402-VLOOKUP(I402,Riders!$A$2:$C$3501,2,FALSE))/365</f>
        <v>25.673972602739727</v>
      </c>
      <c r="N402" s="65">
        <f>(C402-VLOOKUP(J402,Riders!$A$2:$C$3501,2,FALSE))/365</f>
        <v>25.183561643835617</v>
      </c>
      <c r="O402" s="65">
        <f>(C402-VLOOKUP(K402,Riders!$A$2:$C$3501,2,FALSE))/365</f>
        <v>21.44109589041096</v>
      </c>
      <c r="P402" s="38">
        <v>1</v>
      </c>
      <c r="Q402" s="127">
        <f t="shared" si="42"/>
        <v>256.03699999999998</v>
      </c>
      <c r="R402" s="127">
        <f t="shared" si="43"/>
        <v>22.667999999999999</v>
      </c>
      <c r="S402" s="127">
        <f t="shared" si="44"/>
        <v>69.318000000000012</v>
      </c>
      <c r="T402" s="127">
        <f t="shared" si="45"/>
        <v>61.757000000000005</v>
      </c>
      <c r="U402" s="127">
        <f t="shared" si="46"/>
        <v>62.423999999999978</v>
      </c>
      <c r="V402" s="127">
        <f t="shared" si="47"/>
        <v>62.537999999999982</v>
      </c>
      <c r="W402">
        <v>14.422000000000001</v>
      </c>
      <c r="X402">
        <v>8.2459999999999987</v>
      </c>
      <c r="Y402">
        <v>7.7920000000000016</v>
      </c>
      <c r="Z402">
        <v>7.7650000000000006</v>
      </c>
      <c r="AA402">
        <v>7.8739999999999952</v>
      </c>
      <c r="AB402">
        <v>7.7260000000000062</v>
      </c>
      <c r="AC402">
        <v>7.6480000000000032</v>
      </c>
      <c r="AD402">
        <v>7.845000000000006</v>
      </c>
      <c r="AE402">
        <v>7.7549999999999955</v>
      </c>
      <c r="AF402">
        <v>7.664999999999992</v>
      </c>
      <c r="AG402">
        <v>7.6390000000000242</v>
      </c>
      <c r="AH402">
        <v>7.7819999999999823</v>
      </c>
      <c r="AI402">
        <v>7.6580000000000013</v>
      </c>
      <c r="AJ402">
        <v>7.6749999999999972</v>
      </c>
      <c r="AK402">
        <v>7.7329999999999899</v>
      </c>
      <c r="AL402">
        <v>7.8500000000000227</v>
      </c>
      <c r="AM402">
        <v>7.6329999999999529</v>
      </c>
      <c r="AN402">
        <v>7.68100000000004</v>
      </c>
      <c r="AO402">
        <v>7.9029999999999916</v>
      </c>
      <c r="AP402">
        <v>7.7760000000000105</v>
      </c>
      <c r="AQ402">
        <v>7.804000000000002</v>
      </c>
      <c r="AR402">
        <v>7.9279999999999973</v>
      </c>
      <c r="AS402">
        <v>7.867999999999995</v>
      </c>
      <c r="AT402">
        <v>7.8309999999999889</v>
      </c>
      <c r="AU402">
        <v>7.8830000000000098</v>
      </c>
      <c r="AV402">
        <v>8.0090000000000146</v>
      </c>
      <c r="AW402">
        <v>7.8559999999999945</v>
      </c>
      <c r="AX402">
        <v>7.7799999999999727</v>
      </c>
      <c r="AY402">
        <v>7.7259999999999707</v>
      </c>
      <c r="AZ402">
        <v>7.7060000000000741</v>
      </c>
      <c r="BA402">
        <v>7.8009999999999877</v>
      </c>
      <c r="BB402">
        <v>7.7769999999999584</v>
      </c>
      <c r="BC402" s="128">
        <f t="shared" si="48"/>
        <v>56.241871292039825</v>
      </c>
    </row>
    <row r="403" spans="1:55" ht="15" thickBot="1" x14ac:dyDescent="0.35">
      <c r="A403" s="39" t="s">
        <v>102</v>
      </c>
      <c r="B403" s="39">
        <v>2019</v>
      </c>
      <c r="C403" s="9">
        <v>43776</v>
      </c>
      <c r="D403" s="39" t="s">
        <v>72</v>
      </c>
      <c r="E403" s="38" t="s">
        <v>379</v>
      </c>
      <c r="F403" s="62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5">
        <f>(C403-VLOOKUP(H403,Riders!$A$2:$C$3501,2,FALSE))/365</f>
        <v>20.978082191780821</v>
      </c>
      <c r="M403" s="65">
        <f>(C403-VLOOKUP(I403,Riders!$A$2:$C$3501,2,FALSE))/365</f>
        <v>31.435616438356163</v>
      </c>
      <c r="N403" s="65">
        <f>(C403-VLOOKUP(J403,Riders!$A$2:$C$3501,2,FALSE))/365</f>
        <v>23.328767123287673</v>
      </c>
      <c r="O403" s="65" t="e">
        <f>(C403-VLOOKUP(K403,Riders!$A$2:$C$3501,2,FALSE))/365</f>
        <v>#N/A</v>
      </c>
      <c r="P403" s="38">
        <v>2</v>
      </c>
      <c r="Q403" s="127">
        <f t="shared" si="42"/>
        <v>257.41399999999993</v>
      </c>
      <c r="R403" s="127">
        <f t="shared" si="43"/>
        <v>22.617999999999999</v>
      </c>
      <c r="S403" s="127">
        <f t="shared" si="44"/>
        <v>69.356999999999999</v>
      </c>
      <c r="T403" s="127">
        <f t="shared" si="45"/>
        <v>61.85499999999999</v>
      </c>
      <c r="U403" s="127">
        <f t="shared" si="46"/>
        <v>62.451999999999998</v>
      </c>
      <c r="V403" s="127">
        <f t="shared" si="47"/>
        <v>63.749999999999943</v>
      </c>
      <c r="W403">
        <v>14.282</v>
      </c>
      <c r="X403">
        <v>8.3359999999999985</v>
      </c>
      <c r="Y403">
        <v>7.9710000000000001</v>
      </c>
      <c r="Z403">
        <v>7.8250000000000028</v>
      </c>
      <c r="AA403">
        <v>7.8829999999999956</v>
      </c>
      <c r="AB403">
        <v>7.7090000000000032</v>
      </c>
      <c r="AC403">
        <v>7.6779999999999973</v>
      </c>
      <c r="AD403">
        <v>7.6730000000000018</v>
      </c>
      <c r="AE403">
        <v>7.7960000000000065</v>
      </c>
      <c r="AF403">
        <v>7.7319999999999851</v>
      </c>
      <c r="AG403">
        <v>7.7080000000000268</v>
      </c>
      <c r="AH403">
        <v>7.72199999999998</v>
      </c>
      <c r="AI403">
        <v>7.9239999999999924</v>
      </c>
      <c r="AJ403">
        <v>7.6770000000000067</v>
      </c>
      <c r="AK403">
        <v>7.6629999999999967</v>
      </c>
      <c r="AL403">
        <v>7.6329999999999956</v>
      </c>
      <c r="AM403">
        <v>7.6520000000000152</v>
      </c>
      <c r="AN403">
        <v>7.8979999999999961</v>
      </c>
      <c r="AO403">
        <v>7.7960000000000207</v>
      </c>
      <c r="AP403">
        <v>7.8479999999999848</v>
      </c>
      <c r="AQ403">
        <v>7.9269999999999925</v>
      </c>
      <c r="AR403">
        <v>7.8189999999999884</v>
      </c>
      <c r="AS403">
        <v>7.7330000000000041</v>
      </c>
      <c r="AT403">
        <v>7.7789999999999964</v>
      </c>
      <c r="AU403">
        <v>7.9820000000000277</v>
      </c>
      <c r="AV403">
        <v>7.9059999999999775</v>
      </c>
      <c r="AW403">
        <v>8.0769999999999982</v>
      </c>
      <c r="AX403">
        <v>7.9329999999999927</v>
      </c>
      <c r="AY403">
        <v>7.9270000000000209</v>
      </c>
      <c r="AZ403">
        <v>7.9359999999999786</v>
      </c>
      <c r="BA403">
        <v>7.9420000000000073</v>
      </c>
      <c r="BB403">
        <v>8.0469999999999402</v>
      </c>
      <c r="BC403" s="128">
        <f t="shared" si="48"/>
        <v>55.941013309299429</v>
      </c>
    </row>
    <row r="404" spans="1:55" ht="15" thickBot="1" x14ac:dyDescent="0.35">
      <c r="A404" s="39" t="s">
        <v>102</v>
      </c>
      <c r="B404" s="39">
        <v>2019</v>
      </c>
      <c r="C404" s="9">
        <v>43776</v>
      </c>
      <c r="D404" s="39" t="s">
        <v>72</v>
      </c>
      <c r="E404" s="38" t="s">
        <v>379</v>
      </c>
      <c r="F404" s="62" t="s">
        <v>379</v>
      </c>
      <c r="G404" t="s">
        <v>17</v>
      </c>
      <c r="H404" t="s">
        <v>215</v>
      </c>
      <c r="I404" t="s">
        <v>423</v>
      </c>
      <c r="J404" t="s">
        <v>422</v>
      </c>
      <c r="K404" t="s">
        <v>530</v>
      </c>
      <c r="L404" s="65">
        <f>(C404-VLOOKUP(H404,Riders!$A$2:$C$3501,2,FALSE))/365</f>
        <v>20.832876712328765</v>
      </c>
      <c r="M404" s="65">
        <f>(C404-VLOOKUP(I404,Riders!$A$2:$C$3501,2,FALSE))/365</f>
        <v>21.967123287671232</v>
      </c>
      <c r="N404" s="65">
        <f>(C404-VLOOKUP(J404,Riders!$A$2:$C$3501,2,FALSE))/365</f>
        <v>20.553424657534247</v>
      </c>
      <c r="O404" s="65">
        <f>(C404-VLOOKUP(K404,Riders!$A$2:$C$3501,2,FALSE))/365</f>
        <v>19.797260273972604</v>
      </c>
      <c r="P404" s="38">
        <v>3</v>
      </c>
      <c r="Q404" s="127">
        <f t="shared" si="42"/>
        <v>261.036</v>
      </c>
      <c r="R404" s="127">
        <f t="shared" si="43"/>
        <v>22.797000000000001</v>
      </c>
      <c r="S404" s="127">
        <f t="shared" si="44"/>
        <v>70.663999999999987</v>
      </c>
      <c r="T404" s="127">
        <f t="shared" si="45"/>
        <v>63.180000000000007</v>
      </c>
      <c r="U404" s="127">
        <f t="shared" si="46"/>
        <v>63.549999999999983</v>
      </c>
      <c r="V404" s="127">
        <f t="shared" si="47"/>
        <v>63.642000000000024</v>
      </c>
      <c r="W404">
        <v>14.275</v>
      </c>
      <c r="X404">
        <v>8.5220000000000002</v>
      </c>
      <c r="Y404">
        <v>8.0539999999999985</v>
      </c>
      <c r="Z404">
        <v>7.865000000000002</v>
      </c>
      <c r="AA404">
        <v>8.1120000000000019</v>
      </c>
      <c r="AB404">
        <v>7.8780000000000001</v>
      </c>
      <c r="AC404">
        <v>7.9020000000000081</v>
      </c>
      <c r="AD404">
        <v>8.0559999999999761</v>
      </c>
      <c r="AE404">
        <v>7.8920000000000243</v>
      </c>
      <c r="AF404">
        <v>7.7869999999999777</v>
      </c>
      <c r="AG404">
        <v>7.8130000000000024</v>
      </c>
      <c r="AH404">
        <v>7.9620000000000175</v>
      </c>
      <c r="AI404">
        <v>7.853999999999985</v>
      </c>
      <c r="AJ404">
        <v>7.8860000000000099</v>
      </c>
      <c r="AK404">
        <v>7.9660000000000082</v>
      </c>
      <c r="AL404">
        <v>8.0199999999999818</v>
      </c>
      <c r="AM404">
        <v>7.9969999999999857</v>
      </c>
      <c r="AN404">
        <v>7.8670000000000186</v>
      </c>
      <c r="AO404">
        <v>8.1279999999999859</v>
      </c>
      <c r="AP404">
        <v>7.9330000000000211</v>
      </c>
      <c r="AQ404">
        <v>7.9080000000000155</v>
      </c>
      <c r="AR404">
        <v>7.907999999999987</v>
      </c>
      <c r="AS404">
        <v>7.893999999999977</v>
      </c>
      <c r="AT404">
        <v>7.914999999999992</v>
      </c>
      <c r="AU404">
        <v>7.8200000000000216</v>
      </c>
      <c r="AV404">
        <v>7.8969999999999914</v>
      </c>
      <c r="AW404">
        <v>7.9210000000000207</v>
      </c>
      <c r="AX404">
        <v>8.0720000000000027</v>
      </c>
      <c r="AY404">
        <v>7.9849999999999852</v>
      </c>
      <c r="AZ404">
        <v>8.1709999999999923</v>
      </c>
      <c r="BA404">
        <v>7.8950000000000102</v>
      </c>
      <c r="BB404">
        <v>7.8810000000000002</v>
      </c>
      <c r="BC404" s="128">
        <f t="shared" si="48"/>
        <v>55.164804854502826</v>
      </c>
    </row>
    <row r="405" spans="1:55" ht="15" thickBot="1" x14ac:dyDescent="0.35">
      <c r="A405" s="39" t="s">
        <v>102</v>
      </c>
      <c r="B405" s="39">
        <v>2019</v>
      </c>
      <c r="C405" s="9">
        <v>43776</v>
      </c>
      <c r="D405" s="39" t="s">
        <v>72</v>
      </c>
      <c r="E405" s="38" t="s">
        <v>379</v>
      </c>
      <c r="F405" s="62" t="s">
        <v>379</v>
      </c>
      <c r="G405" t="s">
        <v>51</v>
      </c>
      <c r="H405" t="s">
        <v>236</v>
      </c>
      <c r="I405" t="s">
        <v>531</v>
      </c>
      <c r="J405" t="s">
        <v>301</v>
      </c>
      <c r="K405" t="s">
        <v>555</v>
      </c>
      <c r="L405" s="65">
        <f>(C405-VLOOKUP(H405,Riders!$A$2:$C$3501,2,FALSE))/365</f>
        <v>24.008219178082193</v>
      </c>
      <c r="M405" s="65">
        <f>(C405-VLOOKUP(I405,Riders!$A$2:$C$3501,2,FALSE))/365</f>
        <v>19.183561643835617</v>
      </c>
      <c r="N405" s="65">
        <f>(C405-VLOOKUP(J405,Riders!$A$2:$C$3501,2,FALSE))/365</f>
        <v>29.671232876712327</v>
      </c>
      <c r="O405" s="65">
        <f>(C405-VLOOKUP(K405,Riders!$A$2:$C$3501,2,FALSE))/365</f>
        <v>33.605479452054794</v>
      </c>
      <c r="P405" s="38">
        <v>4</v>
      </c>
      <c r="Q405" s="127">
        <f t="shared" si="42"/>
        <v>261.57799999999997</v>
      </c>
      <c r="R405" s="127">
        <f t="shared" si="43"/>
        <v>22.419</v>
      </c>
      <c r="S405" s="127">
        <f t="shared" si="44"/>
        <v>69.849999999999994</v>
      </c>
      <c r="T405" s="127">
        <f t="shared" si="45"/>
        <v>63.192999999999984</v>
      </c>
      <c r="U405" s="127">
        <f t="shared" si="46"/>
        <v>64.350999999999999</v>
      </c>
      <c r="V405" s="127">
        <f t="shared" si="47"/>
        <v>64.183999999999997</v>
      </c>
      <c r="W405">
        <v>14.112</v>
      </c>
      <c r="X405">
        <v>8.3070000000000004</v>
      </c>
      <c r="Y405">
        <v>7.8810000000000002</v>
      </c>
      <c r="Z405">
        <v>7.8109999999999964</v>
      </c>
      <c r="AA405">
        <v>7.9440000000000026</v>
      </c>
      <c r="AB405">
        <v>7.9510000000000005</v>
      </c>
      <c r="AC405">
        <v>7.9280000000000044</v>
      </c>
      <c r="AD405">
        <v>7.9159999999999897</v>
      </c>
      <c r="AE405">
        <v>8.0810000000000031</v>
      </c>
      <c r="AF405">
        <v>7.9170000000000016</v>
      </c>
      <c r="AG405">
        <v>7.8329999999999984</v>
      </c>
      <c r="AH405">
        <v>7.7379999999999853</v>
      </c>
      <c r="AI405">
        <v>7.7810000000000059</v>
      </c>
      <c r="AJ405">
        <v>8.0190000000000197</v>
      </c>
      <c r="AK405">
        <v>7.894999999999996</v>
      </c>
      <c r="AL405">
        <v>7.9289999999999736</v>
      </c>
      <c r="AM405">
        <v>7.9590000000000316</v>
      </c>
      <c r="AN405">
        <v>8.1659999999999968</v>
      </c>
      <c r="AO405">
        <v>8.0009999999999764</v>
      </c>
      <c r="AP405">
        <v>8.0480000000000302</v>
      </c>
      <c r="AQ405">
        <v>8.1019999999999754</v>
      </c>
      <c r="AR405">
        <v>8.0000000000000284</v>
      </c>
      <c r="AS405">
        <v>7.9439999999999884</v>
      </c>
      <c r="AT405">
        <v>8.1309999999999718</v>
      </c>
      <c r="AU405">
        <v>7.9320000000000164</v>
      </c>
      <c r="AV405">
        <v>7.9919999999999902</v>
      </c>
      <c r="AW405">
        <v>8.0209999999999866</v>
      </c>
      <c r="AX405">
        <v>8.1100000000000421</v>
      </c>
      <c r="AY405">
        <v>8.3299999999999841</v>
      </c>
      <c r="AZ405">
        <v>7.9870000000000232</v>
      </c>
      <c r="BA405">
        <v>7.8970000000000198</v>
      </c>
      <c r="BB405">
        <v>7.9149999999999352</v>
      </c>
      <c r="BC405" s="128">
        <f t="shared" si="48"/>
        <v>55.050501188937915</v>
      </c>
    </row>
    <row r="406" spans="1:55" ht="15" thickBot="1" x14ac:dyDescent="0.35">
      <c r="A406" s="39" t="s">
        <v>102</v>
      </c>
      <c r="B406" s="39">
        <v>2019</v>
      </c>
      <c r="C406" s="9">
        <v>43776</v>
      </c>
      <c r="D406" s="39" t="s">
        <v>72</v>
      </c>
      <c r="E406" s="38" t="s">
        <v>379</v>
      </c>
      <c r="F406" s="62" t="s">
        <v>379</v>
      </c>
      <c r="G406" t="s">
        <v>53</v>
      </c>
      <c r="H406" t="s">
        <v>316</v>
      </c>
      <c r="I406" t="s">
        <v>456</v>
      </c>
      <c r="J406" t="s">
        <v>557</v>
      </c>
      <c r="K406" t="s">
        <v>529</v>
      </c>
      <c r="L406" s="65">
        <f>(C406-VLOOKUP(H406,Riders!$A$2:$C$3501,2,FALSE))/365</f>
        <v>18.876712328767123</v>
      </c>
      <c r="M406" s="65">
        <f>(C406-VLOOKUP(I406,Riders!$A$2:$C$3501,2,FALSE))/365</f>
        <v>20.386301369863013</v>
      </c>
      <c r="N406" s="65">
        <f>(C406-VLOOKUP(J406,Riders!$A$2:$C$3501,2,FALSE))/365</f>
        <v>31.336986301369862</v>
      </c>
      <c r="O406" s="65">
        <f>(C406-VLOOKUP(K406,Riders!$A$2:$C$3501,2,FALSE))/365</f>
        <v>37.328767123287669</v>
      </c>
      <c r="P406" s="38">
        <v>5</v>
      </c>
      <c r="Q406" s="127">
        <f t="shared" si="42"/>
        <v>263.48399999999998</v>
      </c>
      <c r="R406" s="127">
        <f t="shared" si="43"/>
        <v>22.38</v>
      </c>
      <c r="S406" s="127">
        <f t="shared" si="44"/>
        <v>69.471000000000004</v>
      </c>
      <c r="T406" s="127">
        <f t="shared" si="45"/>
        <v>63.995999999999981</v>
      </c>
      <c r="U406" s="127">
        <f t="shared" si="46"/>
        <v>64.738</v>
      </c>
      <c r="V406" s="127">
        <f t="shared" si="47"/>
        <v>65.278999999999996</v>
      </c>
      <c r="W406">
        <v>14.154999999999999</v>
      </c>
      <c r="X406">
        <v>8.2249999999999996</v>
      </c>
      <c r="Y406">
        <v>7.9039999999999999</v>
      </c>
      <c r="Z406">
        <v>7.8090000000000046</v>
      </c>
      <c r="AA406">
        <v>7.9679999999999964</v>
      </c>
      <c r="AB406">
        <v>7.7560000000000002</v>
      </c>
      <c r="AC406">
        <v>7.8539999999999921</v>
      </c>
      <c r="AD406">
        <v>7.8000000000000114</v>
      </c>
      <c r="AE406">
        <v>7.8709999999999951</v>
      </c>
      <c r="AF406">
        <v>8.0330000000000013</v>
      </c>
      <c r="AG406">
        <v>7.909000000000006</v>
      </c>
      <c r="AH406">
        <v>7.9009999999999962</v>
      </c>
      <c r="AI406">
        <v>8.046999999999997</v>
      </c>
      <c r="AJ406">
        <v>7.9969999999999857</v>
      </c>
      <c r="AK406">
        <v>8.2360000000000042</v>
      </c>
      <c r="AL406">
        <v>8.0019999999999953</v>
      </c>
      <c r="AM406">
        <v>8.1410000000000196</v>
      </c>
      <c r="AN406">
        <v>8.0650000000000261</v>
      </c>
      <c r="AO406">
        <v>8.0619999999999834</v>
      </c>
      <c r="AP406">
        <v>8.2199999999999704</v>
      </c>
      <c r="AQ406">
        <v>8.0530000000000257</v>
      </c>
      <c r="AR406">
        <v>8.0030000000000143</v>
      </c>
      <c r="AS406">
        <v>8.0480000000000018</v>
      </c>
      <c r="AT406">
        <v>8.1459999999999582</v>
      </c>
      <c r="AU406">
        <v>8.1410000000000196</v>
      </c>
      <c r="AV406">
        <v>8.0060000000000002</v>
      </c>
      <c r="AW406">
        <v>8.1160000000000423</v>
      </c>
      <c r="AX406">
        <v>8.115999999999957</v>
      </c>
      <c r="AY406">
        <v>8.1459999999999582</v>
      </c>
      <c r="AZ406">
        <v>8.2200000000000557</v>
      </c>
      <c r="BA406">
        <v>8.3889999999999816</v>
      </c>
      <c r="BB406">
        <v>8.1449999999999818</v>
      </c>
      <c r="BC406" s="128">
        <f t="shared" si="48"/>
        <v>54.652274900942757</v>
      </c>
    </row>
    <row r="407" spans="1:55" ht="15" thickBot="1" x14ac:dyDescent="0.35">
      <c r="A407" s="39" t="s">
        <v>102</v>
      </c>
      <c r="B407" s="39">
        <v>2019</v>
      </c>
      <c r="C407" s="9">
        <v>43776</v>
      </c>
      <c r="D407" s="39" t="s">
        <v>72</v>
      </c>
      <c r="E407" s="38" t="s">
        <v>379</v>
      </c>
      <c r="F407" s="62" t="s">
        <v>379</v>
      </c>
      <c r="G407" t="s">
        <v>36</v>
      </c>
      <c r="H407" t="s">
        <v>270</v>
      </c>
      <c r="I407" t="s">
        <v>35</v>
      </c>
      <c r="J407" t="s">
        <v>558</v>
      </c>
      <c r="K407" t="s">
        <v>559</v>
      </c>
      <c r="L407" s="65">
        <f>(C407-VLOOKUP(H407,Riders!$A$2:$C$3501,2,FALSE))/365</f>
        <v>25.145205479452056</v>
      </c>
      <c r="M407" s="65">
        <f>(C407-VLOOKUP(I407,Riders!$A$2:$C$3501,2,FALSE))/365</f>
        <v>21.583561643835615</v>
      </c>
      <c r="N407" s="65" t="e">
        <f>(C407-VLOOKUP(J407,Riders!$A$2:$C$3501,2,FALSE))/365</f>
        <v>#N/A</v>
      </c>
      <c r="O407" s="65">
        <f>(C407-VLOOKUP(K407,Riders!$A$2:$C$3501,2,FALSE))/365</f>
        <v>23.824657534246576</v>
      </c>
      <c r="P407" s="38">
        <v>6</v>
      </c>
      <c r="Q407" s="127">
        <f t="shared" si="42"/>
        <v>263.63799999999998</v>
      </c>
      <c r="R407" s="127">
        <f t="shared" si="43"/>
        <v>22.164000000000001</v>
      </c>
      <c r="S407" s="127">
        <f t="shared" si="44"/>
        <v>68.86999999999999</v>
      </c>
      <c r="T407" s="127">
        <f t="shared" si="45"/>
        <v>64.350999999999985</v>
      </c>
      <c r="U407" s="127">
        <f t="shared" si="46"/>
        <v>64.594000000000051</v>
      </c>
      <c r="V407" s="127">
        <f t="shared" si="47"/>
        <v>65.822999999999951</v>
      </c>
      <c r="W407">
        <v>14.103</v>
      </c>
      <c r="X407">
        <v>8.0610000000000017</v>
      </c>
      <c r="Y407">
        <v>7.7359999999999971</v>
      </c>
      <c r="Z407">
        <v>7.7430000000000021</v>
      </c>
      <c r="AA407">
        <v>7.6820000000000022</v>
      </c>
      <c r="AB407">
        <v>7.7549999999999955</v>
      </c>
      <c r="AC407">
        <v>7.9640000000000057</v>
      </c>
      <c r="AD407">
        <v>7.8259999999999863</v>
      </c>
      <c r="AE407">
        <v>7.8120000000000118</v>
      </c>
      <c r="AF407">
        <v>7.8290000000000077</v>
      </c>
      <c r="AG407">
        <v>7.9899999999999949</v>
      </c>
      <c r="AH407">
        <v>7.9919999999999902</v>
      </c>
      <c r="AI407">
        <v>8.0750000000000171</v>
      </c>
      <c r="AJ407">
        <v>8.1179999999999808</v>
      </c>
      <c r="AK407">
        <v>8.3010000000000019</v>
      </c>
      <c r="AL407">
        <v>8.2339999999999804</v>
      </c>
      <c r="AM407">
        <v>7.9320000000000164</v>
      </c>
      <c r="AN407">
        <v>7.88900000000001</v>
      </c>
      <c r="AO407">
        <v>7.9010000000000105</v>
      </c>
      <c r="AP407">
        <v>8.1249999999999716</v>
      </c>
      <c r="AQ407">
        <v>8.0460000000000207</v>
      </c>
      <c r="AR407">
        <v>8.1059999999999945</v>
      </c>
      <c r="AS407">
        <v>8.1929999999999836</v>
      </c>
      <c r="AT407">
        <v>8.4020000000000437</v>
      </c>
      <c r="AU407">
        <v>8.4650000000000034</v>
      </c>
      <c r="AV407">
        <v>8.4269999999999641</v>
      </c>
      <c r="AW407">
        <v>8.1020000000000323</v>
      </c>
      <c r="AX407">
        <v>8.0509999999999309</v>
      </c>
      <c r="AY407">
        <v>8.2040000000000646</v>
      </c>
      <c r="AZ407">
        <v>8.2089999999999748</v>
      </c>
      <c r="BA407">
        <v>8.1580000000000155</v>
      </c>
      <c r="BB407">
        <v>8.2069999999999652</v>
      </c>
      <c r="BC407" s="128">
        <f t="shared" si="48"/>
        <v>54.620350632306426</v>
      </c>
    </row>
    <row r="408" spans="1:55" ht="15" thickBot="1" x14ac:dyDescent="0.35">
      <c r="A408" s="39" t="s">
        <v>102</v>
      </c>
      <c r="B408" s="39">
        <v>2019</v>
      </c>
      <c r="C408" s="9">
        <v>43776</v>
      </c>
      <c r="D408" s="39" t="s">
        <v>72</v>
      </c>
      <c r="E408" s="38" t="s">
        <v>379</v>
      </c>
      <c r="F408" s="62" t="s">
        <v>379</v>
      </c>
      <c r="G408" t="s">
        <v>56</v>
      </c>
      <c r="H408" t="s">
        <v>291</v>
      </c>
      <c r="I408" t="s">
        <v>267</v>
      </c>
      <c r="J408" t="s">
        <v>428</v>
      </c>
      <c r="K408" t="s">
        <v>427</v>
      </c>
      <c r="L408" s="65">
        <f>(C408-VLOOKUP(H408,Riders!$A$2:$C$3501,2,FALSE))/365</f>
        <v>18.55890410958904</v>
      </c>
      <c r="M408" s="65">
        <f>(C408-VLOOKUP(I408,Riders!$A$2:$C$3501,2,FALSE))/365</f>
        <v>20.86849315068493</v>
      </c>
      <c r="N408" s="65">
        <f>(C408-VLOOKUP(J408,Riders!$A$2:$C$3501,2,FALSE))/365</f>
        <v>30.030136986301368</v>
      </c>
      <c r="O408" s="65">
        <f>(C408-VLOOKUP(K408,Riders!$A$2:$C$3501,2,FALSE))/365</f>
        <v>25.531506849315068</v>
      </c>
      <c r="P408" s="38">
        <v>7</v>
      </c>
      <c r="Q408" s="127">
        <f t="shared" si="42"/>
        <v>266.29899999999998</v>
      </c>
      <c r="R408" s="127">
        <f t="shared" si="43"/>
        <v>24.494</v>
      </c>
      <c r="S408" s="127">
        <f t="shared" si="44"/>
        <v>71.910000000000011</v>
      </c>
      <c r="T408" s="127">
        <f t="shared" si="45"/>
        <v>63.653000000000006</v>
      </c>
      <c r="U408" s="127">
        <f t="shared" si="46"/>
        <v>64.849999999999994</v>
      </c>
      <c r="V408" s="127">
        <f t="shared" si="47"/>
        <v>65.885999999999967</v>
      </c>
      <c r="W408">
        <v>15.551</v>
      </c>
      <c r="X408">
        <v>8.9429999999999996</v>
      </c>
      <c r="Y408">
        <v>8.0399999999999991</v>
      </c>
      <c r="Z408">
        <v>7.9059999999999988</v>
      </c>
      <c r="AA408">
        <v>7.8190000000000026</v>
      </c>
      <c r="AB408">
        <v>7.8149999999999977</v>
      </c>
      <c r="AC408">
        <v>7.9980000000000047</v>
      </c>
      <c r="AD408">
        <v>7.8380000000000081</v>
      </c>
      <c r="AE408">
        <v>7.8219999999999885</v>
      </c>
      <c r="AF408">
        <v>7.8300000000000125</v>
      </c>
      <c r="AG408">
        <v>7.8529999999999802</v>
      </c>
      <c r="AH408">
        <v>7.9879999999999995</v>
      </c>
      <c r="AI408">
        <v>7.9210000000000207</v>
      </c>
      <c r="AJ408">
        <v>8.0149999999999721</v>
      </c>
      <c r="AK408">
        <v>8.2110000000000269</v>
      </c>
      <c r="AL408">
        <v>8.0130000000000052</v>
      </c>
      <c r="AM408">
        <v>8.0549999999999784</v>
      </c>
      <c r="AN408">
        <v>8.1280000000000143</v>
      </c>
      <c r="AO408">
        <v>8.1349999999999909</v>
      </c>
      <c r="AP408">
        <v>8.311000000000007</v>
      </c>
      <c r="AQ408">
        <v>8.032999999999987</v>
      </c>
      <c r="AR408">
        <v>8.0729999999999791</v>
      </c>
      <c r="AS408">
        <v>8.0370000000000061</v>
      </c>
      <c r="AT408">
        <v>8.0780000000000314</v>
      </c>
      <c r="AU408">
        <v>8.2220000000000084</v>
      </c>
      <c r="AV408">
        <v>8.1079999999999757</v>
      </c>
      <c r="AW408">
        <v>8.1570000000000107</v>
      </c>
      <c r="AX408">
        <v>8.3149999999999977</v>
      </c>
      <c r="AY408">
        <v>8.1750000000000114</v>
      </c>
      <c r="AZ408">
        <v>8.1949999999999932</v>
      </c>
      <c r="BA408">
        <v>8.4039999999999679</v>
      </c>
      <c r="BB408">
        <v>8.3100000000000023</v>
      </c>
      <c r="BC408" s="128">
        <f t="shared" si="48"/>
        <v>54.074555293110379</v>
      </c>
    </row>
    <row r="409" spans="1:55" ht="15" thickBot="1" x14ac:dyDescent="0.35">
      <c r="A409" s="39" t="s">
        <v>102</v>
      </c>
      <c r="B409" s="39">
        <v>2019</v>
      </c>
      <c r="C409" s="9">
        <v>43776</v>
      </c>
      <c r="D409" s="39" t="s">
        <v>72</v>
      </c>
      <c r="E409" s="38" t="s">
        <v>379</v>
      </c>
      <c r="F409" s="62" t="s">
        <v>379</v>
      </c>
      <c r="G409" t="s">
        <v>47</v>
      </c>
      <c r="H409" t="s">
        <v>279</v>
      </c>
      <c r="I409" t="s">
        <v>240</v>
      </c>
      <c r="J409" t="s">
        <v>268</v>
      </c>
      <c r="K409" t="s">
        <v>470</v>
      </c>
      <c r="L409" s="65">
        <f>(C409-VLOOKUP(H409,Riders!$A$2:$C$3501,2,FALSE))/365</f>
        <v>23.476712328767125</v>
      </c>
      <c r="M409" s="65">
        <f>(C409-VLOOKUP(I409,Riders!$A$2:$C$3501,2,FALSE))/365</f>
        <v>27.30958904109589</v>
      </c>
      <c r="N409" s="65">
        <f>(C409-VLOOKUP(J409,Riders!$A$2:$C$3501,2,FALSE))/365</f>
        <v>22.849315068493151</v>
      </c>
      <c r="O409" s="65">
        <f>(C409-VLOOKUP(K409,Riders!$A$2:$C$3501,2,FALSE))/365</f>
        <v>21.410958904109588</v>
      </c>
      <c r="P409" s="38">
        <v>8</v>
      </c>
      <c r="Q409" s="127">
        <f t="shared" si="42"/>
        <v>272.60299999999995</v>
      </c>
      <c r="R409" s="127">
        <f t="shared" si="43"/>
        <v>22.707999999999998</v>
      </c>
      <c r="S409" s="127">
        <f t="shared" si="44"/>
        <v>71.704999999999998</v>
      </c>
      <c r="T409" s="127">
        <f t="shared" si="45"/>
        <v>65.991</v>
      </c>
      <c r="U409" s="127">
        <f t="shared" si="46"/>
        <v>66.551999999999992</v>
      </c>
      <c r="V409" s="127">
        <f t="shared" si="47"/>
        <v>68.354999999999961</v>
      </c>
      <c r="W409">
        <v>14.353</v>
      </c>
      <c r="X409">
        <v>8.3549999999999986</v>
      </c>
      <c r="Y409">
        <v>8.1210000000000022</v>
      </c>
      <c r="Z409">
        <v>8.14</v>
      </c>
      <c r="AA409">
        <v>8.3990000000000009</v>
      </c>
      <c r="AB409">
        <v>8.1059999999999945</v>
      </c>
      <c r="AC409">
        <v>8.1469999999999914</v>
      </c>
      <c r="AD409">
        <v>8.0840000000000103</v>
      </c>
      <c r="AE409">
        <v>8.2319999999999993</v>
      </c>
      <c r="AF409">
        <v>8.0200000000000102</v>
      </c>
      <c r="AG409">
        <v>8.2479999999999905</v>
      </c>
      <c r="AH409">
        <v>8.2069999999999936</v>
      </c>
      <c r="AI409">
        <v>8.4660000000000082</v>
      </c>
      <c r="AJ409">
        <v>8.2759999999999962</v>
      </c>
      <c r="AK409">
        <v>8.1990000000000123</v>
      </c>
      <c r="AL409">
        <v>8.3429999999999893</v>
      </c>
      <c r="AM409">
        <v>8.4210000000000207</v>
      </c>
      <c r="AN409">
        <v>8.2059999999999604</v>
      </c>
      <c r="AO409">
        <v>8.3780000000000143</v>
      </c>
      <c r="AP409">
        <v>8.2070000000000221</v>
      </c>
      <c r="AQ409">
        <v>8.2669999999999675</v>
      </c>
      <c r="AR409">
        <v>8.4610000000000127</v>
      </c>
      <c r="AS409">
        <v>8.3029999999999973</v>
      </c>
      <c r="AT409">
        <v>8.3089999999999975</v>
      </c>
      <c r="AU409">
        <v>8.3200000000000216</v>
      </c>
      <c r="AV409">
        <v>8.5389999999999873</v>
      </c>
      <c r="AW409">
        <v>8.4439999999999884</v>
      </c>
      <c r="AX409">
        <v>8.4580000000000268</v>
      </c>
      <c r="AY409">
        <v>8.7530000000000143</v>
      </c>
      <c r="AZ409">
        <v>8.5639999999999645</v>
      </c>
      <c r="BA409">
        <v>8.561000000000007</v>
      </c>
      <c r="BB409">
        <v>8.7159999999999513</v>
      </c>
      <c r="BC409" s="128">
        <f t="shared" si="48"/>
        <v>52.824070167973218</v>
      </c>
    </row>
    <row r="410" spans="1:55" ht="15" thickBot="1" x14ac:dyDescent="0.35">
      <c r="A410" s="38" t="s">
        <v>170</v>
      </c>
      <c r="B410" s="38">
        <v>2019</v>
      </c>
      <c r="C410" s="9">
        <v>43770</v>
      </c>
      <c r="D410" s="38" t="s">
        <v>72</v>
      </c>
      <c r="E410" s="38" t="s">
        <v>454</v>
      </c>
      <c r="F410">
        <v>1</v>
      </c>
      <c r="G410" t="s">
        <v>51</v>
      </c>
      <c r="H410" t="s">
        <v>301</v>
      </c>
      <c r="I410" t="s">
        <v>555</v>
      </c>
      <c r="J410" t="s">
        <v>531</v>
      </c>
      <c r="K410" t="s">
        <v>236</v>
      </c>
      <c r="L410" s="65">
        <f>(C410-VLOOKUP(H410,Riders!$A$2:$C$3501,2,FALSE))/365</f>
        <v>29.654794520547945</v>
      </c>
      <c r="M410" s="65">
        <f>(C410-VLOOKUP(I410,Riders!$A$2:$C$3501,2,FALSE))/365</f>
        <v>33.589041095890408</v>
      </c>
      <c r="N410" s="65">
        <f>(C410-VLOOKUP(J410,Riders!$A$2:$C$3501,2,FALSE))/365</f>
        <v>19.167123287671235</v>
      </c>
      <c r="O410" s="65">
        <f>(C410-VLOOKUP(K410,Riders!$A$2:$C$3501,2,FALSE))/365</f>
        <v>23.991780821917807</v>
      </c>
      <c r="P410" s="38">
        <v>1</v>
      </c>
      <c r="Q410" s="127">
        <f t="shared" si="42"/>
        <v>261.09700000000004</v>
      </c>
      <c r="R410" s="127">
        <f t="shared" si="43"/>
        <v>22.306999999999999</v>
      </c>
      <c r="S410" s="127">
        <f t="shared" si="44"/>
        <v>69.277000000000001</v>
      </c>
      <c r="T410" s="127">
        <f t="shared" si="45"/>
        <v>62.849000000000004</v>
      </c>
      <c r="U410" s="127">
        <f t="shared" si="46"/>
        <v>64.563999999999993</v>
      </c>
      <c r="V410" s="127">
        <f t="shared" si="47"/>
        <v>64.407000000000039</v>
      </c>
      <c r="W410">
        <v>14.161</v>
      </c>
      <c r="X410">
        <v>8.145999999999999</v>
      </c>
      <c r="Y410">
        <v>7.745000000000001</v>
      </c>
      <c r="Z410">
        <v>7.6920000000000002</v>
      </c>
      <c r="AA410">
        <v>7.8119999999999976</v>
      </c>
      <c r="AB410">
        <v>7.8520000000000039</v>
      </c>
      <c r="AC410">
        <v>7.8470000000000013</v>
      </c>
      <c r="AD410">
        <v>8.0219999999999985</v>
      </c>
      <c r="AE410">
        <v>7.8379999999999939</v>
      </c>
      <c r="AF410">
        <v>7.8810000000000144</v>
      </c>
      <c r="AG410">
        <v>7.9769999999999754</v>
      </c>
      <c r="AH410">
        <v>7.7630000000000194</v>
      </c>
      <c r="AI410">
        <v>7.6669999999999732</v>
      </c>
      <c r="AJ410">
        <v>7.7340000000000089</v>
      </c>
      <c r="AK410">
        <v>7.9420000000000073</v>
      </c>
      <c r="AL410">
        <v>8.0470000000000113</v>
      </c>
      <c r="AM410">
        <v>8.2389999999999759</v>
      </c>
      <c r="AN410">
        <v>8.0570000000000164</v>
      </c>
      <c r="AO410">
        <v>7.9759999999999991</v>
      </c>
      <c r="AP410">
        <v>8.1470000000000198</v>
      </c>
      <c r="AQ410">
        <v>7.9509999999999934</v>
      </c>
      <c r="AR410">
        <v>8.0380000000000109</v>
      </c>
      <c r="AS410">
        <v>8.2039999999999793</v>
      </c>
      <c r="AT410">
        <v>7.9519999999999982</v>
      </c>
      <c r="AU410">
        <v>7.8410000000000366</v>
      </c>
      <c r="AV410">
        <v>7.900999999999982</v>
      </c>
      <c r="AW410">
        <v>8.0879999999999939</v>
      </c>
      <c r="AX410">
        <v>8.0809999999999889</v>
      </c>
      <c r="AY410">
        <v>8.2350000000000136</v>
      </c>
      <c r="AZ410">
        <v>8.1609999999999729</v>
      </c>
      <c r="BA410">
        <v>8.1140000000000327</v>
      </c>
      <c r="BB410">
        <v>7.9860000000000184</v>
      </c>
      <c r="BC410" s="128">
        <f t="shared" si="48"/>
        <v>55.151916720605747</v>
      </c>
    </row>
    <row r="411" spans="1:55" ht="15" thickBot="1" x14ac:dyDescent="0.35">
      <c r="A411" s="38" t="s">
        <v>170</v>
      </c>
      <c r="B411" s="38">
        <v>2019</v>
      </c>
      <c r="C411" s="9">
        <v>43770</v>
      </c>
      <c r="D411" s="38" t="s">
        <v>72</v>
      </c>
      <c r="E411" s="38" t="s">
        <v>454</v>
      </c>
      <c r="F411">
        <v>1</v>
      </c>
      <c r="G411" t="s">
        <v>56</v>
      </c>
      <c r="H411" t="s">
        <v>291</v>
      </c>
      <c r="I411" t="s">
        <v>267</v>
      </c>
      <c r="J411" t="s">
        <v>428</v>
      </c>
      <c r="K411" t="s">
        <v>427</v>
      </c>
      <c r="L411" s="65">
        <f>(C411-VLOOKUP(H411,Riders!$A$2:$C$3501,2,FALSE))/365</f>
        <v>18.542465753424658</v>
      </c>
      <c r="M411" s="65">
        <f>(C411-VLOOKUP(I411,Riders!$A$2:$C$3501,2,FALSE))/365</f>
        <v>20.852054794520548</v>
      </c>
      <c r="N411" s="65">
        <f>(C411-VLOOKUP(J411,Riders!$A$2:$C$3501,2,FALSE))/365</f>
        <v>30.013698630136986</v>
      </c>
      <c r="O411" s="65">
        <f>(C411-VLOOKUP(K411,Riders!$A$2:$C$3501,2,FALSE))/365</f>
        <v>25.515068493150686</v>
      </c>
      <c r="P411" s="38">
        <v>2</v>
      </c>
      <c r="Q411" s="127">
        <f t="shared" si="42"/>
        <v>265.54299999999995</v>
      </c>
      <c r="R411" s="127">
        <f t="shared" si="43"/>
        <v>23.116</v>
      </c>
      <c r="S411" s="127">
        <f t="shared" si="44"/>
        <v>70.087000000000003</v>
      </c>
      <c r="T411" s="127">
        <f t="shared" si="45"/>
        <v>63.820999999999984</v>
      </c>
      <c r="U411" s="127">
        <f t="shared" si="46"/>
        <v>65.642000000000024</v>
      </c>
      <c r="V411" s="127">
        <f t="shared" si="47"/>
        <v>65.992999999999938</v>
      </c>
      <c r="W411">
        <v>14.792</v>
      </c>
      <c r="X411">
        <v>8.3239999999999998</v>
      </c>
      <c r="Y411">
        <v>7.8129999999999988</v>
      </c>
      <c r="Z411">
        <v>7.7630000000000017</v>
      </c>
      <c r="AA411">
        <v>7.7469999999999999</v>
      </c>
      <c r="AB411">
        <v>7.8350000000000009</v>
      </c>
      <c r="AC411">
        <v>8.0410000000000039</v>
      </c>
      <c r="AD411">
        <v>7.7719999999999985</v>
      </c>
      <c r="AE411">
        <v>7.7639999999999958</v>
      </c>
      <c r="AF411">
        <v>7.7830000000000013</v>
      </c>
      <c r="AG411">
        <v>7.8970000000000056</v>
      </c>
      <c r="AH411">
        <v>8.0439999999999827</v>
      </c>
      <c r="AI411">
        <v>7.9640000000000128</v>
      </c>
      <c r="AJ411">
        <v>7.9980000000000047</v>
      </c>
      <c r="AK411">
        <v>8.3119999999999834</v>
      </c>
      <c r="AL411">
        <v>8.0589999999999975</v>
      </c>
      <c r="AM411">
        <v>8.2399999999999807</v>
      </c>
      <c r="AN411">
        <v>8.2650000000000432</v>
      </c>
      <c r="AO411">
        <v>8.4949999999999761</v>
      </c>
      <c r="AP411">
        <v>8.1470000000000198</v>
      </c>
      <c r="AQ411">
        <v>8.0840000000000032</v>
      </c>
      <c r="AR411">
        <v>8.0529999999999973</v>
      </c>
      <c r="AS411">
        <v>8.1250000000000284</v>
      </c>
      <c r="AT411">
        <v>8.2329999999999757</v>
      </c>
      <c r="AU411">
        <v>8.0220000000000198</v>
      </c>
      <c r="AV411">
        <v>8.0029999999999575</v>
      </c>
      <c r="AW411">
        <v>8.2810000000000059</v>
      </c>
      <c r="AX411">
        <v>8.1520000000000152</v>
      </c>
      <c r="AY411">
        <v>8.2789999999999679</v>
      </c>
      <c r="AZ411">
        <v>8.4490000000000123</v>
      </c>
      <c r="BA411">
        <v>8.5960000000000036</v>
      </c>
      <c r="BB411">
        <v>8.2109999999999559</v>
      </c>
      <c r="BC411" s="128">
        <f t="shared" si="48"/>
        <v>54.228505364479588</v>
      </c>
    </row>
    <row r="412" spans="1:55" ht="15" thickBot="1" x14ac:dyDescent="0.35">
      <c r="A412" s="38" t="s">
        <v>170</v>
      </c>
      <c r="B412" s="38">
        <v>2019</v>
      </c>
      <c r="C412" s="9">
        <v>43770</v>
      </c>
      <c r="D412" s="38" t="s">
        <v>72</v>
      </c>
      <c r="E412" s="38" t="s">
        <v>454</v>
      </c>
      <c r="F412">
        <v>2</v>
      </c>
      <c r="G412" t="s">
        <v>17</v>
      </c>
      <c r="H412" t="s">
        <v>215</v>
      </c>
      <c r="I412" t="s">
        <v>423</v>
      </c>
      <c r="J412" t="s">
        <v>327</v>
      </c>
      <c r="K412" t="s">
        <v>422</v>
      </c>
      <c r="L412" s="65">
        <f>(C412-VLOOKUP(H412,Riders!$A$2:$C$3501,2,FALSE))/365</f>
        <v>20.816438356164383</v>
      </c>
      <c r="M412" s="65">
        <f>(C412-VLOOKUP(I412,Riders!$A$2:$C$3501,2,FALSE))/365</f>
        <v>21.950684931506849</v>
      </c>
      <c r="N412" s="65">
        <f>(C412-VLOOKUP(J412,Riders!$A$2:$C$3501,2,FALSE))/365</f>
        <v>27.076712328767123</v>
      </c>
      <c r="O412" s="65">
        <f>(C412-VLOOKUP(K412,Riders!$A$2:$C$3501,2,FALSE))/365</f>
        <v>20.536986301369861</v>
      </c>
      <c r="P412" s="38">
        <v>1</v>
      </c>
      <c r="Q412" s="127">
        <f t="shared" si="42"/>
        <v>257.37199999999996</v>
      </c>
      <c r="R412" s="127">
        <f t="shared" si="43"/>
        <v>22.254999999999999</v>
      </c>
      <c r="S412" s="127">
        <f t="shared" si="44"/>
        <v>69.36999999999999</v>
      </c>
      <c r="T412" s="127">
        <f t="shared" si="45"/>
        <v>62.166000000000011</v>
      </c>
      <c r="U412" s="127">
        <f t="shared" si="46"/>
        <v>62.868000000000023</v>
      </c>
      <c r="V412" s="127">
        <f t="shared" si="47"/>
        <v>62.967999999999932</v>
      </c>
      <c r="W412">
        <v>13.964</v>
      </c>
      <c r="X412">
        <v>8.2909999999999986</v>
      </c>
      <c r="Y412">
        <v>7.8000000000000007</v>
      </c>
      <c r="Z412">
        <v>7.6839999999999975</v>
      </c>
      <c r="AA412">
        <v>7.8830000000000027</v>
      </c>
      <c r="AB412">
        <v>7.8810000000000002</v>
      </c>
      <c r="AC412">
        <v>7.8709999999999951</v>
      </c>
      <c r="AD412">
        <v>7.9959999999999951</v>
      </c>
      <c r="AE412">
        <v>7.7720000000000198</v>
      </c>
      <c r="AF412">
        <v>7.7920000000000016</v>
      </c>
      <c r="AG412">
        <v>7.7969999999999828</v>
      </c>
      <c r="AH412">
        <v>7.910000000000025</v>
      </c>
      <c r="AI412">
        <v>7.6799999999999926</v>
      </c>
      <c r="AJ412">
        <v>7.7099999999999937</v>
      </c>
      <c r="AK412">
        <v>7.7230000000000132</v>
      </c>
      <c r="AL412">
        <v>7.7819999999999823</v>
      </c>
      <c r="AM412">
        <v>7.8009999999999877</v>
      </c>
      <c r="AN412">
        <v>7.9710000000000036</v>
      </c>
      <c r="AO412">
        <v>7.7180000000000177</v>
      </c>
      <c r="AP412">
        <v>7.7510000000000048</v>
      </c>
      <c r="AQ412">
        <v>7.9129999999999825</v>
      </c>
      <c r="AR412">
        <v>7.9320000000000164</v>
      </c>
      <c r="AS412">
        <v>7.879999999999967</v>
      </c>
      <c r="AT412">
        <v>7.9020000000000437</v>
      </c>
      <c r="AU412">
        <v>7.8339999999999748</v>
      </c>
      <c r="AV412">
        <v>7.9279999999999973</v>
      </c>
      <c r="AW412">
        <v>7.6520000000000152</v>
      </c>
      <c r="AX412">
        <v>7.6889999999999645</v>
      </c>
      <c r="AY412">
        <v>7.8550000000000182</v>
      </c>
      <c r="AZ412">
        <v>7.9989999999999668</v>
      </c>
      <c r="BA412">
        <v>7.8870000000000005</v>
      </c>
      <c r="BB412">
        <v>8.1239999999999952</v>
      </c>
      <c r="BC412" s="128">
        <f t="shared" si="48"/>
        <v>55.950142206611453</v>
      </c>
    </row>
    <row r="413" spans="1:55" ht="15" thickBot="1" x14ac:dyDescent="0.35">
      <c r="A413" s="38" t="s">
        <v>170</v>
      </c>
      <c r="B413" s="38">
        <v>2019</v>
      </c>
      <c r="C413" s="9">
        <v>43770</v>
      </c>
      <c r="D413" s="38" t="s">
        <v>72</v>
      </c>
      <c r="E413" s="38" t="s">
        <v>454</v>
      </c>
      <c r="F413">
        <v>2</v>
      </c>
      <c r="G413" t="s">
        <v>47</v>
      </c>
      <c r="H413" t="s">
        <v>268</v>
      </c>
      <c r="I413" t="s">
        <v>562</v>
      </c>
      <c r="J413" t="s">
        <v>240</v>
      </c>
      <c r="K413" t="s">
        <v>279</v>
      </c>
      <c r="L413" s="65">
        <f>(C413-VLOOKUP(H413,Riders!$A$2:$C$3501,2,FALSE))/365</f>
        <v>22.832876712328765</v>
      </c>
      <c r="M413" s="65">
        <f>(C413-VLOOKUP(I413,Riders!$A$2:$C$3501,2,FALSE))/365</f>
        <v>22.082191780821919</v>
      </c>
      <c r="N413" s="65">
        <f>(C413-VLOOKUP(J413,Riders!$A$2:$C$3501,2,FALSE))/365</f>
        <v>27.293150684931508</v>
      </c>
      <c r="O413" s="65">
        <f>(C413-VLOOKUP(K413,Riders!$A$2:$C$3501,2,FALSE))/365</f>
        <v>23.460273972602739</v>
      </c>
      <c r="P413" s="38">
        <v>2</v>
      </c>
      <c r="Q413" s="127">
        <f t="shared" si="42"/>
        <v>267.09500000000008</v>
      </c>
      <c r="R413" s="127">
        <f t="shared" si="43"/>
        <v>22.986000000000001</v>
      </c>
      <c r="S413" s="127">
        <f t="shared" si="44"/>
        <v>70.099000000000004</v>
      </c>
      <c r="T413" s="127">
        <f t="shared" si="45"/>
        <v>63.861999999999981</v>
      </c>
      <c r="U413" s="127">
        <f t="shared" si="46"/>
        <v>66.288000000000011</v>
      </c>
      <c r="V413" s="127">
        <f t="shared" si="47"/>
        <v>66.846000000000089</v>
      </c>
      <c r="W413">
        <v>14.648999999999999</v>
      </c>
      <c r="X413">
        <v>8.3370000000000015</v>
      </c>
      <c r="Y413">
        <v>8.0969999999999978</v>
      </c>
      <c r="Z413">
        <v>7.804000000000002</v>
      </c>
      <c r="AA413">
        <v>7.8759999999999977</v>
      </c>
      <c r="AB413">
        <v>7.7010000000000005</v>
      </c>
      <c r="AC413">
        <v>7.8370000000000175</v>
      </c>
      <c r="AD413">
        <v>7.7979999999999876</v>
      </c>
      <c r="AE413">
        <v>8.0569999999999879</v>
      </c>
      <c r="AF413">
        <v>7.9110000000000156</v>
      </c>
      <c r="AG413">
        <v>8.0790000000000077</v>
      </c>
      <c r="AH413">
        <v>7.9369999999999692</v>
      </c>
      <c r="AI413">
        <v>8.0380000000000109</v>
      </c>
      <c r="AJ413">
        <v>7.8380000000000223</v>
      </c>
      <c r="AK413">
        <v>8.0500000000000114</v>
      </c>
      <c r="AL413">
        <v>7.9519999999999555</v>
      </c>
      <c r="AM413">
        <v>8.2500000000000284</v>
      </c>
      <c r="AN413">
        <v>8.1169999999999618</v>
      </c>
      <c r="AO413">
        <v>8.3060000000000116</v>
      </c>
      <c r="AP413">
        <v>8.3810000000000286</v>
      </c>
      <c r="AQ413">
        <v>8.5019999999999811</v>
      </c>
      <c r="AR413">
        <v>8.1400000000000148</v>
      </c>
      <c r="AS413">
        <v>8.40300000000002</v>
      </c>
      <c r="AT413">
        <v>8.1889999999999645</v>
      </c>
      <c r="AU413">
        <v>8.4050000000000011</v>
      </c>
      <c r="AV413">
        <v>8.4699999999999989</v>
      </c>
      <c r="AW413">
        <v>8.2810000000000343</v>
      </c>
      <c r="AX413">
        <v>8.4539999999999509</v>
      </c>
      <c r="AY413">
        <v>8.0480000000000018</v>
      </c>
      <c r="AZ413">
        <v>8.0250000000000341</v>
      </c>
      <c r="BA413">
        <v>7.9429999999999836</v>
      </c>
      <c r="BB413">
        <v>9.2200000000000841</v>
      </c>
      <c r="BC413" s="128">
        <f t="shared" si="48"/>
        <v>53.9134015986821</v>
      </c>
    </row>
    <row r="414" spans="1:55" ht="15" thickBot="1" x14ac:dyDescent="0.35">
      <c r="A414" s="38" t="s">
        <v>170</v>
      </c>
      <c r="B414" s="38">
        <v>2019</v>
      </c>
      <c r="C414" s="9">
        <v>43770</v>
      </c>
      <c r="D414" s="38" t="s">
        <v>72</v>
      </c>
      <c r="E414" s="38" t="s">
        <v>454</v>
      </c>
      <c r="F414">
        <v>3</v>
      </c>
      <c r="G414" t="s">
        <v>15</v>
      </c>
      <c r="H414" t="s">
        <v>459</v>
      </c>
      <c r="I414" t="s">
        <v>501</v>
      </c>
      <c r="J414" t="s">
        <v>491</v>
      </c>
      <c r="K414" t="s">
        <v>556</v>
      </c>
      <c r="L414" s="65">
        <f>(C414-VLOOKUP(H414,Riders!$A$2:$C$3501,2,FALSE))/365</f>
        <v>20.961643835616439</v>
      </c>
      <c r="M414" s="65">
        <f>(C414-VLOOKUP(I414,Riders!$A$2:$C$3501,2,FALSE))/365</f>
        <v>31.419178082191781</v>
      </c>
      <c r="N414" s="65">
        <f>(C414-VLOOKUP(J414,Riders!$A$2:$C$3501,2,FALSE))/365</f>
        <v>23.312328767123287</v>
      </c>
      <c r="O414" s="65" t="e">
        <f>(C414-VLOOKUP(K414,Riders!$A$2:$C$3501,2,FALSE))/365</f>
        <v>#N/A</v>
      </c>
      <c r="P414" s="38">
        <v>1</v>
      </c>
      <c r="Q414" s="127">
        <f t="shared" si="42"/>
        <v>255.41200000000001</v>
      </c>
      <c r="R414" s="127">
        <f t="shared" si="43"/>
        <v>22.635000000000002</v>
      </c>
      <c r="S414" s="127">
        <f t="shared" si="44"/>
        <v>69.009</v>
      </c>
      <c r="T414" s="127">
        <f t="shared" si="45"/>
        <v>61.637000000000015</v>
      </c>
      <c r="U414" s="127">
        <f t="shared" si="46"/>
        <v>61.860000000000014</v>
      </c>
      <c r="V414" s="127">
        <f t="shared" si="47"/>
        <v>62.905999999999977</v>
      </c>
      <c r="W414">
        <v>14.208</v>
      </c>
      <c r="X414">
        <v>8.4270000000000014</v>
      </c>
      <c r="Y414">
        <v>7.9279999999999973</v>
      </c>
      <c r="Z414">
        <v>7.7489999999999988</v>
      </c>
      <c r="AA414">
        <v>7.7920000000000016</v>
      </c>
      <c r="AB414">
        <v>7.6630000000000038</v>
      </c>
      <c r="AC414">
        <v>7.6419999999999959</v>
      </c>
      <c r="AD414">
        <v>7.6000000000000014</v>
      </c>
      <c r="AE414">
        <v>7.7720000000000056</v>
      </c>
      <c r="AF414">
        <v>7.688999999999993</v>
      </c>
      <c r="AG414">
        <v>7.7319999999999993</v>
      </c>
      <c r="AH414">
        <v>7.7110000000000127</v>
      </c>
      <c r="AI414">
        <v>7.8589999999999947</v>
      </c>
      <c r="AJ414">
        <v>7.6629999999999967</v>
      </c>
      <c r="AK414">
        <v>7.6459999999999866</v>
      </c>
      <c r="AL414">
        <v>7.5650000000000261</v>
      </c>
      <c r="AM414">
        <v>7.643999999999977</v>
      </c>
      <c r="AN414">
        <v>7.7740000000000009</v>
      </c>
      <c r="AO414">
        <v>7.7369999999999948</v>
      </c>
      <c r="AP414">
        <v>7.7379999999999995</v>
      </c>
      <c r="AQ414">
        <v>7.9200000000000159</v>
      </c>
      <c r="AR414">
        <v>7.7090000000000032</v>
      </c>
      <c r="AS414">
        <v>7.7169999999999845</v>
      </c>
      <c r="AT414">
        <v>7.6210000000000377</v>
      </c>
      <c r="AU414">
        <v>7.8479999999999848</v>
      </c>
      <c r="AV414">
        <v>7.8240000000000123</v>
      </c>
      <c r="AW414">
        <v>8.0099999999999625</v>
      </c>
      <c r="AX414">
        <v>7.7449999999999761</v>
      </c>
      <c r="AY414">
        <v>7.80600000000004</v>
      </c>
      <c r="AZ414">
        <v>7.8489999999999895</v>
      </c>
      <c r="BA414">
        <v>8.0829999999999984</v>
      </c>
      <c r="BB414">
        <v>7.7410000000000139</v>
      </c>
      <c r="BC414" s="128">
        <f t="shared" si="48"/>
        <v>56.379496656382628</v>
      </c>
    </row>
    <row r="415" spans="1:55" ht="15" thickBot="1" x14ac:dyDescent="0.35">
      <c r="A415" s="38" t="s">
        <v>170</v>
      </c>
      <c r="B415" s="38">
        <v>2019</v>
      </c>
      <c r="C415" s="9">
        <v>43770</v>
      </c>
      <c r="D415" s="38" t="s">
        <v>72</v>
      </c>
      <c r="E415" s="38" t="s">
        <v>454</v>
      </c>
      <c r="F415">
        <v>3</v>
      </c>
      <c r="G415" t="s">
        <v>53</v>
      </c>
      <c r="H415" t="s">
        <v>298</v>
      </c>
      <c r="I415" t="s">
        <v>227</v>
      </c>
      <c r="J415" t="s">
        <v>560</v>
      </c>
      <c r="K415" t="s">
        <v>316</v>
      </c>
      <c r="L415" s="65">
        <f>(C415-VLOOKUP(H415,Riders!$A$2:$C$3501,2,FALSE))/365</f>
        <v>20.293150684931508</v>
      </c>
      <c r="M415" s="65">
        <f>(C415-VLOOKUP(I415,Riders!$A$2:$C$3501,2,FALSE))/365</f>
        <v>21.69041095890411</v>
      </c>
      <c r="N415" s="65">
        <f>(C415-VLOOKUP(J415,Riders!$A$2:$C$3501,2,FALSE))/365</f>
        <v>21.638356164383563</v>
      </c>
      <c r="O415" s="65">
        <f>(C415-VLOOKUP(K415,Riders!$A$2:$C$3501,2,FALSE))/365</f>
        <v>18.860273972602741</v>
      </c>
      <c r="P415" s="38">
        <v>2</v>
      </c>
      <c r="Q415" s="127">
        <f t="shared" si="42"/>
        <v>257.32799999999997</v>
      </c>
      <c r="R415" s="127">
        <f t="shared" si="43"/>
        <v>22.581</v>
      </c>
      <c r="S415" s="127">
        <f t="shared" si="44"/>
        <v>69.207999999999998</v>
      </c>
      <c r="T415" s="127">
        <f t="shared" si="45"/>
        <v>61.661999999999978</v>
      </c>
      <c r="U415" s="127">
        <f t="shared" si="46"/>
        <v>62.694000000000017</v>
      </c>
      <c r="V415" s="127">
        <f t="shared" si="47"/>
        <v>63.763999999999982</v>
      </c>
      <c r="W415">
        <v>14.394</v>
      </c>
      <c r="X415">
        <v>8.1869999999999994</v>
      </c>
      <c r="Y415">
        <v>7.8249999999999993</v>
      </c>
      <c r="Z415">
        <v>7.7060000000000031</v>
      </c>
      <c r="AA415">
        <v>7.7899999999999991</v>
      </c>
      <c r="AB415">
        <v>7.7160000000000011</v>
      </c>
      <c r="AC415">
        <v>7.7339999999999947</v>
      </c>
      <c r="AD415">
        <v>7.8560000000000016</v>
      </c>
      <c r="AE415">
        <v>7.6539999999999964</v>
      </c>
      <c r="AF415">
        <v>7.6869999999999976</v>
      </c>
      <c r="AG415">
        <v>7.8169999999999931</v>
      </c>
      <c r="AH415">
        <v>7.6710000000000065</v>
      </c>
      <c r="AI415">
        <v>7.6710000000000065</v>
      </c>
      <c r="AJ415">
        <v>7.7450000000000045</v>
      </c>
      <c r="AK415">
        <v>7.6360000000000099</v>
      </c>
      <c r="AL415">
        <v>7.7809999999999633</v>
      </c>
      <c r="AM415">
        <v>7.7290000000000134</v>
      </c>
      <c r="AN415">
        <v>7.7910000000000252</v>
      </c>
      <c r="AO415">
        <v>7.9180000000000064</v>
      </c>
      <c r="AP415">
        <v>7.8499999999999659</v>
      </c>
      <c r="AQ415">
        <v>7.8069999999999879</v>
      </c>
      <c r="AR415">
        <v>8.0120000000000289</v>
      </c>
      <c r="AS415">
        <v>7.8170000000000073</v>
      </c>
      <c r="AT415">
        <v>7.7699999999999818</v>
      </c>
      <c r="AU415">
        <v>7.8699999999999761</v>
      </c>
      <c r="AV415">
        <v>7.731000000000023</v>
      </c>
      <c r="AW415">
        <v>7.620000000000033</v>
      </c>
      <c r="AX415">
        <v>7.6749999999999829</v>
      </c>
      <c r="AY415">
        <v>7.9190000000000111</v>
      </c>
      <c r="AZ415">
        <v>8.1929999999999836</v>
      </c>
      <c r="BA415">
        <v>8.2059999999999889</v>
      </c>
      <c r="BB415">
        <v>8.5499999999999829</v>
      </c>
      <c r="BC415" s="128">
        <f t="shared" si="48"/>
        <v>55.959709009513155</v>
      </c>
    </row>
    <row r="416" spans="1:55" ht="15" thickBot="1" x14ac:dyDescent="0.35">
      <c r="A416" s="38" t="s">
        <v>170</v>
      </c>
      <c r="B416" s="38">
        <v>2019</v>
      </c>
      <c r="C416" s="9">
        <v>43770</v>
      </c>
      <c r="D416" s="38" t="s">
        <v>72</v>
      </c>
      <c r="E416" s="38" t="s">
        <v>454</v>
      </c>
      <c r="F416">
        <v>4</v>
      </c>
      <c r="G416" t="s">
        <v>67</v>
      </c>
      <c r="H416" t="s">
        <v>214</v>
      </c>
      <c r="I416" t="s">
        <v>329</v>
      </c>
      <c r="J416" t="s">
        <v>520</v>
      </c>
      <c r="K416" t="s">
        <v>521</v>
      </c>
      <c r="L416" s="65">
        <f>(C416-VLOOKUP(H416,Riders!$A$2:$C$3501,2,FALSE))/365</f>
        <v>24.87123287671233</v>
      </c>
      <c r="M416" s="65">
        <f>(C416-VLOOKUP(I416,Riders!$A$2:$C$3501,2,FALSE))/365</f>
        <v>32.978082191780821</v>
      </c>
      <c r="N416" s="65">
        <f>(C416-VLOOKUP(J416,Riders!$A$2:$C$3501,2,FALSE))/365</f>
        <v>22.846575342465755</v>
      </c>
      <c r="O416" s="65">
        <f>(C416-VLOOKUP(K416,Riders!$A$2:$C$3501,2,FALSE))/365</f>
        <v>22.205479452054796</v>
      </c>
      <c r="P416" s="38">
        <v>1</v>
      </c>
      <c r="Q416" s="127">
        <f t="shared" si="42"/>
        <v>253.61599999999996</v>
      </c>
      <c r="R416" s="127">
        <f t="shared" si="43"/>
        <v>22.106000000000002</v>
      </c>
      <c r="S416" s="127">
        <f t="shared" si="44"/>
        <v>67.683999999999997</v>
      </c>
      <c r="T416" s="127">
        <f t="shared" si="45"/>
        <v>62.215000000000003</v>
      </c>
      <c r="U416" s="127">
        <f t="shared" si="46"/>
        <v>61.615000000000009</v>
      </c>
      <c r="V416" s="127">
        <f t="shared" si="47"/>
        <v>62.101999999999947</v>
      </c>
      <c r="W416">
        <v>14.164999999999999</v>
      </c>
      <c r="X416">
        <v>7.9410000000000025</v>
      </c>
      <c r="Y416">
        <v>7.8109999999999999</v>
      </c>
      <c r="Z416">
        <v>7.8629999999999995</v>
      </c>
      <c r="AA416">
        <v>7.5730000000000004</v>
      </c>
      <c r="AB416">
        <v>7.4409999999999954</v>
      </c>
      <c r="AC416">
        <v>7.3859999999999957</v>
      </c>
      <c r="AD416">
        <v>7.5040000000000049</v>
      </c>
      <c r="AE416">
        <v>7.4409999999999883</v>
      </c>
      <c r="AF416">
        <v>7.5510000000000161</v>
      </c>
      <c r="AG416">
        <v>7.7669999999999959</v>
      </c>
      <c r="AH416">
        <v>7.7550000000000097</v>
      </c>
      <c r="AI416">
        <v>7.8169999999999931</v>
      </c>
      <c r="AJ416">
        <v>8.0749999999999886</v>
      </c>
      <c r="AK416">
        <v>7.8500000000000085</v>
      </c>
      <c r="AL416">
        <v>7.9590000000000032</v>
      </c>
      <c r="AM416">
        <v>7.789999999999992</v>
      </c>
      <c r="AN416">
        <v>7.7170000000000414</v>
      </c>
      <c r="AO416">
        <v>7.6009999999999707</v>
      </c>
      <c r="AP416">
        <v>7.5730000000000075</v>
      </c>
      <c r="AQ416">
        <v>7.563999999999993</v>
      </c>
      <c r="AR416">
        <v>7.7270000000000039</v>
      </c>
      <c r="AS416">
        <v>7.7010000000000218</v>
      </c>
      <c r="AT416">
        <v>7.9419999999999789</v>
      </c>
      <c r="AU416">
        <v>7.938999999999993</v>
      </c>
      <c r="AV416">
        <v>7.73599999999999</v>
      </c>
      <c r="AW416">
        <v>7.7230000000000132</v>
      </c>
      <c r="AX416">
        <v>7.9459999999999695</v>
      </c>
      <c r="AY416">
        <v>7.7030000000000314</v>
      </c>
      <c r="AZ416">
        <v>7.6909999999999741</v>
      </c>
      <c r="BA416">
        <v>7.6650000000000205</v>
      </c>
      <c r="BB416">
        <v>7.6989999999999554</v>
      </c>
      <c r="BC416" s="128">
        <f t="shared" si="48"/>
        <v>56.778752129203212</v>
      </c>
    </row>
    <row r="417" spans="1:55" ht="15" thickBot="1" x14ac:dyDescent="0.35">
      <c r="A417" s="38" t="s">
        <v>170</v>
      </c>
      <c r="B417" s="38">
        <v>2019</v>
      </c>
      <c r="C417" s="9">
        <v>43770</v>
      </c>
      <c r="D417" s="38" t="s">
        <v>72</v>
      </c>
      <c r="E417" s="38" t="s">
        <v>454</v>
      </c>
      <c r="F417">
        <v>4</v>
      </c>
      <c r="G417" t="s">
        <v>25</v>
      </c>
      <c r="H417" t="s">
        <v>309</v>
      </c>
      <c r="I417" t="s">
        <v>457</v>
      </c>
      <c r="J417" t="s">
        <v>418</v>
      </c>
      <c r="K417" t="s">
        <v>561</v>
      </c>
      <c r="L417" s="65">
        <f>(C417-VLOOKUP(H417,Riders!$A$2:$C$3501,2,FALSE))/365</f>
        <v>27.539726027397261</v>
      </c>
      <c r="M417" s="65">
        <f>(C417-VLOOKUP(I417,Riders!$A$2:$C$3501,2,FALSE))/365</f>
        <v>22.227397260273971</v>
      </c>
      <c r="N417" s="65">
        <f>(C417-VLOOKUP(J417,Riders!$A$2:$C$3501,2,FALSE))/365</f>
        <v>22.608219178082191</v>
      </c>
      <c r="O417" s="65">
        <f>(C417-VLOOKUP(K417,Riders!$A$2:$C$3501,2,FALSE))/365</f>
        <v>22.989041095890411</v>
      </c>
      <c r="P417" s="38">
        <v>2</v>
      </c>
      <c r="Q417" s="127">
        <f t="shared" si="42"/>
        <v>257.83899999999994</v>
      </c>
      <c r="R417" s="127">
        <f t="shared" si="43"/>
        <v>21.984999999999999</v>
      </c>
      <c r="S417" s="127">
        <f t="shared" si="44"/>
        <v>68.493000000000009</v>
      </c>
      <c r="T417" s="127">
        <f t="shared" si="45"/>
        <v>62.848999999999975</v>
      </c>
      <c r="U417" s="127">
        <f t="shared" si="46"/>
        <v>62.869000000000028</v>
      </c>
      <c r="V417" s="127">
        <f t="shared" si="47"/>
        <v>63.627999999999929</v>
      </c>
      <c r="W417">
        <v>13.951000000000001</v>
      </c>
      <c r="X417">
        <v>8.0339999999999989</v>
      </c>
      <c r="Y417">
        <v>7.7110000000000021</v>
      </c>
      <c r="Z417">
        <v>7.801999999999996</v>
      </c>
      <c r="AA417">
        <v>7.8930000000000007</v>
      </c>
      <c r="AB417">
        <v>7.722999999999999</v>
      </c>
      <c r="AC417">
        <v>7.6699999999999875</v>
      </c>
      <c r="AD417">
        <v>7.7090000000000245</v>
      </c>
      <c r="AE417">
        <v>7.9369999999999834</v>
      </c>
      <c r="AF417">
        <v>7.744000000000014</v>
      </c>
      <c r="AG417">
        <v>7.8919999999999959</v>
      </c>
      <c r="AH417">
        <v>7.840999999999994</v>
      </c>
      <c r="AI417">
        <v>8.0320000000000249</v>
      </c>
      <c r="AJ417">
        <v>7.8429999999999609</v>
      </c>
      <c r="AK417">
        <v>7.8100000000000165</v>
      </c>
      <c r="AL417">
        <v>7.7499999999999858</v>
      </c>
      <c r="AM417">
        <v>7.9200000000000159</v>
      </c>
      <c r="AN417">
        <v>7.7800000000000011</v>
      </c>
      <c r="AO417">
        <v>7.9420000000000357</v>
      </c>
      <c r="AP417">
        <v>7.7949999999999591</v>
      </c>
      <c r="AQ417">
        <v>7.8230000000000075</v>
      </c>
      <c r="AR417">
        <v>7.7930000000000064</v>
      </c>
      <c r="AS417">
        <v>7.8210000000000264</v>
      </c>
      <c r="AT417">
        <v>7.9949999999999761</v>
      </c>
      <c r="AU417">
        <v>7.9159999999999968</v>
      </c>
      <c r="AV417">
        <v>8.0060000000000002</v>
      </c>
      <c r="AW417">
        <v>7.9850000000000136</v>
      </c>
      <c r="AX417">
        <v>8.0910000000000082</v>
      </c>
      <c r="AY417">
        <v>7.8289999999999509</v>
      </c>
      <c r="AZ417">
        <v>7.9020000000000437</v>
      </c>
      <c r="BA417">
        <v>7.8689999999999714</v>
      </c>
      <c r="BB417">
        <v>8.0299999999999443</v>
      </c>
      <c r="BC417" s="128">
        <f t="shared" si="48"/>
        <v>55.848804874359594</v>
      </c>
    </row>
    <row r="418" spans="1:55" ht="15" thickBot="1" x14ac:dyDescent="0.35">
      <c r="A418" s="38" t="s">
        <v>170</v>
      </c>
      <c r="B418" s="38">
        <v>2019</v>
      </c>
      <c r="C418" s="9">
        <v>43770</v>
      </c>
      <c r="D418" s="38" t="s">
        <v>72</v>
      </c>
      <c r="E418" s="38" t="s">
        <v>204</v>
      </c>
      <c r="F418" t="s">
        <v>205</v>
      </c>
      <c r="G418" t="s">
        <v>67</v>
      </c>
      <c r="H418" t="s">
        <v>214</v>
      </c>
      <c r="I418" t="s">
        <v>329</v>
      </c>
      <c r="J418" t="s">
        <v>520</v>
      </c>
      <c r="K418" t="s">
        <v>521</v>
      </c>
      <c r="L418" s="65">
        <f>(C418-VLOOKUP(H418,Riders!$A$2:$C$3501,2,FALSE))/365</f>
        <v>24.87123287671233</v>
      </c>
      <c r="M418" s="65">
        <f>(C418-VLOOKUP(I418,Riders!$A$2:$C$3501,2,FALSE))/365</f>
        <v>32.978082191780821</v>
      </c>
      <c r="N418" s="65">
        <f>(C418-VLOOKUP(J418,Riders!$A$2:$C$3501,2,FALSE))/365</f>
        <v>22.846575342465755</v>
      </c>
      <c r="O418" s="65">
        <f>(C418-VLOOKUP(K418,Riders!$A$2:$C$3501,2,FALSE))/365</f>
        <v>22.205479452054796</v>
      </c>
      <c r="P418" s="38">
        <v>1</v>
      </c>
      <c r="Q418" s="127">
        <f t="shared" si="42"/>
        <v>253.76199999999997</v>
      </c>
      <c r="R418" s="127">
        <f t="shared" si="43"/>
        <v>21.937999999999999</v>
      </c>
      <c r="S418" s="127">
        <f t="shared" si="44"/>
        <v>67.305000000000007</v>
      </c>
      <c r="T418" s="127">
        <f t="shared" si="45"/>
        <v>61.533999999999992</v>
      </c>
      <c r="U418" s="127">
        <f t="shared" si="46"/>
        <v>61.631000000000029</v>
      </c>
      <c r="V418" s="127">
        <f t="shared" si="47"/>
        <v>63.291999999999945</v>
      </c>
      <c r="W418">
        <v>14.058</v>
      </c>
      <c r="X418">
        <v>7.879999999999999</v>
      </c>
      <c r="Y418">
        <v>7.7000000000000028</v>
      </c>
      <c r="Z418">
        <v>7.7349999999999959</v>
      </c>
      <c r="AA418">
        <v>7.5280000000000058</v>
      </c>
      <c r="AB418">
        <v>7.4599999999999937</v>
      </c>
      <c r="AC418">
        <v>7.4209999999999994</v>
      </c>
      <c r="AD418">
        <v>7.5230000000000103</v>
      </c>
      <c r="AE418">
        <v>7.4509999999999934</v>
      </c>
      <c r="AF418">
        <v>7.4759999999999991</v>
      </c>
      <c r="AG418">
        <v>7.6489999999999867</v>
      </c>
      <c r="AH418">
        <v>7.7150000000000176</v>
      </c>
      <c r="AI418">
        <v>7.9849999999999994</v>
      </c>
      <c r="AJ418">
        <v>7.7950000000000017</v>
      </c>
      <c r="AK418">
        <v>7.8130000000000166</v>
      </c>
      <c r="AL418">
        <v>7.6499999999999773</v>
      </c>
      <c r="AM418">
        <v>7.6519999999999868</v>
      </c>
      <c r="AN418">
        <v>7.6610000000000014</v>
      </c>
      <c r="AO418">
        <v>7.6560000000000343</v>
      </c>
      <c r="AP418">
        <v>7.6789999999999736</v>
      </c>
      <c r="AQ418">
        <v>7.8360000000000127</v>
      </c>
      <c r="AR418">
        <v>7.7299999999999898</v>
      </c>
      <c r="AS418">
        <v>7.8849999999999909</v>
      </c>
      <c r="AT418">
        <v>7.5320000000000391</v>
      </c>
      <c r="AU418">
        <v>7.55499999999995</v>
      </c>
      <c r="AV418">
        <v>7.7420000000000186</v>
      </c>
      <c r="AW418">
        <v>7.7549999999999955</v>
      </c>
      <c r="AX418">
        <v>7.8719999999999857</v>
      </c>
      <c r="AY418">
        <v>7.9860000000000468</v>
      </c>
      <c r="AZ418">
        <v>8.0949999999999704</v>
      </c>
      <c r="BA418">
        <v>8.120000000000033</v>
      </c>
      <c r="BB418">
        <v>8.1669999999999447</v>
      </c>
      <c r="BC418" s="128">
        <f t="shared" si="48"/>
        <v>56.746084914210961</v>
      </c>
    </row>
    <row r="419" spans="1:55" ht="15" thickBot="1" x14ac:dyDescent="0.35">
      <c r="A419" s="38" t="s">
        <v>170</v>
      </c>
      <c r="B419" s="38">
        <v>2019</v>
      </c>
      <c r="C419" s="9">
        <v>43770</v>
      </c>
      <c r="D419" s="38" t="s">
        <v>72</v>
      </c>
      <c r="E419" s="38" t="s">
        <v>204</v>
      </c>
      <c r="F419" t="s">
        <v>205</v>
      </c>
      <c r="G419" t="s">
        <v>15</v>
      </c>
      <c r="H419" t="s">
        <v>459</v>
      </c>
      <c r="I419" t="s">
        <v>501</v>
      </c>
      <c r="J419" t="s">
        <v>491</v>
      </c>
      <c r="K419" t="s">
        <v>556</v>
      </c>
      <c r="L419" s="65">
        <f>(C419-VLOOKUP(H419,Riders!$A$2:$C$3501,2,FALSE))/365</f>
        <v>20.961643835616439</v>
      </c>
      <c r="M419" s="65">
        <f>(C419-VLOOKUP(I419,Riders!$A$2:$C$3501,2,FALSE))/365</f>
        <v>31.419178082191781</v>
      </c>
      <c r="N419" s="65">
        <f>(C419-VLOOKUP(J419,Riders!$A$2:$C$3501,2,FALSE))/365</f>
        <v>23.312328767123287</v>
      </c>
      <c r="O419" s="65" t="e">
        <f>(C419-VLOOKUP(K419,Riders!$A$2:$C$3501,2,FALSE))/365</f>
        <v>#N/A</v>
      </c>
      <c r="P419" s="38">
        <v>2</v>
      </c>
      <c r="Q419" s="127">
        <f t="shared" si="42"/>
        <v>254.83599999999996</v>
      </c>
      <c r="R419" s="127">
        <f t="shared" si="43"/>
        <v>22.939</v>
      </c>
      <c r="S419" s="127">
        <f t="shared" si="44"/>
        <v>69.381000000000014</v>
      </c>
      <c r="T419" s="127">
        <f t="shared" si="45"/>
        <v>61.533000000000001</v>
      </c>
      <c r="U419" s="127">
        <f t="shared" si="46"/>
        <v>61.744</v>
      </c>
      <c r="V419" s="127">
        <f t="shared" si="47"/>
        <v>62.17799999999994</v>
      </c>
      <c r="W419">
        <v>14.457000000000001</v>
      </c>
      <c r="X419">
        <v>8.4819999999999993</v>
      </c>
      <c r="Y419">
        <v>7.9750000000000014</v>
      </c>
      <c r="Z419">
        <v>7.7609999999999957</v>
      </c>
      <c r="AA419">
        <v>7.7800000000000011</v>
      </c>
      <c r="AB419">
        <v>7.6230000000000047</v>
      </c>
      <c r="AC419">
        <v>7.6840000000000046</v>
      </c>
      <c r="AD419">
        <v>7.6190000000000069</v>
      </c>
      <c r="AE419">
        <v>7.7969999999999828</v>
      </c>
      <c r="AF419">
        <v>7.6729999999999876</v>
      </c>
      <c r="AG419">
        <v>7.6760000000000304</v>
      </c>
      <c r="AH419">
        <v>7.679000000000002</v>
      </c>
      <c r="AI419">
        <v>7.840999999999994</v>
      </c>
      <c r="AJ419">
        <v>7.6579999999999728</v>
      </c>
      <c r="AK419">
        <v>7.6440000000000197</v>
      </c>
      <c r="AL419">
        <v>7.5650000000000119</v>
      </c>
      <c r="AM419">
        <v>7.5949999999999989</v>
      </c>
      <c r="AN419">
        <v>7.7580000000000098</v>
      </c>
      <c r="AO419">
        <v>7.7059999999999604</v>
      </c>
      <c r="AP419">
        <v>7.7250000000000227</v>
      </c>
      <c r="AQ419">
        <v>7.8769999999999527</v>
      </c>
      <c r="AR419">
        <v>7.7250000000000227</v>
      </c>
      <c r="AS419">
        <v>7.7080000000000268</v>
      </c>
      <c r="AT419">
        <v>7.6500000000000057</v>
      </c>
      <c r="AU419">
        <v>7.8579999999999757</v>
      </c>
      <c r="AV419">
        <v>7.7599999999999909</v>
      </c>
      <c r="AW419">
        <v>7.8180000000000405</v>
      </c>
      <c r="AX419">
        <v>8.0139999999999532</v>
      </c>
      <c r="AY419">
        <v>7.7160000000000082</v>
      </c>
      <c r="AZ419">
        <v>7.6420000000000243</v>
      </c>
      <c r="BA419">
        <v>7.6829999999999927</v>
      </c>
      <c r="BB419">
        <v>7.686999999999955</v>
      </c>
      <c r="BC419" s="128">
        <f t="shared" si="48"/>
        <v>56.506929947103245</v>
      </c>
    </row>
    <row r="420" spans="1:55" ht="15" thickBot="1" x14ac:dyDescent="0.35">
      <c r="A420" s="38" t="s">
        <v>170</v>
      </c>
      <c r="B420" s="38">
        <v>2019</v>
      </c>
      <c r="C420" s="9">
        <v>43770</v>
      </c>
      <c r="D420" s="38" t="s">
        <v>72</v>
      </c>
      <c r="E420" s="38" t="s">
        <v>204</v>
      </c>
      <c r="F420" t="s">
        <v>206</v>
      </c>
      <c r="G420" t="s">
        <v>53</v>
      </c>
      <c r="H420" t="s">
        <v>298</v>
      </c>
      <c r="I420" t="s">
        <v>227</v>
      </c>
      <c r="J420" t="s">
        <v>560</v>
      </c>
      <c r="K420" t="s">
        <v>316</v>
      </c>
      <c r="L420" s="65">
        <f>(C420-VLOOKUP(H420,Riders!$A$2:$C$3501,2,FALSE))/365</f>
        <v>20.293150684931508</v>
      </c>
      <c r="M420" s="65">
        <f>(C420-VLOOKUP(I420,Riders!$A$2:$C$3501,2,FALSE))/365</f>
        <v>21.69041095890411</v>
      </c>
      <c r="N420" s="65">
        <f>(C420-VLOOKUP(J420,Riders!$A$2:$C$3501,2,FALSE))/365</f>
        <v>21.638356164383563</v>
      </c>
      <c r="O420" s="65">
        <f>(C420-VLOOKUP(K420,Riders!$A$2:$C$3501,2,FALSE))/365</f>
        <v>18.860273972602741</v>
      </c>
      <c r="P420" s="38">
        <v>3</v>
      </c>
      <c r="Q420" s="127">
        <f t="shared" si="42"/>
        <v>256.42999999999995</v>
      </c>
      <c r="R420" s="127">
        <f t="shared" si="43"/>
        <v>22.158000000000001</v>
      </c>
      <c r="S420" s="127">
        <f t="shared" si="44"/>
        <v>68.47399999999999</v>
      </c>
      <c r="T420" s="127">
        <f t="shared" si="45"/>
        <v>62.40300000000002</v>
      </c>
      <c r="U420" s="127">
        <f t="shared" si="46"/>
        <v>62.774000000000001</v>
      </c>
      <c r="V420" s="127">
        <f t="shared" si="47"/>
        <v>62.77899999999994</v>
      </c>
      <c r="W420">
        <v>14.025</v>
      </c>
      <c r="X420">
        <v>8.1330000000000009</v>
      </c>
      <c r="Y420">
        <v>7.6519999999999975</v>
      </c>
      <c r="Z420">
        <v>7.5629999999999988</v>
      </c>
      <c r="AA420">
        <v>7.6900000000000048</v>
      </c>
      <c r="AB420">
        <v>7.7319999999999993</v>
      </c>
      <c r="AC420">
        <v>7.7590000000000074</v>
      </c>
      <c r="AD420">
        <v>7.9199999999999804</v>
      </c>
      <c r="AE420">
        <v>7.777000000000001</v>
      </c>
      <c r="AF420">
        <v>7.7600000000000193</v>
      </c>
      <c r="AG420">
        <v>7.8549999999999756</v>
      </c>
      <c r="AH420">
        <v>7.6970000000000169</v>
      </c>
      <c r="AI420">
        <v>7.7340000000000089</v>
      </c>
      <c r="AJ420">
        <v>7.8589999999999804</v>
      </c>
      <c r="AK420">
        <v>7.7639999999999958</v>
      </c>
      <c r="AL420">
        <v>7.9570000000000221</v>
      </c>
      <c r="AM420">
        <v>7.8599999999999852</v>
      </c>
      <c r="AN420">
        <v>7.9050000000000011</v>
      </c>
      <c r="AO420">
        <v>7.9869999999999948</v>
      </c>
      <c r="AP420">
        <v>7.8610000000000184</v>
      </c>
      <c r="AQ420">
        <v>7.8030000000000257</v>
      </c>
      <c r="AR420">
        <v>7.7509999999999764</v>
      </c>
      <c r="AS420">
        <v>7.8439999999999657</v>
      </c>
      <c r="AT420">
        <v>7.7630000000000337</v>
      </c>
      <c r="AU420">
        <v>7.8010000000000161</v>
      </c>
      <c r="AV420">
        <v>7.95799999999997</v>
      </c>
      <c r="AW420">
        <v>7.9669999999999845</v>
      </c>
      <c r="AX420">
        <v>7.9220000000000255</v>
      </c>
      <c r="AY420">
        <v>8.0029999999999575</v>
      </c>
      <c r="AZ420">
        <v>7.8240000000000691</v>
      </c>
      <c r="BA420">
        <v>7.6509999999999536</v>
      </c>
      <c r="BB420">
        <v>7.6529999999999632</v>
      </c>
      <c r="BC420" s="128">
        <f t="shared" si="48"/>
        <v>56.155676012947012</v>
      </c>
    </row>
    <row r="421" spans="1:55" ht="15" thickBot="1" x14ac:dyDescent="0.35">
      <c r="A421" s="38" t="s">
        <v>170</v>
      </c>
      <c r="B421" s="38">
        <v>2019</v>
      </c>
      <c r="C421" s="9">
        <v>43770</v>
      </c>
      <c r="D421" s="38" t="s">
        <v>72</v>
      </c>
      <c r="E421" s="38" t="s">
        <v>204</v>
      </c>
      <c r="F421" t="s">
        <v>206</v>
      </c>
      <c r="G421" t="s">
        <v>17</v>
      </c>
      <c r="H421" t="s">
        <v>215</v>
      </c>
      <c r="I421" t="s">
        <v>423</v>
      </c>
      <c r="J421" t="s">
        <v>327</v>
      </c>
      <c r="K421" t="s">
        <v>422</v>
      </c>
      <c r="L421" s="65">
        <f>(C421-VLOOKUP(H421,Riders!$A$2:$C$3501,2,FALSE))/365</f>
        <v>20.816438356164383</v>
      </c>
      <c r="M421" s="65">
        <f>(C421-VLOOKUP(I421,Riders!$A$2:$C$3501,2,FALSE))/365</f>
        <v>21.950684931506849</v>
      </c>
      <c r="N421" s="65">
        <f>(C421-VLOOKUP(J421,Riders!$A$2:$C$3501,2,FALSE))/365</f>
        <v>27.076712328767123</v>
      </c>
      <c r="O421" s="65">
        <f>(C421-VLOOKUP(K421,Riders!$A$2:$C$3501,2,FALSE))/365</f>
        <v>20.536986301369861</v>
      </c>
      <c r="P421" s="38">
        <v>4</v>
      </c>
      <c r="Q421" s="127">
        <f t="shared" si="42"/>
        <v>258.66700000000003</v>
      </c>
      <c r="R421" s="127">
        <f t="shared" si="43"/>
        <v>22.524000000000001</v>
      </c>
      <c r="S421" s="127">
        <f t="shared" si="44"/>
        <v>69.315000000000012</v>
      </c>
      <c r="T421" s="127">
        <f t="shared" si="45"/>
        <v>62.09399999999998</v>
      </c>
      <c r="U421" s="127">
        <f t="shared" si="46"/>
        <v>63.132000000000005</v>
      </c>
      <c r="V421" s="127">
        <f t="shared" si="47"/>
        <v>64.126000000000033</v>
      </c>
      <c r="W421">
        <v>14.101000000000001</v>
      </c>
      <c r="X421">
        <v>8.423</v>
      </c>
      <c r="Y421">
        <v>7.916999999999998</v>
      </c>
      <c r="Z421">
        <v>7.6680000000000028</v>
      </c>
      <c r="AA421">
        <v>7.8689999999999998</v>
      </c>
      <c r="AB421">
        <v>7.759999999999998</v>
      </c>
      <c r="AC421">
        <v>7.7490000000000023</v>
      </c>
      <c r="AD421">
        <v>7.8280000000000101</v>
      </c>
      <c r="AE421">
        <v>7.6829999999999927</v>
      </c>
      <c r="AF421">
        <v>7.6739999999999924</v>
      </c>
      <c r="AG421">
        <v>7.7690000000000055</v>
      </c>
      <c r="AH421">
        <v>7.9170000000000016</v>
      </c>
      <c r="AI421">
        <v>7.7630000000000052</v>
      </c>
      <c r="AJ421">
        <v>7.7409999999999712</v>
      </c>
      <c r="AK421">
        <v>7.7640000000000242</v>
      </c>
      <c r="AL421">
        <v>7.782999999999987</v>
      </c>
      <c r="AM421">
        <v>7.8460000000000036</v>
      </c>
      <c r="AN421">
        <v>7.9869999999999948</v>
      </c>
      <c r="AO421">
        <v>7.8789999999999907</v>
      </c>
      <c r="AP421">
        <v>8.0800000000000125</v>
      </c>
      <c r="AQ421">
        <v>7.9060000000000059</v>
      </c>
      <c r="AR421">
        <v>7.7809999999999775</v>
      </c>
      <c r="AS421">
        <v>7.7540000000000191</v>
      </c>
      <c r="AT421">
        <v>7.8990000000000009</v>
      </c>
      <c r="AU421">
        <v>7.8530000000000086</v>
      </c>
      <c r="AV421">
        <v>7.8559999999999945</v>
      </c>
      <c r="AW421">
        <v>8.1129999999999995</v>
      </c>
      <c r="AX421">
        <v>8.0290000000000532</v>
      </c>
      <c r="AY421">
        <v>8.143999999999977</v>
      </c>
      <c r="AZ421">
        <v>8.2779999999999916</v>
      </c>
      <c r="BA421">
        <v>7.9519999999999982</v>
      </c>
      <c r="BB421">
        <v>7.9010000000000105</v>
      </c>
      <c r="BC421" s="128">
        <f t="shared" si="48"/>
        <v>55.670031353052373</v>
      </c>
    </row>
    <row r="422" spans="1:55" ht="15" thickBot="1" x14ac:dyDescent="0.35">
      <c r="A422" s="38" t="s">
        <v>170</v>
      </c>
      <c r="B422" s="38">
        <v>2019</v>
      </c>
      <c r="C422" s="9">
        <v>43769</v>
      </c>
      <c r="D422" s="38" t="s">
        <v>72</v>
      </c>
      <c r="E422" s="38" t="s">
        <v>379</v>
      </c>
      <c r="F422" s="67" t="s">
        <v>379</v>
      </c>
      <c r="G422" t="s">
        <v>67</v>
      </c>
      <c r="H422" t="s">
        <v>214</v>
      </c>
      <c r="I422" t="s">
        <v>329</v>
      </c>
      <c r="J422" t="s">
        <v>520</v>
      </c>
      <c r="K422" t="s">
        <v>521</v>
      </c>
      <c r="L422" s="65">
        <f>(C422-VLOOKUP(H422,Riders!$A$2:$C$3501,2,FALSE))/365</f>
        <v>24.86849315068493</v>
      </c>
      <c r="M422" s="65">
        <f>(C422-VLOOKUP(I422,Riders!$A$2:$C$3501,2,FALSE))/365</f>
        <v>32.975342465753428</v>
      </c>
      <c r="N422" s="65">
        <f>(C422-VLOOKUP(J422,Riders!$A$2:$C$3501,2,FALSE))/365</f>
        <v>22.843835616438355</v>
      </c>
      <c r="O422" s="65">
        <f>(C422-VLOOKUP(K422,Riders!$A$2:$C$3501,2,FALSE))/365</f>
        <v>22.202739726027396</v>
      </c>
      <c r="P422" s="38">
        <v>1</v>
      </c>
      <c r="Q422" s="127">
        <f t="shared" si="42"/>
        <v>255.50499999999997</v>
      </c>
      <c r="R422" s="127">
        <f t="shared" si="43"/>
        <v>22.071999999999999</v>
      </c>
      <c r="S422" s="127">
        <f t="shared" si="44"/>
        <v>67.710999999999984</v>
      </c>
      <c r="T422" s="127">
        <f t="shared" si="45"/>
        <v>63.449000000000012</v>
      </c>
      <c r="U422" s="127">
        <f t="shared" si="46"/>
        <v>62.151999999999987</v>
      </c>
      <c r="V422" s="127">
        <f t="shared" si="47"/>
        <v>62.192999999999984</v>
      </c>
      <c r="W422">
        <v>14.217000000000001</v>
      </c>
      <c r="X422">
        <v>7.8549999999999986</v>
      </c>
      <c r="Y422">
        <v>7.5680000000000014</v>
      </c>
      <c r="Z422">
        <v>7.6270000000000024</v>
      </c>
      <c r="AA422">
        <v>7.509999999999998</v>
      </c>
      <c r="AB422">
        <v>7.5020000000000024</v>
      </c>
      <c r="AC422">
        <v>7.5949999999999989</v>
      </c>
      <c r="AD422">
        <v>7.836999999999982</v>
      </c>
      <c r="AE422">
        <v>7.75</v>
      </c>
      <c r="AF422">
        <v>7.7890000000000157</v>
      </c>
      <c r="AG422">
        <v>7.9410000000000025</v>
      </c>
      <c r="AH422">
        <v>7.938999999999993</v>
      </c>
      <c r="AI422">
        <v>8.0060000000000002</v>
      </c>
      <c r="AJ422">
        <v>8.2210000000000178</v>
      </c>
      <c r="AK422">
        <v>7.8900000000000006</v>
      </c>
      <c r="AL422">
        <v>7.9129999999999825</v>
      </c>
      <c r="AM422">
        <v>7.7279999999999802</v>
      </c>
      <c r="AN422">
        <v>7.7470000000000141</v>
      </c>
      <c r="AO422">
        <v>7.6949999999999932</v>
      </c>
      <c r="AP422">
        <v>7.688999999999993</v>
      </c>
      <c r="AQ422">
        <v>7.7600000000000193</v>
      </c>
      <c r="AR422">
        <v>7.7939999999999827</v>
      </c>
      <c r="AS422">
        <v>7.7840000000000487</v>
      </c>
      <c r="AT422">
        <v>7.9549999999999557</v>
      </c>
      <c r="AU422">
        <v>7.8170000000000073</v>
      </c>
      <c r="AV422">
        <v>7.9540000000000077</v>
      </c>
      <c r="AW422">
        <v>8.0799999999999841</v>
      </c>
      <c r="AX422">
        <v>7.6969999999999743</v>
      </c>
      <c r="AY422">
        <v>7.5010000000000616</v>
      </c>
      <c r="AZ422">
        <v>7.6499999999999488</v>
      </c>
      <c r="BA422">
        <v>7.66700000000003</v>
      </c>
      <c r="BB422">
        <v>7.8269999999999698</v>
      </c>
      <c r="BC422" s="128">
        <f t="shared" si="48"/>
        <v>56.358975362517377</v>
      </c>
    </row>
    <row r="423" spans="1:55" ht="15" thickBot="1" x14ac:dyDescent="0.35">
      <c r="A423" s="38" t="s">
        <v>170</v>
      </c>
      <c r="B423" s="38">
        <v>2019</v>
      </c>
      <c r="C423" s="9">
        <v>43769</v>
      </c>
      <c r="D423" s="38" t="s">
        <v>72</v>
      </c>
      <c r="E423" s="38" t="s">
        <v>379</v>
      </c>
      <c r="F423" s="67" t="s">
        <v>379</v>
      </c>
      <c r="G423" t="s">
        <v>53</v>
      </c>
      <c r="H423" t="s">
        <v>298</v>
      </c>
      <c r="I423" t="s">
        <v>227</v>
      </c>
      <c r="J423" t="s">
        <v>560</v>
      </c>
      <c r="K423" t="s">
        <v>316</v>
      </c>
      <c r="L423" s="65">
        <f>(C423-VLOOKUP(H423,Riders!$A$2:$C$3501,2,FALSE))/365</f>
        <v>20.290410958904111</v>
      </c>
      <c r="M423" s="65">
        <f>(C423-VLOOKUP(I423,Riders!$A$2:$C$3501,2,FALSE))/365</f>
        <v>21.687671232876713</v>
      </c>
      <c r="N423" s="65">
        <f>(C423-VLOOKUP(J423,Riders!$A$2:$C$3501,2,FALSE))/365</f>
        <v>21.635616438356163</v>
      </c>
      <c r="O423" s="65">
        <f>(C423-VLOOKUP(K423,Riders!$A$2:$C$3501,2,FALSE))/365</f>
        <v>18.857534246575341</v>
      </c>
      <c r="P423" s="38">
        <v>2</v>
      </c>
      <c r="Q423" s="127">
        <f t="shared" si="42"/>
        <v>257.47399999999999</v>
      </c>
      <c r="R423" s="127">
        <f t="shared" si="43"/>
        <v>22.719000000000001</v>
      </c>
      <c r="S423" s="127">
        <f t="shared" si="44"/>
        <v>69.658999999999992</v>
      </c>
      <c r="T423" s="127">
        <f t="shared" si="45"/>
        <v>61.733000000000004</v>
      </c>
      <c r="U423" s="127">
        <f t="shared" si="46"/>
        <v>62.736000000000018</v>
      </c>
      <c r="V423" s="127">
        <f t="shared" si="47"/>
        <v>63.345999999999975</v>
      </c>
      <c r="W423">
        <v>14.5</v>
      </c>
      <c r="X423">
        <v>8.2190000000000012</v>
      </c>
      <c r="Y423">
        <v>7.9269999999999996</v>
      </c>
      <c r="Z423">
        <v>7.7819999999999965</v>
      </c>
      <c r="AA423">
        <v>7.8539999999999992</v>
      </c>
      <c r="AB423">
        <v>7.7750000000000057</v>
      </c>
      <c r="AC423">
        <v>7.7379999999999924</v>
      </c>
      <c r="AD423">
        <v>7.8639999999999972</v>
      </c>
      <c r="AE423">
        <v>7.7000000000000171</v>
      </c>
      <c r="AF423">
        <v>7.7209999999999752</v>
      </c>
      <c r="AG423">
        <v>7.8480000000000132</v>
      </c>
      <c r="AH423">
        <v>7.6550000000000153</v>
      </c>
      <c r="AI423">
        <v>7.6279999999999859</v>
      </c>
      <c r="AJ423">
        <v>7.7600000000000051</v>
      </c>
      <c r="AK423">
        <v>7.6159999999999854</v>
      </c>
      <c r="AL423">
        <v>7.8050000000000068</v>
      </c>
      <c r="AM423">
        <v>7.703000000000003</v>
      </c>
      <c r="AN423">
        <v>7.7580000000000098</v>
      </c>
      <c r="AO423">
        <v>7.9159999999999684</v>
      </c>
      <c r="AP423">
        <v>7.9290000000000305</v>
      </c>
      <c r="AQ423">
        <v>7.8589999999999804</v>
      </c>
      <c r="AR423">
        <v>7.8430000000000177</v>
      </c>
      <c r="AS423">
        <v>7.8830000000000098</v>
      </c>
      <c r="AT423">
        <v>7.8449999999999989</v>
      </c>
      <c r="AU423">
        <v>7.896000000000015</v>
      </c>
      <c r="AV423">
        <v>8.1259999999999479</v>
      </c>
      <c r="AW423">
        <v>7.8740000000000236</v>
      </c>
      <c r="AX423">
        <v>7.8089999999999975</v>
      </c>
      <c r="AY423">
        <v>7.9019999999999584</v>
      </c>
      <c r="AZ423">
        <v>7.8760000000000048</v>
      </c>
      <c r="BA423">
        <v>7.8350000000000648</v>
      </c>
      <c r="BB423">
        <v>8.0279999999999632</v>
      </c>
      <c r="BC423" s="128">
        <f t="shared" si="48"/>
        <v>55.927977193813746</v>
      </c>
    </row>
    <row r="424" spans="1:55" ht="15" thickBot="1" x14ac:dyDescent="0.35">
      <c r="A424" s="38" t="s">
        <v>170</v>
      </c>
      <c r="B424" s="38">
        <v>2019</v>
      </c>
      <c r="C424" s="9">
        <v>43769</v>
      </c>
      <c r="D424" s="38" t="s">
        <v>72</v>
      </c>
      <c r="E424" s="38" t="s">
        <v>379</v>
      </c>
      <c r="F424" s="67" t="s">
        <v>379</v>
      </c>
      <c r="G424" t="s">
        <v>15</v>
      </c>
      <c r="H424" t="s">
        <v>459</v>
      </c>
      <c r="I424" t="s">
        <v>501</v>
      </c>
      <c r="J424" t="s">
        <v>491</v>
      </c>
      <c r="K424" t="s">
        <v>556</v>
      </c>
      <c r="L424" s="65">
        <f>(C424-VLOOKUP(H424,Riders!$A$2:$C$3501,2,FALSE))/365</f>
        <v>20.958904109589042</v>
      </c>
      <c r="M424" s="65">
        <f>(C424-VLOOKUP(I424,Riders!$A$2:$C$3501,2,FALSE))/365</f>
        <v>31.416438356164385</v>
      </c>
      <c r="N424" s="65">
        <f>(C424-VLOOKUP(J424,Riders!$A$2:$C$3501,2,FALSE))/365</f>
        <v>23.30958904109589</v>
      </c>
      <c r="O424" s="65" t="e">
        <f>(C424-VLOOKUP(K424,Riders!$A$2:$C$3501,2,FALSE))/365</f>
        <v>#N/A</v>
      </c>
      <c r="P424" s="38">
        <v>3</v>
      </c>
      <c r="Q424" s="127">
        <f t="shared" si="42"/>
        <v>257.98500000000001</v>
      </c>
      <c r="R424" s="127">
        <f t="shared" si="43"/>
        <v>22.645</v>
      </c>
      <c r="S424" s="127">
        <f t="shared" si="44"/>
        <v>69.597999999999985</v>
      </c>
      <c r="T424" s="127">
        <f t="shared" si="45"/>
        <v>62.318000000000012</v>
      </c>
      <c r="U424" s="127">
        <f t="shared" si="46"/>
        <v>63.077000000000027</v>
      </c>
      <c r="V424" s="127">
        <f t="shared" si="47"/>
        <v>62.99199999999999</v>
      </c>
      <c r="W424">
        <v>14.282</v>
      </c>
      <c r="X424">
        <v>8.3629999999999995</v>
      </c>
      <c r="Y424">
        <v>7.911999999999999</v>
      </c>
      <c r="Z424">
        <v>7.8000000000000007</v>
      </c>
      <c r="AA424">
        <v>7.8659999999999997</v>
      </c>
      <c r="AB424">
        <v>7.7830000000000013</v>
      </c>
      <c r="AC424">
        <v>7.777000000000001</v>
      </c>
      <c r="AD424">
        <v>7.8149999999999835</v>
      </c>
      <c r="AE424">
        <v>7.849000000000018</v>
      </c>
      <c r="AF424">
        <v>7.7040000000000077</v>
      </c>
      <c r="AG424">
        <v>7.6650000000000063</v>
      </c>
      <c r="AH424">
        <v>7.7199999999999847</v>
      </c>
      <c r="AI424">
        <v>7.8570000000000135</v>
      </c>
      <c r="AJ424">
        <v>7.820999999999998</v>
      </c>
      <c r="AK424">
        <v>7.8559999999999803</v>
      </c>
      <c r="AL424">
        <v>7.8460000000000036</v>
      </c>
      <c r="AM424">
        <v>7.8230000000000075</v>
      </c>
      <c r="AN424">
        <v>8.0109999999999957</v>
      </c>
      <c r="AO424">
        <v>7.914999999999992</v>
      </c>
      <c r="AP424">
        <v>7.8660000000000139</v>
      </c>
      <c r="AQ424">
        <v>7.9160000000000252</v>
      </c>
      <c r="AR424">
        <v>7.8559999999999661</v>
      </c>
      <c r="AS424">
        <v>7.8120000000000118</v>
      </c>
      <c r="AT424">
        <v>7.8780000000000143</v>
      </c>
      <c r="AU424">
        <v>8.0049999999999955</v>
      </c>
      <c r="AV424">
        <v>7.936000000000007</v>
      </c>
      <c r="AW424">
        <v>7.86099999999999</v>
      </c>
      <c r="AX424">
        <v>8.0459999999999638</v>
      </c>
      <c r="AY424">
        <v>7.7950000000000443</v>
      </c>
      <c r="AZ424">
        <v>7.8229999999999507</v>
      </c>
      <c r="BA424">
        <v>7.7120000000000175</v>
      </c>
      <c r="BB424">
        <v>7.8140000000000214</v>
      </c>
      <c r="BC424" s="128">
        <f t="shared" si="48"/>
        <v>55.817198674341526</v>
      </c>
    </row>
    <row r="425" spans="1:55" ht="15" thickBot="1" x14ac:dyDescent="0.35">
      <c r="A425" s="38" t="s">
        <v>170</v>
      </c>
      <c r="B425" s="38">
        <v>2019</v>
      </c>
      <c r="C425" s="9">
        <v>43769</v>
      </c>
      <c r="D425" s="38" t="s">
        <v>72</v>
      </c>
      <c r="E425" s="38" t="s">
        <v>379</v>
      </c>
      <c r="F425" s="67" t="s">
        <v>379</v>
      </c>
      <c r="G425" t="s">
        <v>25</v>
      </c>
      <c r="H425" t="s">
        <v>309</v>
      </c>
      <c r="I425" t="s">
        <v>457</v>
      </c>
      <c r="J425" t="s">
        <v>418</v>
      </c>
      <c r="K425" t="s">
        <v>561</v>
      </c>
      <c r="L425" s="65">
        <f>(C425-VLOOKUP(H425,Riders!$A$2:$C$3501,2,FALSE))/365</f>
        <v>27.536986301369861</v>
      </c>
      <c r="M425" s="65">
        <f>(C425-VLOOKUP(I425,Riders!$A$2:$C$3501,2,FALSE))/365</f>
        <v>22.224657534246575</v>
      </c>
      <c r="N425" s="65">
        <f>(C425-VLOOKUP(J425,Riders!$A$2:$C$3501,2,FALSE))/365</f>
        <v>22.605479452054794</v>
      </c>
      <c r="O425" s="65">
        <f>(C425-VLOOKUP(K425,Riders!$A$2:$C$3501,2,FALSE))/365</f>
        <v>22.986301369863014</v>
      </c>
      <c r="P425" s="38">
        <v>4</v>
      </c>
      <c r="Q425" s="127">
        <f t="shared" si="42"/>
        <v>260.60500000000002</v>
      </c>
      <c r="R425" s="127">
        <f t="shared" si="43"/>
        <v>22.384</v>
      </c>
      <c r="S425" s="127">
        <f t="shared" si="44"/>
        <v>69.600999999999999</v>
      </c>
      <c r="T425" s="127">
        <f t="shared" si="45"/>
        <v>63.04000000000002</v>
      </c>
      <c r="U425" s="127">
        <f t="shared" si="46"/>
        <v>63.115999999999985</v>
      </c>
      <c r="V425" s="127">
        <f t="shared" si="47"/>
        <v>64.848000000000013</v>
      </c>
      <c r="W425">
        <v>14.214</v>
      </c>
      <c r="X425">
        <v>8.17</v>
      </c>
      <c r="Y425">
        <v>7.8359999999999985</v>
      </c>
      <c r="Z425">
        <v>7.8990000000000009</v>
      </c>
      <c r="AA425">
        <v>8.0189999999999984</v>
      </c>
      <c r="AB425">
        <v>7.892000000000003</v>
      </c>
      <c r="AC425">
        <v>7.7709999999999937</v>
      </c>
      <c r="AD425">
        <v>7.8000000000000043</v>
      </c>
      <c r="AE425">
        <v>7.9740000000000038</v>
      </c>
      <c r="AF425">
        <v>7.8180000000000121</v>
      </c>
      <c r="AG425">
        <v>7.8569999999999993</v>
      </c>
      <c r="AH425">
        <v>7.8729999999999762</v>
      </c>
      <c r="AI425">
        <v>7.9590000000000174</v>
      </c>
      <c r="AJ425">
        <v>7.8739999999999952</v>
      </c>
      <c r="AK425">
        <v>7.8230000000000075</v>
      </c>
      <c r="AL425">
        <v>7.862000000000009</v>
      </c>
      <c r="AM425">
        <v>7.9559999999999604</v>
      </c>
      <c r="AN425">
        <v>7.8689999999999998</v>
      </c>
      <c r="AO425">
        <v>7.9660000000000366</v>
      </c>
      <c r="AP425">
        <v>7.8050000000000068</v>
      </c>
      <c r="AQ425">
        <v>7.7329999999999757</v>
      </c>
      <c r="AR425">
        <v>7.7810000000000059</v>
      </c>
      <c r="AS425">
        <v>7.9759999999999991</v>
      </c>
      <c r="AT425">
        <v>8.0300000000000011</v>
      </c>
      <c r="AU425">
        <v>8.0449999999999875</v>
      </c>
      <c r="AV425">
        <v>8.1399999999999864</v>
      </c>
      <c r="AW425">
        <v>8.2810000000000343</v>
      </c>
      <c r="AX425">
        <v>8.1869999999999834</v>
      </c>
      <c r="AY425">
        <v>8.1059999999999945</v>
      </c>
      <c r="AZ425">
        <v>8.2580000000000098</v>
      </c>
      <c r="BA425">
        <v>7.9299999999999784</v>
      </c>
      <c r="BB425">
        <v>7.9010000000000389</v>
      </c>
      <c r="BC425" s="128">
        <f t="shared" si="48"/>
        <v>55.256038832716179</v>
      </c>
    </row>
    <row r="426" spans="1:55" ht="15" thickBot="1" x14ac:dyDescent="0.35">
      <c r="A426" s="38" t="s">
        <v>170</v>
      </c>
      <c r="B426" s="38">
        <v>2019</v>
      </c>
      <c r="C426" s="9">
        <v>43769</v>
      </c>
      <c r="D426" s="38" t="s">
        <v>72</v>
      </c>
      <c r="E426" s="38" t="s">
        <v>379</v>
      </c>
      <c r="F426" s="67" t="s">
        <v>379</v>
      </c>
      <c r="G426" t="s">
        <v>17</v>
      </c>
      <c r="H426" t="s">
        <v>215</v>
      </c>
      <c r="I426" t="s">
        <v>423</v>
      </c>
      <c r="J426" t="s">
        <v>327</v>
      </c>
      <c r="K426" t="s">
        <v>422</v>
      </c>
      <c r="L426" s="65">
        <f>(C426-VLOOKUP(H426,Riders!$A$2:$C$3501,2,FALSE))/365</f>
        <v>20.813698630136987</v>
      </c>
      <c r="M426" s="65">
        <f>(C426-VLOOKUP(I426,Riders!$A$2:$C$3501,2,FALSE))/365</f>
        <v>21.947945205479453</v>
      </c>
      <c r="N426" s="65">
        <f>(C426-VLOOKUP(J426,Riders!$A$2:$C$3501,2,FALSE))/365</f>
        <v>27.073972602739726</v>
      </c>
      <c r="O426" s="65">
        <f>(C426-VLOOKUP(K426,Riders!$A$2:$C$3501,2,FALSE))/365</f>
        <v>20.534246575342465</v>
      </c>
      <c r="P426" s="38">
        <v>5</v>
      </c>
      <c r="Q426" s="127">
        <f t="shared" si="42"/>
        <v>262.29199999999997</v>
      </c>
      <c r="R426" s="127">
        <f t="shared" si="43"/>
        <v>23.344999999999999</v>
      </c>
      <c r="S426" s="127">
        <f t="shared" si="44"/>
        <v>70.963000000000008</v>
      </c>
      <c r="T426" s="127">
        <f t="shared" si="45"/>
        <v>62.372999999999976</v>
      </c>
      <c r="U426" s="127">
        <f t="shared" si="46"/>
        <v>64.277999999999992</v>
      </c>
      <c r="V426" s="127">
        <f t="shared" si="47"/>
        <v>64.677999999999997</v>
      </c>
      <c r="W426">
        <v>14.637</v>
      </c>
      <c r="X426">
        <v>8.7079999999999984</v>
      </c>
      <c r="Y426">
        <v>8.0730000000000004</v>
      </c>
      <c r="Z426">
        <v>7.804000000000002</v>
      </c>
      <c r="AA426">
        <v>7.9309999999999974</v>
      </c>
      <c r="AB426">
        <v>7.9450000000000003</v>
      </c>
      <c r="AC426">
        <v>7.9099999999999966</v>
      </c>
      <c r="AD426">
        <v>7.9550000000000125</v>
      </c>
      <c r="AE426">
        <v>7.7760000000000105</v>
      </c>
      <c r="AF426">
        <v>7.7789999999999822</v>
      </c>
      <c r="AG426">
        <v>7.7369999999999948</v>
      </c>
      <c r="AH426">
        <v>7.923000000000016</v>
      </c>
      <c r="AI426">
        <v>7.7239999999999895</v>
      </c>
      <c r="AJ426">
        <v>7.7789999999999822</v>
      </c>
      <c r="AK426">
        <v>7.7930000000000064</v>
      </c>
      <c r="AL426">
        <v>7.8619999999999948</v>
      </c>
      <c r="AM426">
        <v>7.9110000000000014</v>
      </c>
      <c r="AN426">
        <v>8.1480000000000246</v>
      </c>
      <c r="AO426">
        <v>7.8909999999999911</v>
      </c>
      <c r="AP426">
        <v>7.9450000000000216</v>
      </c>
      <c r="AQ426">
        <v>8.1379999999999484</v>
      </c>
      <c r="AR426">
        <v>8.0770000000000266</v>
      </c>
      <c r="AS426">
        <v>8.0289999999999964</v>
      </c>
      <c r="AT426">
        <v>8.1389999999999816</v>
      </c>
      <c r="AU426">
        <v>7.9570000000000221</v>
      </c>
      <c r="AV426">
        <v>7.9699999999999989</v>
      </c>
      <c r="AW426">
        <v>8.039999999999992</v>
      </c>
      <c r="AX426">
        <v>8.2069999999999936</v>
      </c>
      <c r="AY426">
        <v>8.0229999999999961</v>
      </c>
      <c r="AZ426">
        <v>8.0850000000000364</v>
      </c>
      <c r="BA426">
        <v>8.136999999999972</v>
      </c>
      <c r="BB426">
        <v>8.2589999999999861</v>
      </c>
      <c r="BC426" s="128">
        <f t="shared" si="48"/>
        <v>54.900645082579729</v>
      </c>
    </row>
    <row r="427" spans="1:55" ht="15" thickBot="1" x14ac:dyDescent="0.35">
      <c r="A427" s="38" t="s">
        <v>170</v>
      </c>
      <c r="B427" s="38">
        <v>2019</v>
      </c>
      <c r="C427" s="9">
        <v>43769</v>
      </c>
      <c r="D427" s="38" t="s">
        <v>72</v>
      </c>
      <c r="E427" s="38" t="s">
        <v>379</v>
      </c>
      <c r="F427" s="67" t="s">
        <v>379</v>
      </c>
      <c r="G427" t="s">
        <v>51</v>
      </c>
      <c r="H427" t="s">
        <v>301</v>
      </c>
      <c r="I427" t="s">
        <v>555</v>
      </c>
      <c r="J427" t="s">
        <v>531</v>
      </c>
      <c r="K427" t="s">
        <v>236</v>
      </c>
      <c r="L427" s="65">
        <f>(C427-VLOOKUP(H427,Riders!$A$2:$C$3501,2,FALSE))/365</f>
        <v>29.652054794520549</v>
      </c>
      <c r="M427" s="65">
        <f>(C427-VLOOKUP(I427,Riders!$A$2:$C$3501,2,FALSE))/365</f>
        <v>33.586301369863016</v>
      </c>
      <c r="N427" s="65">
        <f>(C427-VLOOKUP(J427,Riders!$A$2:$C$3501,2,FALSE))/365</f>
        <v>19.164383561643834</v>
      </c>
      <c r="O427" s="65">
        <f>(C427-VLOOKUP(K427,Riders!$A$2:$C$3501,2,FALSE))/365</f>
        <v>23.989041095890411</v>
      </c>
      <c r="P427" s="38">
        <v>6</v>
      </c>
      <c r="Q427" s="127">
        <f t="shared" si="42"/>
        <v>262.54599999999999</v>
      </c>
      <c r="R427" s="127">
        <f t="shared" si="43"/>
        <v>22.527999999999999</v>
      </c>
      <c r="S427" s="127">
        <f t="shared" si="44"/>
        <v>70.11999999999999</v>
      </c>
      <c r="T427" s="127">
        <f t="shared" si="45"/>
        <v>63.966999999999999</v>
      </c>
      <c r="U427" s="127">
        <f t="shared" si="46"/>
        <v>63.920999999999992</v>
      </c>
      <c r="V427" s="127">
        <f t="shared" si="47"/>
        <v>64.538000000000011</v>
      </c>
      <c r="W427">
        <v>14.16</v>
      </c>
      <c r="X427">
        <v>8.3679999999999986</v>
      </c>
      <c r="Y427">
        <v>7.9370000000000012</v>
      </c>
      <c r="Z427">
        <v>7.950999999999997</v>
      </c>
      <c r="AA427">
        <v>7.8910000000000053</v>
      </c>
      <c r="AB427">
        <v>7.9819999999999993</v>
      </c>
      <c r="AC427">
        <v>7.8560000000000016</v>
      </c>
      <c r="AD427">
        <v>7.9749999999999872</v>
      </c>
      <c r="AE427">
        <v>7.724000000000018</v>
      </c>
      <c r="AF427">
        <v>7.7069999999999936</v>
      </c>
      <c r="AG427">
        <v>7.953000000000003</v>
      </c>
      <c r="AH427">
        <v>8.1029999999999944</v>
      </c>
      <c r="AI427">
        <v>8.1059999999999803</v>
      </c>
      <c r="AJ427">
        <v>8.1190000000000282</v>
      </c>
      <c r="AK427">
        <v>8.2009999999999934</v>
      </c>
      <c r="AL427">
        <v>8.0539999999999878</v>
      </c>
      <c r="AM427">
        <v>7.988000000000028</v>
      </c>
      <c r="AN427">
        <v>8.1399999999999864</v>
      </c>
      <c r="AO427">
        <v>7.8190000000000168</v>
      </c>
      <c r="AP427">
        <v>7.775999999999982</v>
      </c>
      <c r="AQ427">
        <v>7.8330000000000268</v>
      </c>
      <c r="AR427">
        <v>8.0819999999999652</v>
      </c>
      <c r="AS427">
        <v>8.0390000000000157</v>
      </c>
      <c r="AT427">
        <v>8.2439999999999714</v>
      </c>
      <c r="AU427">
        <v>8.1450000000000387</v>
      </c>
      <c r="AV427">
        <v>8.1439999999999486</v>
      </c>
      <c r="AW427">
        <v>8.2990000000000066</v>
      </c>
      <c r="AX427">
        <v>7.9770000000000323</v>
      </c>
      <c r="AY427">
        <v>8.0759999999999934</v>
      </c>
      <c r="AZ427">
        <v>8.27800000000002</v>
      </c>
      <c r="BA427">
        <v>7.775999999999982</v>
      </c>
      <c r="BB427">
        <v>7.8429999999999893</v>
      </c>
      <c r="BC427" s="128">
        <f t="shared" si="48"/>
        <v>54.847531480197759</v>
      </c>
    </row>
    <row r="428" spans="1:55" ht="15" thickBot="1" x14ac:dyDescent="0.35">
      <c r="A428" s="38" t="s">
        <v>170</v>
      </c>
      <c r="B428" s="38">
        <v>2019</v>
      </c>
      <c r="C428" s="9">
        <v>43769</v>
      </c>
      <c r="D428" s="38" t="s">
        <v>72</v>
      </c>
      <c r="E428" s="38" t="s">
        <v>379</v>
      </c>
      <c r="F428" s="67" t="s">
        <v>379</v>
      </c>
      <c r="G428" t="s">
        <v>56</v>
      </c>
      <c r="H428" t="s">
        <v>291</v>
      </c>
      <c r="I428" t="s">
        <v>267</v>
      </c>
      <c r="J428" t="s">
        <v>428</v>
      </c>
      <c r="K428" t="s">
        <v>427</v>
      </c>
      <c r="L428" s="65">
        <f>(C428-VLOOKUP(H428,Riders!$A$2:$C$3501,2,FALSE))/365</f>
        <v>18.539726027397261</v>
      </c>
      <c r="M428" s="65">
        <f>(C428-VLOOKUP(I428,Riders!$A$2:$C$3501,2,FALSE))/365</f>
        <v>20.849315068493151</v>
      </c>
      <c r="N428" s="65">
        <f>(C428-VLOOKUP(J428,Riders!$A$2:$C$3501,2,FALSE))/365</f>
        <v>30.010958904109589</v>
      </c>
      <c r="O428" s="65">
        <f>(C428-VLOOKUP(K428,Riders!$A$2:$C$3501,2,FALSE))/365</f>
        <v>25.512328767123286</v>
      </c>
      <c r="P428" s="38">
        <v>7</v>
      </c>
      <c r="Q428" s="127">
        <f t="shared" si="42"/>
        <v>265.38899999999995</v>
      </c>
      <c r="R428" s="127">
        <f t="shared" si="43"/>
        <v>23.260999999999999</v>
      </c>
      <c r="S428" s="127">
        <f t="shared" si="44"/>
        <v>70.439000000000007</v>
      </c>
      <c r="T428" s="127">
        <f t="shared" si="45"/>
        <v>64.278999999999982</v>
      </c>
      <c r="U428" s="127">
        <f t="shared" si="46"/>
        <v>65.710000000000036</v>
      </c>
      <c r="V428" s="127">
        <f t="shared" si="47"/>
        <v>64.960999999999927</v>
      </c>
      <c r="W428">
        <v>14.797000000000001</v>
      </c>
      <c r="X428">
        <v>8.4639999999999986</v>
      </c>
      <c r="Y428">
        <v>7.7910000000000004</v>
      </c>
      <c r="Z428">
        <v>7.7620000000000005</v>
      </c>
      <c r="AA428">
        <v>7.777000000000001</v>
      </c>
      <c r="AB428">
        <v>7.857999999999997</v>
      </c>
      <c r="AC428">
        <v>8.0620000000000047</v>
      </c>
      <c r="AD428">
        <v>7.9280000000000044</v>
      </c>
      <c r="AE428">
        <v>7.8439999999999941</v>
      </c>
      <c r="AF428">
        <v>7.8310000000000031</v>
      </c>
      <c r="AG428">
        <v>7.9140000000000015</v>
      </c>
      <c r="AH428">
        <v>8.1349999999999909</v>
      </c>
      <c r="AI428">
        <v>8.0770000000000124</v>
      </c>
      <c r="AJ428">
        <v>8.1389999999999816</v>
      </c>
      <c r="AK428">
        <v>8.2530000000000001</v>
      </c>
      <c r="AL428">
        <v>8.0859999999999985</v>
      </c>
      <c r="AM428">
        <v>8.2040000000000077</v>
      </c>
      <c r="AN428">
        <v>8.1700000000000159</v>
      </c>
      <c r="AO428">
        <v>8.2209999999999752</v>
      </c>
      <c r="AP428">
        <v>8.2840000000000202</v>
      </c>
      <c r="AQ428">
        <v>8.4350000000000023</v>
      </c>
      <c r="AR428">
        <v>8.2299999999999898</v>
      </c>
      <c r="AS428">
        <v>8.0260000000000105</v>
      </c>
      <c r="AT428">
        <v>8.1400000000000148</v>
      </c>
      <c r="AU428">
        <v>8.1599999999999966</v>
      </c>
      <c r="AV428">
        <v>8.3629999999999995</v>
      </c>
      <c r="AW428">
        <v>8.3170000000000073</v>
      </c>
      <c r="AX428">
        <v>8.2279999999999802</v>
      </c>
      <c r="AY428">
        <v>8.2819999999999538</v>
      </c>
      <c r="AZ428">
        <v>7.9510000000000218</v>
      </c>
      <c r="BA428">
        <v>7.7860000000000014</v>
      </c>
      <c r="BB428">
        <v>7.8739999999999668</v>
      </c>
      <c r="BC428" s="128">
        <f t="shared" si="48"/>
        <v>54.25997309609668</v>
      </c>
    </row>
    <row r="429" spans="1:55" ht="15" thickBot="1" x14ac:dyDescent="0.35">
      <c r="A429" s="38" t="s">
        <v>170</v>
      </c>
      <c r="B429" s="38">
        <v>2019</v>
      </c>
      <c r="C429" s="9">
        <v>43769</v>
      </c>
      <c r="D429" s="38" t="s">
        <v>72</v>
      </c>
      <c r="E429" s="38" t="s">
        <v>379</v>
      </c>
      <c r="F429" s="67" t="s">
        <v>379</v>
      </c>
      <c r="G429" t="s">
        <v>47</v>
      </c>
      <c r="H429" t="s">
        <v>268</v>
      </c>
      <c r="I429" t="s">
        <v>562</v>
      </c>
      <c r="J429" t="s">
        <v>240</v>
      </c>
      <c r="K429" t="s">
        <v>279</v>
      </c>
      <c r="L429" s="65">
        <f>(C429-VLOOKUP(H429,Riders!$A$2:$C$3501,2,FALSE))/365</f>
        <v>22.830136986301369</v>
      </c>
      <c r="M429" s="65">
        <f>(C429-VLOOKUP(I429,Riders!$A$2:$C$3501,2,FALSE))/365</f>
        <v>22.079452054794519</v>
      </c>
      <c r="N429" s="65">
        <f>(C429-VLOOKUP(J429,Riders!$A$2:$C$3501,2,FALSE))/365</f>
        <v>27.290410958904111</v>
      </c>
      <c r="O429" s="65">
        <f>(C429-VLOOKUP(K429,Riders!$A$2:$C$3501,2,FALSE))/365</f>
        <v>23.457534246575342</v>
      </c>
      <c r="P429" s="38">
        <v>8</v>
      </c>
      <c r="Q429" s="127">
        <f t="shared" si="42"/>
        <v>266.52299999999997</v>
      </c>
      <c r="R429" s="127">
        <f t="shared" si="43"/>
        <v>22.908000000000001</v>
      </c>
      <c r="S429" s="127">
        <f t="shared" si="44"/>
        <v>70.663000000000011</v>
      </c>
      <c r="T429" s="127">
        <f t="shared" si="45"/>
        <v>64.587999999999965</v>
      </c>
      <c r="U429" s="127">
        <f t="shared" si="46"/>
        <v>64.963000000000022</v>
      </c>
      <c r="V429" s="127">
        <f t="shared" si="47"/>
        <v>66.308999999999969</v>
      </c>
      <c r="W429">
        <v>14.61</v>
      </c>
      <c r="X429">
        <v>8.2980000000000018</v>
      </c>
      <c r="Y429">
        <v>8.1280000000000001</v>
      </c>
      <c r="Z429">
        <v>7.8909999999999982</v>
      </c>
      <c r="AA429">
        <v>8.0090000000000003</v>
      </c>
      <c r="AB429">
        <v>7.8599999999999994</v>
      </c>
      <c r="AC429">
        <v>7.9819999999999993</v>
      </c>
      <c r="AD429">
        <v>7.8850000000000122</v>
      </c>
      <c r="AE429">
        <v>8.1239999999999952</v>
      </c>
      <c r="AF429">
        <v>8.0879999999999939</v>
      </c>
      <c r="AG429">
        <v>8.2590000000000003</v>
      </c>
      <c r="AH429">
        <v>8.1299999999999955</v>
      </c>
      <c r="AI429">
        <v>8.1269999999999953</v>
      </c>
      <c r="AJ429">
        <v>7.8710000000000093</v>
      </c>
      <c r="AK429">
        <v>8.0339999999999918</v>
      </c>
      <c r="AL429">
        <v>7.9549999999999841</v>
      </c>
      <c r="AM429">
        <v>8.1630000000000109</v>
      </c>
      <c r="AN429">
        <v>8.0900000000000318</v>
      </c>
      <c r="AO429">
        <v>8.3229999999999791</v>
      </c>
      <c r="AP429">
        <v>8.1809999999999832</v>
      </c>
      <c r="AQ429">
        <v>8.2120000000000175</v>
      </c>
      <c r="AR429">
        <v>7.9549999999999841</v>
      </c>
      <c r="AS429">
        <v>8.046999999999997</v>
      </c>
      <c r="AT429">
        <v>7.9920000000000186</v>
      </c>
      <c r="AU429">
        <v>8.2189999999999941</v>
      </c>
      <c r="AV429">
        <v>8.3660000000000139</v>
      </c>
      <c r="AW429">
        <v>8.3659999999999854</v>
      </c>
      <c r="AX429">
        <v>8.5130000000000052</v>
      </c>
      <c r="AY429">
        <v>8.1949999999999932</v>
      </c>
      <c r="AZ429">
        <v>8.3540000000000134</v>
      </c>
      <c r="BA429">
        <v>8.1339999999999861</v>
      </c>
      <c r="BB429">
        <v>8.1619999999999777</v>
      </c>
      <c r="BC429" s="128">
        <f t="shared" si="48"/>
        <v>54.029108182033077</v>
      </c>
    </row>
    <row r="430" spans="1:55" ht="15" thickBot="1" x14ac:dyDescent="0.35">
      <c r="A430" s="38" t="s">
        <v>170</v>
      </c>
      <c r="B430" s="38">
        <v>2019</v>
      </c>
      <c r="C430" s="9">
        <v>43769</v>
      </c>
      <c r="D430" s="38" t="s">
        <v>72</v>
      </c>
      <c r="E430" s="38" t="s">
        <v>379</v>
      </c>
      <c r="F430" s="67" t="s">
        <v>379</v>
      </c>
      <c r="G430" t="s">
        <v>118</v>
      </c>
      <c r="H430" t="s">
        <v>323</v>
      </c>
      <c r="I430" t="s">
        <v>563</v>
      </c>
      <c r="J430" t="s">
        <v>519</v>
      </c>
      <c r="K430" t="s">
        <v>564</v>
      </c>
      <c r="L430" s="65">
        <f>(C430-VLOOKUP(H430,Riders!$A$2:$C$3501,2,FALSE))/365</f>
        <v>26.232876712328768</v>
      </c>
      <c r="M430" s="65">
        <f>(C430-VLOOKUP(I430,Riders!$A$2:$C$3501,2,FALSE))/365</f>
        <v>18.967123287671232</v>
      </c>
      <c r="N430" s="65">
        <f>(C430-VLOOKUP(J430,Riders!$A$2:$C$3501,2,FALSE))/365</f>
        <v>18.304109589041097</v>
      </c>
      <c r="O430" s="65" t="e">
        <f>(C430-VLOOKUP(K430,Riders!$A$2:$C$3501,2,FALSE))/365</f>
        <v>#N/A</v>
      </c>
      <c r="P430" s="38">
        <v>9</v>
      </c>
      <c r="Q430" s="127">
        <f t="shared" si="42"/>
        <v>267.35699999999997</v>
      </c>
      <c r="R430" s="127">
        <f t="shared" si="43"/>
        <v>22.588999999999999</v>
      </c>
      <c r="S430" s="127">
        <f t="shared" si="44"/>
        <v>70.308999999999997</v>
      </c>
      <c r="T430" s="127">
        <f t="shared" si="45"/>
        <v>64.133999999999986</v>
      </c>
      <c r="U430" s="127">
        <f t="shared" si="46"/>
        <v>65.65100000000001</v>
      </c>
      <c r="V430" s="127">
        <f t="shared" si="47"/>
        <v>67.262999999999977</v>
      </c>
      <c r="W430">
        <v>14.089</v>
      </c>
      <c r="X430">
        <v>8.4999999999999982</v>
      </c>
      <c r="Y430">
        <v>8.1680000000000028</v>
      </c>
      <c r="Z430">
        <v>7.9039999999999999</v>
      </c>
      <c r="AA430">
        <v>7.9799999999999969</v>
      </c>
      <c r="AB430">
        <v>7.9050000000000011</v>
      </c>
      <c r="AC430">
        <v>7.9660000000000082</v>
      </c>
      <c r="AD430">
        <v>7.7969999999999899</v>
      </c>
      <c r="AE430">
        <v>7.8919999999999959</v>
      </c>
      <c r="AF430">
        <v>7.9549999999999983</v>
      </c>
      <c r="AG430">
        <v>8.1630000000000109</v>
      </c>
      <c r="AH430">
        <v>7.9209999999999923</v>
      </c>
      <c r="AI430">
        <v>7.9300000000000068</v>
      </c>
      <c r="AJ430">
        <v>8.1539999999999964</v>
      </c>
      <c r="AK430">
        <v>8.0279999999999916</v>
      </c>
      <c r="AL430">
        <v>8.090999999999994</v>
      </c>
      <c r="AM430">
        <v>8.2110000000000127</v>
      </c>
      <c r="AN430">
        <v>8.0519999999999925</v>
      </c>
      <c r="AO430">
        <v>8.0620000000000118</v>
      </c>
      <c r="AP430">
        <v>8.2820000000000107</v>
      </c>
      <c r="AQ430">
        <v>8.2729999999999961</v>
      </c>
      <c r="AR430">
        <v>8.5109999999999957</v>
      </c>
      <c r="AS430">
        <v>8.1240000000000236</v>
      </c>
      <c r="AT430">
        <v>8.1359999999999673</v>
      </c>
      <c r="AU430">
        <v>8.2600000000000193</v>
      </c>
      <c r="AV430">
        <v>8.1009999999999707</v>
      </c>
      <c r="AW430">
        <v>8.3030000000000257</v>
      </c>
      <c r="AX430">
        <v>8.3309999999999889</v>
      </c>
      <c r="AY430">
        <v>8.4609999999999843</v>
      </c>
      <c r="AZ430">
        <v>8.6970000000000596</v>
      </c>
      <c r="BA430">
        <v>8.4609999999999843</v>
      </c>
      <c r="BB430">
        <v>8.6489999999999441</v>
      </c>
      <c r="BC430" s="128">
        <f t="shared" si="48"/>
        <v>53.860568453416228</v>
      </c>
    </row>
    <row r="431" spans="1:55" ht="15" thickBot="1" x14ac:dyDescent="0.35">
      <c r="A431" s="38" t="s">
        <v>170</v>
      </c>
      <c r="B431" s="38">
        <v>2019</v>
      </c>
      <c r="C431" s="9">
        <v>43769</v>
      </c>
      <c r="D431" s="38" t="s">
        <v>72</v>
      </c>
      <c r="E431" s="38" t="s">
        <v>379</v>
      </c>
      <c r="F431" s="67" t="s">
        <v>379</v>
      </c>
      <c r="G431" t="s">
        <v>172</v>
      </c>
      <c r="H431" t="s">
        <v>565</v>
      </c>
      <c r="I431" t="s">
        <v>535</v>
      </c>
      <c r="J431" t="s">
        <v>333</v>
      </c>
      <c r="K431" t="s">
        <v>536</v>
      </c>
      <c r="L431" s="65" t="e">
        <f>(C431-VLOOKUP(H431,Riders!$A$2:$C$3501,2,FALSE))/365</f>
        <v>#N/A</v>
      </c>
      <c r="M431" s="65">
        <f>(C431-VLOOKUP(I431,Riders!$A$2:$C$3501,2,FALSE))/365</f>
        <v>25.068493150684933</v>
      </c>
      <c r="N431" s="65">
        <f>(C431-VLOOKUP(J431,Riders!$A$2:$C$3501,2,FALSE))/365</f>
        <v>25.254794520547946</v>
      </c>
      <c r="O431" s="65" t="e">
        <f>(C431-VLOOKUP(K431,Riders!$A$2:$C$3501,2,FALSE))/365</f>
        <v>#N/A</v>
      </c>
      <c r="P431" s="38">
        <v>10</v>
      </c>
      <c r="Q431" s="127">
        <f t="shared" si="42"/>
        <v>269.41000000000003</v>
      </c>
      <c r="R431" s="127">
        <f t="shared" si="43"/>
        <v>22.969000000000001</v>
      </c>
      <c r="S431" s="127">
        <f t="shared" si="44"/>
        <v>70.863</v>
      </c>
      <c r="T431" s="127">
        <f t="shared" si="45"/>
        <v>65.115999999999985</v>
      </c>
      <c r="U431" s="127">
        <f t="shared" si="46"/>
        <v>65.951000000000022</v>
      </c>
      <c r="V431" s="127">
        <f t="shared" si="47"/>
        <v>67.480000000000018</v>
      </c>
      <c r="W431">
        <v>14.532</v>
      </c>
      <c r="X431">
        <v>8.4370000000000012</v>
      </c>
      <c r="Y431">
        <v>8.041999999999998</v>
      </c>
      <c r="Z431">
        <v>7.8619999999999983</v>
      </c>
      <c r="AA431">
        <v>7.9770000000000039</v>
      </c>
      <c r="AB431">
        <v>7.8889999999999958</v>
      </c>
      <c r="AC431">
        <v>8.1090000000000089</v>
      </c>
      <c r="AD431">
        <v>8.0149999999999935</v>
      </c>
      <c r="AE431">
        <v>8.1609999999999872</v>
      </c>
      <c r="AF431">
        <v>8.0870000000000033</v>
      </c>
      <c r="AG431">
        <v>8.1590000000000202</v>
      </c>
      <c r="AH431">
        <v>8.019999999999996</v>
      </c>
      <c r="AI431">
        <v>8.2009999999999934</v>
      </c>
      <c r="AJ431">
        <v>8.1459999999999866</v>
      </c>
      <c r="AK431">
        <v>8.2470000000000283</v>
      </c>
      <c r="AL431">
        <v>8.0949999999999704</v>
      </c>
      <c r="AM431">
        <v>8.2360000000000184</v>
      </c>
      <c r="AN431">
        <v>8.1699999999999591</v>
      </c>
      <c r="AO431">
        <v>8.2540000000000191</v>
      </c>
      <c r="AP431">
        <v>8.0170000000000243</v>
      </c>
      <c r="AQ431">
        <v>8.0039999999999907</v>
      </c>
      <c r="AR431">
        <v>8.3569999999999993</v>
      </c>
      <c r="AS431">
        <v>8.3599999999999852</v>
      </c>
      <c r="AT431">
        <v>8.5530000000000257</v>
      </c>
      <c r="AU431">
        <v>8.3149999999999977</v>
      </c>
      <c r="AV431">
        <v>8.539999999999992</v>
      </c>
      <c r="AW431">
        <v>8.2610000000000241</v>
      </c>
      <c r="AX431">
        <v>8.2679999999999438</v>
      </c>
      <c r="AY431">
        <v>8.5800000000000125</v>
      </c>
      <c r="AZ431">
        <v>8.5380000000000109</v>
      </c>
      <c r="BA431">
        <v>8.6030000000000371</v>
      </c>
      <c r="BB431">
        <v>8.375</v>
      </c>
      <c r="BC431" s="128">
        <f t="shared" si="48"/>
        <v>53.450131769422065</v>
      </c>
    </row>
    <row r="432" spans="1:55" ht="15" thickBot="1" x14ac:dyDescent="0.35">
      <c r="A432" s="38" t="s">
        <v>170</v>
      </c>
      <c r="B432" s="38">
        <v>2019</v>
      </c>
      <c r="C432" s="9">
        <v>43769</v>
      </c>
      <c r="D432" s="38" t="s">
        <v>72</v>
      </c>
      <c r="E432" s="38" t="s">
        <v>379</v>
      </c>
      <c r="F432" s="67" t="s">
        <v>379</v>
      </c>
      <c r="G432" t="s">
        <v>31</v>
      </c>
      <c r="H432" t="s">
        <v>566</v>
      </c>
      <c r="I432" t="s">
        <v>567</v>
      </c>
      <c r="J432" t="s">
        <v>568</v>
      </c>
      <c r="K432" t="s">
        <v>282</v>
      </c>
      <c r="L432" s="65">
        <f>(C432-VLOOKUP(H432,Riders!$A$2:$C$3501,2,FALSE))/365</f>
        <v>21.849315068493151</v>
      </c>
      <c r="M432" s="65">
        <f>(C432-VLOOKUP(I432,Riders!$A$2:$C$3501,2,FALSE))/365</f>
        <v>21.780821917808218</v>
      </c>
      <c r="N432" s="65">
        <f>(C432-VLOOKUP(J432,Riders!$A$2:$C$3501,2,FALSE))/365</f>
        <v>22.150684931506849</v>
      </c>
      <c r="O432" s="65">
        <f>(C432-VLOOKUP(K432,Riders!$A$2:$C$3501,2,FALSE))/365</f>
        <v>27.767123287671232</v>
      </c>
      <c r="P432" s="38">
        <v>11</v>
      </c>
      <c r="Q432" s="127">
        <f t="shared" si="42"/>
        <v>275.15299999999996</v>
      </c>
      <c r="R432" s="127">
        <f t="shared" si="43"/>
        <v>22.965</v>
      </c>
      <c r="S432" s="127">
        <f t="shared" si="44"/>
        <v>72.106999999999999</v>
      </c>
      <c r="T432" s="127">
        <f t="shared" si="45"/>
        <v>66.572000000000003</v>
      </c>
      <c r="U432" s="127">
        <f t="shared" si="46"/>
        <v>67.941000000000003</v>
      </c>
      <c r="V432" s="127">
        <f t="shared" si="47"/>
        <v>68.532999999999959</v>
      </c>
      <c r="W432">
        <v>14.382</v>
      </c>
      <c r="X432">
        <v>8.5830000000000002</v>
      </c>
      <c r="Y432">
        <v>8.2970000000000006</v>
      </c>
      <c r="Z432">
        <v>8.1030000000000015</v>
      </c>
      <c r="AA432">
        <v>8.1569999999999965</v>
      </c>
      <c r="AB432">
        <v>8.0609999999999999</v>
      </c>
      <c r="AC432">
        <v>8.2639999999999958</v>
      </c>
      <c r="AD432">
        <v>8.2600000000000051</v>
      </c>
      <c r="AE432">
        <v>8.5240000000000009</v>
      </c>
      <c r="AF432">
        <v>8.3340000000000032</v>
      </c>
      <c r="AG432">
        <v>8.3699999999999903</v>
      </c>
      <c r="AH432">
        <v>8.1119999999999948</v>
      </c>
      <c r="AI432">
        <v>8.1890000000000072</v>
      </c>
      <c r="AJ432">
        <v>8.1430000000000149</v>
      </c>
      <c r="AK432">
        <v>8.3649999999999949</v>
      </c>
      <c r="AL432">
        <v>8.5349999999999966</v>
      </c>
      <c r="AM432">
        <v>8.438999999999993</v>
      </c>
      <c r="AN432">
        <v>8.6169999999999902</v>
      </c>
      <c r="AO432">
        <v>8.4139999999999873</v>
      </c>
      <c r="AP432">
        <v>8.4919999999999902</v>
      </c>
      <c r="AQ432">
        <v>8.3460000000000321</v>
      </c>
      <c r="AR432">
        <v>8.554000000000002</v>
      </c>
      <c r="AS432">
        <v>8.3829999999999814</v>
      </c>
      <c r="AT432">
        <v>8.6960000000000264</v>
      </c>
      <c r="AU432">
        <v>8.7070000000000221</v>
      </c>
      <c r="AV432">
        <v>8.5459999999999638</v>
      </c>
      <c r="AW432">
        <v>8.5870000000000175</v>
      </c>
      <c r="AX432">
        <v>8.4730000000000132</v>
      </c>
      <c r="AY432">
        <v>8.6709999999999638</v>
      </c>
      <c r="AZ432">
        <v>8.6790000000000305</v>
      </c>
      <c r="BA432">
        <v>8.3969999999999345</v>
      </c>
      <c r="BB432">
        <v>8.4730000000000132</v>
      </c>
      <c r="BC432" s="128">
        <f t="shared" si="48"/>
        <v>52.334519340148944</v>
      </c>
    </row>
    <row r="433" spans="1:55" ht="15" thickBot="1" x14ac:dyDescent="0.35">
      <c r="A433" s="38" t="s">
        <v>173</v>
      </c>
      <c r="B433" s="38">
        <v>2019</v>
      </c>
      <c r="C433" s="68">
        <v>43524</v>
      </c>
      <c r="D433" s="38" t="s">
        <v>13</v>
      </c>
      <c r="E433" s="38" t="s">
        <v>454</v>
      </c>
      <c r="F433">
        <v>1</v>
      </c>
      <c r="G433" t="s">
        <v>15</v>
      </c>
      <c r="H433" t="s">
        <v>337</v>
      </c>
      <c r="I433" t="s">
        <v>459</v>
      </c>
      <c r="J433" t="s">
        <v>501</v>
      </c>
      <c r="K433" t="s">
        <v>491</v>
      </c>
      <c r="L433" s="65">
        <f>(C433-VLOOKUP(H433,Riders!$A$2:$C$3501,2,FALSE))/365</f>
        <v>23.786301369863015</v>
      </c>
      <c r="M433" s="65">
        <f>(C433-VLOOKUP(I433,Riders!$A$2:$C$3501,2,FALSE))/365</f>
        <v>20.287671232876711</v>
      </c>
      <c r="N433" s="65">
        <f>(C433-VLOOKUP(J433,Riders!$A$2:$C$3501,2,FALSE))/365</f>
        <v>30.745205479452054</v>
      </c>
      <c r="O433" s="65">
        <f>(C433-VLOOKUP(K433,Riders!$A$2:$C$3501,2,FALSE))/365</f>
        <v>22.638356164383563</v>
      </c>
      <c r="P433" s="38">
        <v>1</v>
      </c>
      <c r="Q433" s="127">
        <f t="shared" si="42"/>
        <v>261.25200000000001</v>
      </c>
      <c r="R433" s="127">
        <f t="shared" si="43"/>
        <v>22.481000000000002</v>
      </c>
      <c r="S433" s="127">
        <f t="shared" si="44"/>
        <v>69.406999999999996</v>
      </c>
      <c r="T433" s="127">
        <f t="shared" si="45"/>
        <v>63.391000000000005</v>
      </c>
      <c r="U433" s="127">
        <f t="shared" si="46"/>
        <v>63.908999999999992</v>
      </c>
      <c r="V433" s="127">
        <f t="shared" si="47"/>
        <v>64.545000000000016</v>
      </c>
      <c r="W433">
        <v>14.064</v>
      </c>
      <c r="X433">
        <v>8.4170000000000016</v>
      </c>
      <c r="Y433">
        <v>7.8349999999999973</v>
      </c>
      <c r="Z433">
        <v>7.8450000000000024</v>
      </c>
      <c r="AA433">
        <v>7.7250000000000014</v>
      </c>
      <c r="AB433">
        <v>7.8019999999999996</v>
      </c>
      <c r="AC433">
        <v>7.8950000000000031</v>
      </c>
      <c r="AD433">
        <v>7.823999999999991</v>
      </c>
      <c r="AE433">
        <v>7.757000000000005</v>
      </c>
      <c r="AF433">
        <v>7.8560000000000088</v>
      </c>
      <c r="AG433">
        <v>7.9849999999999852</v>
      </c>
      <c r="AH433">
        <v>7.9200000000000017</v>
      </c>
      <c r="AI433">
        <v>7.8739999999999952</v>
      </c>
      <c r="AJ433">
        <v>8.041000000000011</v>
      </c>
      <c r="AK433">
        <v>7.8920000000000101</v>
      </c>
      <c r="AL433">
        <v>8.0659999999999883</v>
      </c>
      <c r="AM433">
        <v>7.9300000000000068</v>
      </c>
      <c r="AN433">
        <v>8.0149999999999864</v>
      </c>
      <c r="AO433">
        <v>7.9320000000000164</v>
      </c>
      <c r="AP433">
        <v>8.0889999999999702</v>
      </c>
      <c r="AQ433">
        <v>7.9070000000000391</v>
      </c>
      <c r="AR433">
        <v>7.9219999999999686</v>
      </c>
      <c r="AS433">
        <v>7.8930000000000291</v>
      </c>
      <c r="AT433">
        <v>8.2209999999999752</v>
      </c>
      <c r="AU433">
        <v>7.960000000000008</v>
      </c>
      <c r="AV433">
        <v>7.8749999999999716</v>
      </c>
      <c r="AW433">
        <v>7.88900000000001</v>
      </c>
      <c r="AX433">
        <v>8.1129999999999995</v>
      </c>
      <c r="AY433">
        <v>8.0410000000000252</v>
      </c>
      <c r="AZ433">
        <v>8.3829999999999529</v>
      </c>
      <c r="BA433">
        <v>8.1970000000000312</v>
      </c>
      <c r="BB433">
        <v>8.0870000000000175</v>
      </c>
      <c r="BC433" s="128">
        <f t="shared" si="48"/>
        <v>55.119195259749205</v>
      </c>
    </row>
    <row r="434" spans="1:55" ht="15" thickBot="1" x14ac:dyDescent="0.35">
      <c r="A434" s="4" t="s">
        <v>173</v>
      </c>
      <c r="B434" s="4">
        <v>2019</v>
      </c>
      <c r="C434" s="5">
        <v>43524</v>
      </c>
      <c r="D434" s="4" t="s">
        <v>13</v>
      </c>
      <c r="E434" s="38" t="s">
        <v>454</v>
      </c>
      <c r="F434" s="43">
        <v>1</v>
      </c>
      <c r="G434" s="43" t="s">
        <v>67</v>
      </c>
      <c r="H434" t="s">
        <v>214</v>
      </c>
      <c r="I434" t="s">
        <v>329</v>
      </c>
      <c r="J434" t="s">
        <v>569</v>
      </c>
      <c r="K434" t="s">
        <v>521</v>
      </c>
      <c r="L434" s="65">
        <f>(C434-VLOOKUP(H434,Riders!$A$2:$C$3501,2,FALSE))/365</f>
        <v>24.197260273972603</v>
      </c>
      <c r="M434" s="65">
        <f>(C434-VLOOKUP(I434,Riders!$A$2:$C$3501,2,FALSE))/365</f>
        <v>32.304109589041097</v>
      </c>
      <c r="N434" s="65">
        <f>(C434-VLOOKUP(J434,Riders!$A$2:$C$3501,2,FALSE))/365</f>
        <v>31.857534246575341</v>
      </c>
      <c r="O434" s="65">
        <f>(C434-VLOOKUP(K434,Riders!$A$2:$C$3501,2,FALSE))/365</f>
        <v>21.531506849315068</v>
      </c>
      <c r="P434" s="38">
        <v>2</v>
      </c>
      <c r="Q434" s="127">
        <f t="shared" si="42"/>
        <v>263.721</v>
      </c>
      <c r="R434" s="127">
        <f t="shared" si="43"/>
        <v>21.989000000000001</v>
      </c>
      <c r="S434" s="127">
        <f t="shared" si="44"/>
        <v>69.78</v>
      </c>
      <c r="T434" s="127">
        <f t="shared" si="45"/>
        <v>64.658999999999992</v>
      </c>
      <c r="U434" s="127">
        <f t="shared" si="46"/>
        <v>64.41700000000003</v>
      </c>
      <c r="V434" s="127">
        <f t="shared" si="47"/>
        <v>64.864999999999981</v>
      </c>
      <c r="W434">
        <v>14</v>
      </c>
      <c r="X434">
        <v>7.9890000000000008</v>
      </c>
      <c r="Y434">
        <v>7.9339999999999975</v>
      </c>
      <c r="Z434">
        <v>7.879999999999999</v>
      </c>
      <c r="AA434">
        <v>8.1730000000000018</v>
      </c>
      <c r="AB434">
        <v>7.8620000000000019</v>
      </c>
      <c r="AC434">
        <v>7.9949999999999974</v>
      </c>
      <c r="AD434">
        <v>7.9470000000000027</v>
      </c>
      <c r="AE434">
        <v>8.1599999999999966</v>
      </c>
      <c r="AF434">
        <v>7.9759999999999991</v>
      </c>
      <c r="AG434">
        <v>8.1930000000000121</v>
      </c>
      <c r="AH434">
        <v>8.14</v>
      </c>
      <c r="AI434">
        <v>8.3979999999999819</v>
      </c>
      <c r="AJ434">
        <v>7.9599999999999937</v>
      </c>
      <c r="AK434">
        <v>7.8640000000000185</v>
      </c>
      <c r="AL434">
        <v>7.9679999999999893</v>
      </c>
      <c r="AM434">
        <v>8.1099999999999852</v>
      </c>
      <c r="AN434">
        <v>8.2220000000000368</v>
      </c>
      <c r="AO434">
        <v>8.0389999999999873</v>
      </c>
      <c r="AP434">
        <v>7.828000000000003</v>
      </c>
      <c r="AQ434">
        <v>8.0900000000000034</v>
      </c>
      <c r="AR434">
        <v>8.1469999999999629</v>
      </c>
      <c r="AS434">
        <v>8.0460000000000491</v>
      </c>
      <c r="AT434">
        <v>7.9350000000000023</v>
      </c>
      <c r="AU434">
        <v>8.2239999999999895</v>
      </c>
      <c r="AV434">
        <v>8.3349999999999795</v>
      </c>
      <c r="AW434">
        <v>8.1970000000000027</v>
      </c>
      <c r="AX434">
        <v>8.046999999999997</v>
      </c>
      <c r="AY434">
        <v>7.9930000000000234</v>
      </c>
      <c r="AZ434">
        <v>8.0860000000000412</v>
      </c>
      <c r="BA434">
        <v>7.9759999999999422</v>
      </c>
      <c r="BB434">
        <v>8.007000000000005</v>
      </c>
      <c r="BC434" s="128">
        <f t="shared" si="48"/>
        <v>54.603160157894138</v>
      </c>
    </row>
    <row r="435" spans="1:55" ht="15" thickBot="1" x14ac:dyDescent="0.35">
      <c r="A435" s="4" t="s">
        <v>173</v>
      </c>
      <c r="B435" s="4">
        <v>2019</v>
      </c>
      <c r="C435" s="5">
        <v>43524</v>
      </c>
      <c r="D435" s="4" t="s">
        <v>13</v>
      </c>
      <c r="E435" s="38" t="s">
        <v>454</v>
      </c>
      <c r="F435" s="43">
        <v>2</v>
      </c>
      <c r="G435" t="s">
        <v>27</v>
      </c>
      <c r="H435" t="s">
        <v>307</v>
      </c>
      <c r="I435" t="s">
        <v>432</v>
      </c>
      <c r="J435" t="s">
        <v>524</v>
      </c>
      <c r="K435" t="s">
        <v>525</v>
      </c>
      <c r="L435" s="65">
        <f>(C435-VLOOKUP(H435,Riders!$A$2:$C$3501,2,FALSE))/365</f>
        <v>25.761643835616439</v>
      </c>
      <c r="M435" s="65">
        <f>(C435-VLOOKUP(I435,Riders!$A$2:$C$3501,2,FALSE))/365</f>
        <v>23.926027397260274</v>
      </c>
      <c r="N435" s="65">
        <f>(C435-VLOOKUP(J435,Riders!$A$2:$C$3501,2,FALSE))/365</f>
        <v>27.695890410958903</v>
      </c>
      <c r="O435" s="65">
        <f>(C435-VLOOKUP(K435,Riders!$A$2:$C$3501,2,FALSE))/365</f>
        <v>29.989041095890411</v>
      </c>
      <c r="P435" s="38">
        <v>1</v>
      </c>
      <c r="Q435" s="127">
        <f t="shared" si="42"/>
        <v>257.57700000000006</v>
      </c>
      <c r="R435" s="127">
        <f t="shared" si="43"/>
        <v>22.137</v>
      </c>
      <c r="S435" s="127">
        <f t="shared" si="44"/>
        <v>68.094000000000008</v>
      </c>
      <c r="T435" s="127">
        <f t="shared" si="45"/>
        <v>61.926000000000002</v>
      </c>
      <c r="U435" s="127">
        <f t="shared" si="46"/>
        <v>63.13900000000001</v>
      </c>
      <c r="V435" s="127">
        <f t="shared" si="47"/>
        <v>64.418000000000035</v>
      </c>
      <c r="W435">
        <v>14.038</v>
      </c>
      <c r="X435">
        <v>8.0990000000000002</v>
      </c>
      <c r="Y435">
        <v>7.5910000000000011</v>
      </c>
      <c r="Z435">
        <v>7.644999999999996</v>
      </c>
      <c r="AA435">
        <v>7.4930000000000021</v>
      </c>
      <c r="AB435">
        <v>7.6020000000000039</v>
      </c>
      <c r="AC435">
        <v>7.7089999999999961</v>
      </c>
      <c r="AD435">
        <v>7.9170000000000087</v>
      </c>
      <c r="AE435">
        <v>7.7099999999999937</v>
      </c>
      <c r="AF435">
        <v>7.7420000000000044</v>
      </c>
      <c r="AG435">
        <v>7.737000000000009</v>
      </c>
      <c r="AH435">
        <v>7.907999999999987</v>
      </c>
      <c r="AI435">
        <v>7.6569999999999823</v>
      </c>
      <c r="AJ435">
        <v>7.7080000000000268</v>
      </c>
      <c r="AK435">
        <v>7.6299999999999955</v>
      </c>
      <c r="AL435">
        <v>7.8340000000000032</v>
      </c>
      <c r="AM435">
        <v>7.6740000000000066</v>
      </c>
      <c r="AN435">
        <v>7.7680000000000007</v>
      </c>
      <c r="AO435">
        <v>7.97199999999998</v>
      </c>
      <c r="AP435">
        <v>8.1200000000000045</v>
      </c>
      <c r="AQ435">
        <v>7.875</v>
      </c>
      <c r="AR435">
        <v>7.9139999999999873</v>
      </c>
      <c r="AS435">
        <v>7.8340000000000032</v>
      </c>
      <c r="AT435">
        <v>7.9820000000000277</v>
      </c>
      <c r="AU435">
        <v>7.8710000000000093</v>
      </c>
      <c r="AV435">
        <v>7.9559999999999604</v>
      </c>
      <c r="AW435">
        <v>7.9860000000000184</v>
      </c>
      <c r="AX435">
        <v>8.0389999999999873</v>
      </c>
      <c r="AY435">
        <v>8.0580000000000211</v>
      </c>
      <c r="AZ435">
        <v>8.1139999999999759</v>
      </c>
      <c r="BA435">
        <v>8.1520000000000152</v>
      </c>
      <c r="BB435">
        <v>8.2420000000000471</v>
      </c>
      <c r="BC435" s="128">
        <f t="shared" si="48"/>
        <v>55.905612690574067</v>
      </c>
    </row>
    <row r="436" spans="1:55" ht="15" thickBot="1" x14ac:dyDescent="0.35">
      <c r="A436" s="4" t="s">
        <v>173</v>
      </c>
      <c r="B436" s="4">
        <v>2019</v>
      </c>
      <c r="C436" s="5">
        <v>43524</v>
      </c>
      <c r="D436" s="4" t="s">
        <v>13</v>
      </c>
      <c r="E436" s="38" t="s">
        <v>454</v>
      </c>
      <c r="F436" s="43">
        <v>2</v>
      </c>
      <c r="G436" t="s">
        <v>51</v>
      </c>
      <c r="H436" t="s">
        <v>236</v>
      </c>
      <c r="I436" t="s">
        <v>531</v>
      </c>
      <c r="J436" t="s">
        <v>301</v>
      </c>
      <c r="K436" t="s">
        <v>555</v>
      </c>
      <c r="L436" s="65">
        <f>(C436-VLOOKUP(H436,Riders!$A$2:$C$3501,2,FALSE))/365</f>
        <v>23.317808219178083</v>
      </c>
      <c r="M436" s="65">
        <f>(C436-VLOOKUP(I436,Riders!$A$2:$C$3501,2,FALSE))/365</f>
        <v>18.493150684931507</v>
      </c>
      <c r="N436" s="65">
        <f>(C436-VLOOKUP(J436,Riders!$A$2:$C$3501,2,FALSE))/365</f>
        <v>28.980821917808218</v>
      </c>
      <c r="O436" s="65">
        <f>(C436-VLOOKUP(K436,Riders!$A$2:$C$3501,2,FALSE))/365</f>
        <v>32.915068493150685</v>
      </c>
      <c r="P436" s="38">
        <v>2</v>
      </c>
      <c r="Q436" s="127">
        <f t="shared" si="42"/>
        <v>263.95300000000003</v>
      </c>
      <c r="R436" s="127">
        <f t="shared" si="43"/>
        <v>22.366</v>
      </c>
      <c r="S436" s="127">
        <f t="shared" si="44"/>
        <v>69.445999999999998</v>
      </c>
      <c r="T436" s="127">
        <f t="shared" si="45"/>
        <v>63.759999999999991</v>
      </c>
      <c r="U436" s="127">
        <f t="shared" si="46"/>
        <v>65.013000000000034</v>
      </c>
      <c r="V436" s="127">
        <f t="shared" si="47"/>
        <v>65.734000000000009</v>
      </c>
      <c r="W436">
        <v>14.15</v>
      </c>
      <c r="X436">
        <v>8.2159999999999993</v>
      </c>
      <c r="Y436">
        <v>7.8850000000000016</v>
      </c>
      <c r="Z436">
        <v>7.8670000000000009</v>
      </c>
      <c r="AA436">
        <v>7.7849999999999966</v>
      </c>
      <c r="AB436">
        <v>7.7430000000000021</v>
      </c>
      <c r="AC436">
        <v>7.9189999999999969</v>
      </c>
      <c r="AD436">
        <v>7.8810000000000002</v>
      </c>
      <c r="AE436">
        <v>7.8790000000000049</v>
      </c>
      <c r="AF436">
        <v>7.9780000000000086</v>
      </c>
      <c r="AG436">
        <v>7.853999999999985</v>
      </c>
      <c r="AH436">
        <v>7.9609999999999985</v>
      </c>
      <c r="AI436">
        <v>7.8780000000000143</v>
      </c>
      <c r="AJ436">
        <v>8.0300000000000011</v>
      </c>
      <c r="AK436">
        <v>8.0159999999999769</v>
      </c>
      <c r="AL436">
        <v>8.1640000000000015</v>
      </c>
      <c r="AM436">
        <v>8.1630000000000109</v>
      </c>
      <c r="AN436">
        <v>8.1690000000000111</v>
      </c>
      <c r="AO436">
        <v>8.2889999999999873</v>
      </c>
      <c r="AP436">
        <v>8.0329999999999586</v>
      </c>
      <c r="AQ436">
        <v>8.2180000000000746</v>
      </c>
      <c r="AR436">
        <v>7.9349999999999739</v>
      </c>
      <c r="AS436">
        <v>8.0200000000000102</v>
      </c>
      <c r="AT436">
        <v>8.186000000000007</v>
      </c>
      <c r="AU436">
        <v>8.1669999999999447</v>
      </c>
      <c r="AV436">
        <v>8.3070000000000164</v>
      </c>
      <c r="AW436">
        <v>8.2110000000000127</v>
      </c>
      <c r="AX436">
        <v>8.1479999999999961</v>
      </c>
      <c r="AY436">
        <v>8.3760000000000048</v>
      </c>
      <c r="AZ436">
        <v>8.1969999999999743</v>
      </c>
      <c r="BA436">
        <v>8.1100000000000421</v>
      </c>
      <c r="BB436">
        <v>8.2180000000000177</v>
      </c>
      <c r="BC436" s="128">
        <f t="shared" si="48"/>
        <v>54.555167018370689</v>
      </c>
    </row>
    <row r="437" spans="1:55" ht="15" thickBot="1" x14ac:dyDescent="0.35">
      <c r="A437" s="4" t="s">
        <v>173</v>
      </c>
      <c r="B437" s="4">
        <v>2019</v>
      </c>
      <c r="C437" s="5">
        <v>43524</v>
      </c>
      <c r="D437" s="4" t="s">
        <v>13</v>
      </c>
      <c r="E437" s="38" t="s">
        <v>454</v>
      </c>
      <c r="F437" s="43">
        <v>3</v>
      </c>
      <c r="G437" t="s">
        <v>25</v>
      </c>
      <c r="H437" t="s">
        <v>309</v>
      </c>
      <c r="I437" t="s">
        <v>269</v>
      </c>
      <c r="J437" t="s">
        <v>343</v>
      </c>
      <c r="K437" t="s">
        <v>522</v>
      </c>
      <c r="L437" s="65">
        <f>(C437-VLOOKUP(H437,Riders!$A$2:$C$3501,2,FALSE))/365</f>
        <v>26.865753424657534</v>
      </c>
      <c r="M437" s="65">
        <f>(C437-VLOOKUP(I437,Riders!$A$2:$C$3501,2,FALSE))/365</f>
        <v>24.983561643835618</v>
      </c>
      <c r="N437" s="65">
        <f>(C437-VLOOKUP(J437,Riders!$A$2:$C$3501,2,FALSE))/365</f>
        <v>24.493150684931507</v>
      </c>
      <c r="O437" s="65">
        <f>(C437-VLOOKUP(K437,Riders!$A$2:$C$3501,2,FALSE))/365</f>
        <v>20.75068493150685</v>
      </c>
      <c r="P437" s="38">
        <v>1</v>
      </c>
      <c r="Q437" s="127">
        <f t="shared" si="42"/>
        <v>254.06699999999998</v>
      </c>
      <c r="R437" s="127">
        <f t="shared" si="43"/>
        <v>22.245000000000001</v>
      </c>
      <c r="S437" s="127">
        <f t="shared" si="44"/>
        <v>67.914000000000001</v>
      </c>
      <c r="T437" s="127">
        <f t="shared" si="45"/>
        <v>60.941000000000017</v>
      </c>
      <c r="U437" s="127">
        <f t="shared" si="46"/>
        <v>62.238</v>
      </c>
      <c r="V437" s="127">
        <f t="shared" si="47"/>
        <v>62.973999999999961</v>
      </c>
      <c r="W437">
        <v>13.973000000000001</v>
      </c>
      <c r="X437">
        <v>8.2720000000000002</v>
      </c>
      <c r="Y437">
        <v>7.6849999999999987</v>
      </c>
      <c r="Z437">
        <v>7.5820000000000007</v>
      </c>
      <c r="AA437">
        <v>7.570999999999998</v>
      </c>
      <c r="AB437">
        <v>7.5290000000000035</v>
      </c>
      <c r="AC437">
        <v>7.5439999999999898</v>
      </c>
      <c r="AD437">
        <v>7.7580000000000098</v>
      </c>
      <c r="AE437">
        <v>7.5699999999999932</v>
      </c>
      <c r="AF437">
        <v>7.5949999999999989</v>
      </c>
      <c r="AG437">
        <v>7.5999999999999943</v>
      </c>
      <c r="AH437">
        <v>7.5250000000000199</v>
      </c>
      <c r="AI437">
        <v>7.5319999999999965</v>
      </c>
      <c r="AJ437">
        <v>7.8020000000000067</v>
      </c>
      <c r="AK437">
        <v>7.6310000000000144</v>
      </c>
      <c r="AL437">
        <v>7.6859999999999928</v>
      </c>
      <c r="AM437">
        <v>7.7319999999999993</v>
      </c>
      <c r="AN437">
        <v>7.7359999999999616</v>
      </c>
      <c r="AO437">
        <v>7.8570000000000277</v>
      </c>
      <c r="AP437">
        <v>7.8130000000000166</v>
      </c>
      <c r="AQ437">
        <v>7.7909999999999968</v>
      </c>
      <c r="AR437">
        <v>7.8999999999999488</v>
      </c>
      <c r="AS437">
        <v>7.6730000000000587</v>
      </c>
      <c r="AT437">
        <v>7.73599999999999</v>
      </c>
      <c r="AU437">
        <v>7.8569999999999993</v>
      </c>
      <c r="AV437">
        <v>7.7779999999999347</v>
      </c>
      <c r="AW437">
        <v>7.8520000000000323</v>
      </c>
      <c r="AX437">
        <v>7.79200000000003</v>
      </c>
      <c r="AY437">
        <v>7.9419999999999789</v>
      </c>
      <c r="AZ437">
        <v>7.995000000000033</v>
      </c>
      <c r="BA437">
        <v>7.7869999999999777</v>
      </c>
      <c r="BB437">
        <v>7.9709999999999752</v>
      </c>
      <c r="BC437" s="128">
        <f t="shared" si="48"/>
        <v>56.677962899550124</v>
      </c>
    </row>
    <row r="438" spans="1:55" ht="15" thickBot="1" x14ac:dyDescent="0.35">
      <c r="A438" s="4" t="s">
        <v>173</v>
      </c>
      <c r="B438" s="4">
        <v>2019</v>
      </c>
      <c r="C438" s="5">
        <v>43524</v>
      </c>
      <c r="D438" s="4" t="s">
        <v>13</v>
      </c>
      <c r="E438" s="38" t="s">
        <v>454</v>
      </c>
      <c r="F438" s="43">
        <v>3</v>
      </c>
      <c r="G438" t="s">
        <v>29</v>
      </c>
      <c r="H438" t="s">
        <v>322</v>
      </c>
      <c r="I438" t="s">
        <v>416</v>
      </c>
      <c r="J438" t="s">
        <v>304</v>
      </c>
      <c r="K438" t="s">
        <v>526</v>
      </c>
      <c r="L438" s="65">
        <f>(C438-VLOOKUP(H438,Riders!$A$2:$C$3501,2,FALSE))/365</f>
        <v>31.12876712328767</v>
      </c>
      <c r="M438" s="65">
        <f>(C438-VLOOKUP(I438,Riders!$A$2:$C$3501,2,FALSE))/365</f>
        <v>21.331506849315069</v>
      </c>
      <c r="N438" s="65">
        <f>(C438-VLOOKUP(J438,Riders!$A$2:$C$3501,2,FALSE))/365</f>
        <v>22.246575342465754</v>
      </c>
      <c r="O438" s="65">
        <f>(C438-VLOOKUP(K438,Riders!$A$2:$C$3501,2,FALSE))/365</f>
        <v>29.783561643835615</v>
      </c>
      <c r="P438" s="38">
        <v>2</v>
      </c>
      <c r="Q438" s="127">
        <f t="shared" si="42"/>
        <v>257.98</v>
      </c>
      <c r="R438" s="127">
        <f t="shared" si="43"/>
        <v>22.358000000000001</v>
      </c>
      <c r="S438" s="127">
        <f t="shared" si="44"/>
        <v>68.570999999999998</v>
      </c>
      <c r="T438" s="127">
        <f t="shared" si="45"/>
        <v>61.638000000000005</v>
      </c>
      <c r="U438" s="127">
        <f t="shared" si="46"/>
        <v>63.014999999999986</v>
      </c>
      <c r="V438" s="127">
        <f t="shared" si="47"/>
        <v>64.756000000000029</v>
      </c>
      <c r="W438">
        <v>14.305999999999999</v>
      </c>
      <c r="X438">
        <v>8.0520000000000014</v>
      </c>
      <c r="Y438">
        <v>7.7160000000000011</v>
      </c>
      <c r="Z438">
        <v>7.7319999999999958</v>
      </c>
      <c r="AA438">
        <v>7.642000000000003</v>
      </c>
      <c r="AB438">
        <v>7.7469999999999999</v>
      </c>
      <c r="AC438">
        <v>7.7190000000000012</v>
      </c>
      <c r="AD438">
        <v>7.6569999999999965</v>
      </c>
      <c r="AE438">
        <v>7.7630000000000052</v>
      </c>
      <c r="AF438">
        <v>7.5869999999999891</v>
      </c>
      <c r="AG438">
        <v>7.6430000000000007</v>
      </c>
      <c r="AH438">
        <v>7.6090000000000231</v>
      </c>
      <c r="AI438">
        <v>7.8689999999999856</v>
      </c>
      <c r="AJ438">
        <v>7.6550000000000011</v>
      </c>
      <c r="AK438">
        <v>7.8499999999999943</v>
      </c>
      <c r="AL438">
        <v>7.6620000000000061</v>
      </c>
      <c r="AM438">
        <v>7.7179999999999893</v>
      </c>
      <c r="AN438">
        <v>7.8800000000000239</v>
      </c>
      <c r="AO438">
        <v>7.9359999999999786</v>
      </c>
      <c r="AP438">
        <v>7.960000000000008</v>
      </c>
      <c r="AQ438">
        <v>8.0989999999999895</v>
      </c>
      <c r="AR438">
        <v>7.8210000000000264</v>
      </c>
      <c r="AS438">
        <v>7.8269999999999698</v>
      </c>
      <c r="AT438">
        <v>7.7740000000000009</v>
      </c>
      <c r="AU438">
        <v>8.0040000000000191</v>
      </c>
      <c r="AV438">
        <v>7.842000000000013</v>
      </c>
      <c r="AW438">
        <v>8.0389999999999873</v>
      </c>
      <c r="AX438">
        <v>7.9470000000000027</v>
      </c>
      <c r="AY438">
        <v>8.0879999999999654</v>
      </c>
      <c r="AZ438">
        <v>8.2550000000000523</v>
      </c>
      <c r="BA438">
        <v>8.3739999999999384</v>
      </c>
      <c r="BB438">
        <v>8.2070000000000505</v>
      </c>
      <c r="BC438" s="128">
        <f t="shared" si="48"/>
        <v>55.818280486859443</v>
      </c>
    </row>
    <row r="439" spans="1:55" ht="15" thickBot="1" x14ac:dyDescent="0.35">
      <c r="A439" s="4" t="s">
        <v>173</v>
      </c>
      <c r="B439" s="4">
        <v>2019</v>
      </c>
      <c r="C439" s="5">
        <v>43524</v>
      </c>
      <c r="D439" s="4" t="s">
        <v>13</v>
      </c>
      <c r="E439" s="38" t="s">
        <v>454</v>
      </c>
      <c r="F439" s="43">
        <v>4</v>
      </c>
      <c r="G439" t="s">
        <v>36</v>
      </c>
      <c r="H439" t="s">
        <v>256</v>
      </c>
      <c r="I439" t="s">
        <v>528</v>
      </c>
      <c r="J439" t="s">
        <v>270</v>
      </c>
      <c r="K439" t="s">
        <v>346</v>
      </c>
      <c r="L439" s="65">
        <f>(C439-VLOOKUP(H439,Riders!$A$2:$C$3501,2,FALSE))/365</f>
        <v>23.016438356164382</v>
      </c>
      <c r="M439" s="65">
        <f>(C439-VLOOKUP(I439,Riders!$A$2:$C$3501,2,FALSE))/365</f>
        <v>28.545205479452054</v>
      </c>
      <c r="N439" s="65">
        <f>(C439-VLOOKUP(J439,Riders!$A$2:$C$3501,2,FALSE))/365</f>
        <v>24.454794520547946</v>
      </c>
      <c r="O439" s="65">
        <f>(C439-VLOOKUP(K439,Riders!$A$2:$C$3501,2,FALSE))/365</f>
        <v>26.17808219178082</v>
      </c>
      <c r="P439" s="38">
        <v>1</v>
      </c>
      <c r="Q439" s="127">
        <f t="shared" si="42"/>
        <v>253.91300000000004</v>
      </c>
      <c r="R439" s="127">
        <f t="shared" si="43"/>
        <v>22.358000000000001</v>
      </c>
      <c r="S439" s="127">
        <f t="shared" si="44"/>
        <v>68.212000000000003</v>
      </c>
      <c r="T439" s="127">
        <f t="shared" si="45"/>
        <v>61.368000000000009</v>
      </c>
      <c r="U439" s="127">
        <f t="shared" si="46"/>
        <v>61.669999999999987</v>
      </c>
      <c r="V439" s="127">
        <f t="shared" si="47"/>
        <v>62.663000000000039</v>
      </c>
      <c r="W439">
        <v>14.15</v>
      </c>
      <c r="X439">
        <v>8.2080000000000002</v>
      </c>
      <c r="Y439">
        <v>7.7079999999999984</v>
      </c>
      <c r="Z439">
        <v>7.5580000000000034</v>
      </c>
      <c r="AA439">
        <v>7.75</v>
      </c>
      <c r="AB439">
        <v>7.5859999999999985</v>
      </c>
      <c r="AC439">
        <v>7.5559999999999903</v>
      </c>
      <c r="AD439">
        <v>7.6960000000000122</v>
      </c>
      <c r="AE439">
        <v>7.5459999999999781</v>
      </c>
      <c r="AF439">
        <v>7.5870000000000175</v>
      </c>
      <c r="AG439">
        <v>7.5890000000000128</v>
      </c>
      <c r="AH439">
        <v>7.7719999999999914</v>
      </c>
      <c r="AI439">
        <v>7.7050000000000125</v>
      </c>
      <c r="AJ439">
        <v>7.7519999999999811</v>
      </c>
      <c r="AK439">
        <v>7.7000000000000171</v>
      </c>
      <c r="AL439">
        <v>7.7169999999999987</v>
      </c>
      <c r="AM439">
        <v>7.7009999999999934</v>
      </c>
      <c r="AN439">
        <v>7.8529999999999802</v>
      </c>
      <c r="AO439">
        <v>7.6440000000000055</v>
      </c>
      <c r="AP439">
        <v>7.8000000000000114</v>
      </c>
      <c r="AQ439">
        <v>7.5609999999999786</v>
      </c>
      <c r="AR439">
        <v>7.6280000000000143</v>
      </c>
      <c r="AS439">
        <v>7.6310000000000002</v>
      </c>
      <c r="AT439">
        <v>7.8520000000000039</v>
      </c>
      <c r="AU439">
        <v>7.7349999999999852</v>
      </c>
      <c r="AV439">
        <v>7.771000000000015</v>
      </c>
      <c r="AW439">
        <v>7.7879999999999825</v>
      </c>
      <c r="AX439">
        <v>8.0180000000000007</v>
      </c>
      <c r="AY439">
        <v>7.8129999999999882</v>
      </c>
      <c r="AZ439">
        <v>7.8110000000000355</v>
      </c>
      <c r="BA439">
        <v>7.8069999999999879</v>
      </c>
      <c r="BB439">
        <v>7.9200000000000443</v>
      </c>
      <c r="BC439" s="128">
        <f t="shared" si="48"/>
        <v>56.71233847814014</v>
      </c>
    </row>
    <row r="440" spans="1:55" ht="15" thickBot="1" x14ac:dyDescent="0.35">
      <c r="A440" s="4" t="s">
        <v>173</v>
      </c>
      <c r="B440" s="4">
        <v>2019</v>
      </c>
      <c r="C440" s="5">
        <v>43524</v>
      </c>
      <c r="D440" s="4" t="s">
        <v>13</v>
      </c>
      <c r="E440" s="38" t="s">
        <v>454</v>
      </c>
      <c r="F440" s="43">
        <v>4</v>
      </c>
      <c r="G440" t="s">
        <v>53</v>
      </c>
      <c r="H440" t="s">
        <v>298</v>
      </c>
      <c r="I440" t="s">
        <v>478</v>
      </c>
      <c r="J440" t="s">
        <v>227</v>
      </c>
      <c r="K440" t="s">
        <v>316</v>
      </c>
      <c r="L440" s="65">
        <f>(C440-VLOOKUP(H440,Riders!$A$2:$C$3501,2,FALSE))/365</f>
        <v>19.61917808219178</v>
      </c>
      <c r="M440" s="65">
        <f>(C440-VLOOKUP(I440,Riders!$A$2:$C$3501,2,FALSE))/365</f>
        <v>22.063013698630137</v>
      </c>
      <c r="N440" s="65">
        <f>(C440-VLOOKUP(J440,Riders!$A$2:$C$3501,2,FALSE))/365</f>
        <v>21.016438356164382</v>
      </c>
      <c r="O440" s="65">
        <f>(C440-VLOOKUP(K440,Riders!$A$2:$C$3501,2,FALSE))/365</f>
        <v>18.186301369863013</v>
      </c>
      <c r="P440" s="38">
        <v>2</v>
      </c>
      <c r="Q440" s="127">
        <f t="shared" si="42"/>
        <v>258.52799999999996</v>
      </c>
      <c r="R440" s="127">
        <f t="shared" si="43"/>
        <v>22.36</v>
      </c>
      <c r="S440" s="127">
        <f t="shared" si="44"/>
        <v>68.324999999999989</v>
      </c>
      <c r="T440" s="127">
        <f t="shared" si="45"/>
        <v>62.256000000000029</v>
      </c>
      <c r="U440" s="127">
        <f t="shared" si="46"/>
        <v>64.091999999999956</v>
      </c>
      <c r="V440" s="127">
        <f t="shared" si="47"/>
        <v>63.85499999999999</v>
      </c>
      <c r="W440">
        <v>14.125</v>
      </c>
      <c r="X440">
        <v>8.2349999999999994</v>
      </c>
      <c r="Y440">
        <v>7.7519999999999989</v>
      </c>
      <c r="Z440">
        <v>7.6380000000000017</v>
      </c>
      <c r="AA440">
        <v>7.7209999999999965</v>
      </c>
      <c r="AB440">
        <v>7.5960000000000036</v>
      </c>
      <c r="AC440">
        <v>7.6180000000000021</v>
      </c>
      <c r="AD440">
        <v>7.6399999999999864</v>
      </c>
      <c r="AE440">
        <v>7.7880000000000251</v>
      </c>
      <c r="AF440">
        <v>7.7589999999999719</v>
      </c>
      <c r="AG440">
        <v>7.7819999999999965</v>
      </c>
      <c r="AH440">
        <v>7.8130000000000024</v>
      </c>
      <c r="AI440">
        <v>7.8880000000000194</v>
      </c>
      <c r="AJ440">
        <v>7.7179999999999893</v>
      </c>
      <c r="AK440">
        <v>7.7329999999999899</v>
      </c>
      <c r="AL440">
        <v>7.7750000000000341</v>
      </c>
      <c r="AM440">
        <v>8.0109999999999673</v>
      </c>
      <c r="AN440">
        <v>7.9939999999999998</v>
      </c>
      <c r="AO440">
        <v>8.146000000000015</v>
      </c>
      <c r="AP440">
        <v>7.9590000000000032</v>
      </c>
      <c r="AQ440">
        <v>8.0660000000000025</v>
      </c>
      <c r="AR440">
        <v>8.1359999999999957</v>
      </c>
      <c r="AS440">
        <v>7.9380000000000166</v>
      </c>
      <c r="AT440">
        <v>7.8419999999999561</v>
      </c>
      <c r="AU440">
        <v>7.7560000000000002</v>
      </c>
      <c r="AV440">
        <v>7.7720000000000482</v>
      </c>
      <c r="AW440">
        <v>7.8599999999999852</v>
      </c>
      <c r="AX440">
        <v>7.8190000000000168</v>
      </c>
      <c r="AY440">
        <v>7.875</v>
      </c>
      <c r="AZ440">
        <v>7.9589999999999748</v>
      </c>
      <c r="BA440">
        <v>8.2910000000000537</v>
      </c>
      <c r="BB440">
        <v>8.5229999999999109</v>
      </c>
      <c r="BC440" s="128">
        <f t="shared" si="48"/>
        <v>55.699962866691429</v>
      </c>
    </row>
    <row r="441" spans="1:55" ht="15" thickBot="1" x14ac:dyDescent="0.35">
      <c r="A441" s="4" t="s">
        <v>173</v>
      </c>
      <c r="B441" s="4">
        <v>2019</v>
      </c>
      <c r="C441" s="5">
        <v>43524</v>
      </c>
      <c r="D441" s="4" t="s">
        <v>13</v>
      </c>
      <c r="E441" s="38" t="s">
        <v>204</v>
      </c>
      <c r="F441" s="43" t="s">
        <v>205</v>
      </c>
      <c r="G441" t="s">
        <v>36</v>
      </c>
      <c r="H441" t="s">
        <v>315</v>
      </c>
      <c r="I441" t="s">
        <v>528</v>
      </c>
      <c r="J441" t="s">
        <v>270</v>
      </c>
      <c r="K441" t="s">
        <v>346</v>
      </c>
      <c r="L441" s="65">
        <f>(C441-VLOOKUP(H441,Riders!$A$2:$C$3501,2,FALSE))/365</f>
        <v>27.232876712328768</v>
      </c>
      <c r="M441" s="65">
        <f>(C441-VLOOKUP(I441,Riders!$A$2:$C$3501,2,FALSE))/365</f>
        <v>28.545205479452054</v>
      </c>
      <c r="N441" s="65">
        <f>(C441-VLOOKUP(J441,Riders!$A$2:$C$3501,2,FALSE))/365</f>
        <v>24.454794520547946</v>
      </c>
      <c r="O441" s="65">
        <f>(C441-VLOOKUP(K441,Riders!$A$2:$C$3501,2,FALSE))/365</f>
        <v>26.17808219178082</v>
      </c>
      <c r="P441" s="38">
        <v>1</v>
      </c>
      <c r="Q441" s="127">
        <f t="shared" si="42"/>
        <v>254.333</v>
      </c>
      <c r="R441" s="127">
        <f t="shared" si="43"/>
        <v>21.957000000000001</v>
      </c>
      <c r="S441" s="127">
        <f t="shared" si="44"/>
        <v>67.579000000000008</v>
      </c>
      <c r="T441" s="127">
        <f t="shared" si="45"/>
        <v>61.139999999999986</v>
      </c>
      <c r="U441" s="127">
        <f t="shared" si="46"/>
        <v>62.013000000000005</v>
      </c>
      <c r="V441" s="127">
        <f t="shared" si="47"/>
        <v>63.600999999999999</v>
      </c>
      <c r="W441">
        <v>13.981</v>
      </c>
      <c r="X441">
        <v>7.9760000000000009</v>
      </c>
      <c r="Y441">
        <v>7.652000000000001</v>
      </c>
      <c r="Z441">
        <v>7.4949999999999974</v>
      </c>
      <c r="AA441">
        <v>7.5690000000000026</v>
      </c>
      <c r="AB441">
        <v>7.527000000000001</v>
      </c>
      <c r="AC441">
        <v>7.5949999999999989</v>
      </c>
      <c r="AD441">
        <v>7.784000000000006</v>
      </c>
      <c r="AE441">
        <v>7.597999999999999</v>
      </c>
      <c r="AF441">
        <v>7.5989999999999753</v>
      </c>
      <c r="AG441">
        <v>7.5840000000000174</v>
      </c>
      <c r="AH441">
        <v>7.7669999999999959</v>
      </c>
      <c r="AI441">
        <v>7.6640000000000015</v>
      </c>
      <c r="AJ441">
        <v>7.6710000000000065</v>
      </c>
      <c r="AK441">
        <v>7.6380000000000194</v>
      </c>
      <c r="AL441">
        <v>7.6189999999999714</v>
      </c>
      <c r="AM441">
        <v>7.7620000000000005</v>
      </c>
      <c r="AN441">
        <v>7.710000000000008</v>
      </c>
      <c r="AO441">
        <v>7.7410000000000139</v>
      </c>
      <c r="AP441">
        <v>7.9410000000000025</v>
      </c>
      <c r="AQ441">
        <v>7.7169999999999561</v>
      </c>
      <c r="AR441">
        <v>7.7480000000000189</v>
      </c>
      <c r="AS441">
        <v>7.6890000000000214</v>
      </c>
      <c r="AT441">
        <v>7.7049999999999841</v>
      </c>
      <c r="AU441">
        <v>7.8770000000000095</v>
      </c>
      <c r="AV441">
        <v>7.7059999999999889</v>
      </c>
      <c r="AW441">
        <v>7.8870000000000005</v>
      </c>
      <c r="AX441">
        <v>7.8050000000000068</v>
      </c>
      <c r="AY441">
        <v>7.8580000000000041</v>
      </c>
      <c r="AZ441">
        <v>7.9329999999999927</v>
      </c>
      <c r="BA441">
        <v>8.2820000000000107</v>
      </c>
      <c r="BB441">
        <v>8.2529999999999859</v>
      </c>
      <c r="BC441" s="128">
        <f t="shared" si="48"/>
        <v>56.618684952404919</v>
      </c>
    </row>
    <row r="442" spans="1:55" ht="15" thickBot="1" x14ac:dyDescent="0.35">
      <c r="A442" s="4" t="s">
        <v>173</v>
      </c>
      <c r="B442" s="4">
        <v>2019</v>
      </c>
      <c r="C442" s="5">
        <v>43524</v>
      </c>
      <c r="D442" s="4" t="s">
        <v>13</v>
      </c>
      <c r="E442" s="38" t="s">
        <v>204</v>
      </c>
      <c r="F442" s="43" t="s">
        <v>205</v>
      </c>
      <c r="G442" t="s">
        <v>25</v>
      </c>
      <c r="H442" t="s">
        <v>309</v>
      </c>
      <c r="I442" t="s">
        <v>269</v>
      </c>
      <c r="J442" t="s">
        <v>343</v>
      </c>
      <c r="K442" t="s">
        <v>522</v>
      </c>
      <c r="L442" s="65">
        <f>(C442-VLOOKUP(H442,Riders!$A$2:$C$3501,2,FALSE))/365</f>
        <v>26.865753424657534</v>
      </c>
      <c r="M442" s="65">
        <f>(C442-VLOOKUP(I442,Riders!$A$2:$C$3501,2,FALSE))/365</f>
        <v>24.983561643835618</v>
      </c>
      <c r="N442" s="65">
        <f>(C442-VLOOKUP(J442,Riders!$A$2:$C$3501,2,FALSE))/365</f>
        <v>24.493150684931507</v>
      </c>
      <c r="O442" s="65">
        <f>(C442-VLOOKUP(K442,Riders!$A$2:$C$3501,2,FALSE))/365</f>
        <v>20.75068493150685</v>
      </c>
      <c r="P442" s="38">
        <v>2</v>
      </c>
      <c r="Q442" s="127">
        <f t="shared" si="42"/>
        <v>254.53699999999995</v>
      </c>
      <c r="R442" s="127">
        <f t="shared" si="43"/>
        <v>22.306000000000001</v>
      </c>
      <c r="S442" s="127">
        <f t="shared" si="44"/>
        <v>68.156000000000006</v>
      </c>
      <c r="T442" s="127">
        <f t="shared" si="45"/>
        <v>61.113999999999976</v>
      </c>
      <c r="U442" s="127">
        <f t="shared" si="46"/>
        <v>62.243000000000023</v>
      </c>
      <c r="V442" s="127">
        <f t="shared" si="47"/>
        <v>63.023999999999944</v>
      </c>
      <c r="W442">
        <v>14.007</v>
      </c>
      <c r="X442">
        <v>8.2990000000000013</v>
      </c>
      <c r="Y442">
        <v>7.7620000000000005</v>
      </c>
      <c r="Z442">
        <v>7.5549999999999962</v>
      </c>
      <c r="AA442">
        <v>7.6580000000000013</v>
      </c>
      <c r="AB442">
        <v>7.5279999999999987</v>
      </c>
      <c r="AC442">
        <v>7.5910000000000011</v>
      </c>
      <c r="AD442">
        <v>7.7560000000000073</v>
      </c>
      <c r="AE442">
        <v>7.6489999999999867</v>
      </c>
      <c r="AF442">
        <v>7.6400000000000006</v>
      </c>
      <c r="AG442">
        <v>7.7030000000000172</v>
      </c>
      <c r="AH442">
        <v>7.5559999999999832</v>
      </c>
      <c r="AI442">
        <v>7.5800000000000125</v>
      </c>
      <c r="AJ442">
        <v>7.7199999999999847</v>
      </c>
      <c r="AK442">
        <v>7.6460000000000008</v>
      </c>
      <c r="AL442">
        <v>7.6199999999999903</v>
      </c>
      <c r="AM442">
        <v>7.7409999999999854</v>
      </c>
      <c r="AN442">
        <v>7.6830000000000211</v>
      </c>
      <c r="AO442">
        <v>7.8600000000000136</v>
      </c>
      <c r="AP442">
        <v>7.7719999999999914</v>
      </c>
      <c r="AQ442">
        <v>7.8790000000000191</v>
      </c>
      <c r="AR442">
        <v>7.7099999999999795</v>
      </c>
      <c r="AS442">
        <v>7.7740000000000009</v>
      </c>
      <c r="AT442">
        <v>7.8240000000000123</v>
      </c>
      <c r="AU442">
        <v>7.9609999999999843</v>
      </c>
      <c r="AV442">
        <v>7.77800000000002</v>
      </c>
      <c r="AW442">
        <v>7.7579999999999814</v>
      </c>
      <c r="AX442">
        <v>7.7469999999999857</v>
      </c>
      <c r="AY442">
        <v>7.9560000000000457</v>
      </c>
      <c r="AZ442">
        <v>7.9209999999999638</v>
      </c>
      <c r="BA442">
        <v>7.9410000000000025</v>
      </c>
      <c r="BB442">
        <v>7.9619999999999607</v>
      </c>
      <c r="BC442" s="128">
        <f t="shared" si="48"/>
        <v>56.57330761343146</v>
      </c>
    </row>
    <row r="443" spans="1:55" ht="15" thickBot="1" x14ac:dyDescent="0.35">
      <c r="A443" s="4" t="s">
        <v>173</v>
      </c>
      <c r="B443" s="4">
        <v>2019</v>
      </c>
      <c r="C443" s="5">
        <v>43524</v>
      </c>
      <c r="D443" s="4" t="s">
        <v>13</v>
      </c>
      <c r="E443" s="38" t="s">
        <v>204</v>
      </c>
      <c r="F443" s="43" t="s">
        <v>206</v>
      </c>
      <c r="G443" t="s">
        <v>29</v>
      </c>
      <c r="H443" t="s">
        <v>217</v>
      </c>
      <c r="I443" t="s">
        <v>416</v>
      </c>
      <c r="J443" t="s">
        <v>304</v>
      </c>
      <c r="K443" t="s">
        <v>526</v>
      </c>
      <c r="L443" s="65">
        <f>(C443-VLOOKUP(H443,Riders!$A$2:$C$3501,2,FALSE))/365</f>
        <v>20.915068493150685</v>
      </c>
      <c r="M443" s="65">
        <f>(C443-VLOOKUP(I443,Riders!$A$2:$C$3501,2,FALSE))/365</f>
        <v>21.331506849315069</v>
      </c>
      <c r="N443" s="65">
        <f>(C443-VLOOKUP(J443,Riders!$A$2:$C$3501,2,FALSE))/365</f>
        <v>22.246575342465754</v>
      </c>
      <c r="O443" s="65">
        <f>(C443-VLOOKUP(K443,Riders!$A$2:$C$3501,2,FALSE))/365</f>
        <v>29.783561643835615</v>
      </c>
      <c r="P443" s="38">
        <v>3</v>
      </c>
      <c r="Q443" s="127">
        <f t="shared" si="42"/>
        <v>256.47900000000004</v>
      </c>
      <c r="R443" s="127">
        <f t="shared" si="43"/>
        <v>22.404</v>
      </c>
      <c r="S443" s="127">
        <f t="shared" si="44"/>
        <v>68.728000000000009</v>
      </c>
      <c r="T443" s="127">
        <f t="shared" si="45"/>
        <v>61.829999999999984</v>
      </c>
      <c r="U443" s="127">
        <f t="shared" si="46"/>
        <v>62.574000000000012</v>
      </c>
      <c r="V443" s="127">
        <f t="shared" si="47"/>
        <v>63.347000000000037</v>
      </c>
      <c r="W443">
        <v>14.208</v>
      </c>
      <c r="X443">
        <v>8.1959999999999997</v>
      </c>
      <c r="Y443">
        <v>7.7650000000000006</v>
      </c>
      <c r="Z443">
        <v>7.8120000000000012</v>
      </c>
      <c r="AA443">
        <v>7.6569999999999965</v>
      </c>
      <c r="AB443">
        <v>7.7749999999999986</v>
      </c>
      <c r="AC443">
        <v>7.6499999999999986</v>
      </c>
      <c r="AD443">
        <v>7.6650000000000134</v>
      </c>
      <c r="AE443">
        <v>7.8179999999999978</v>
      </c>
      <c r="AF443">
        <v>7.6669999999999874</v>
      </c>
      <c r="AG443">
        <v>7.6820000000000022</v>
      </c>
      <c r="AH443">
        <v>7.6520000000000152</v>
      </c>
      <c r="AI443">
        <v>7.7919999999999874</v>
      </c>
      <c r="AJ443">
        <v>7.6360000000000099</v>
      </c>
      <c r="AK443">
        <v>7.847999999999999</v>
      </c>
      <c r="AL443">
        <v>7.7349999999999852</v>
      </c>
      <c r="AM443">
        <v>7.8089999999999975</v>
      </c>
      <c r="AN443">
        <v>7.9570000000000221</v>
      </c>
      <c r="AO443">
        <v>7.7959999999999923</v>
      </c>
      <c r="AP443">
        <v>7.7519999999999811</v>
      </c>
      <c r="AQ443">
        <v>7.8529999999999802</v>
      </c>
      <c r="AR443">
        <v>7.7150000000000603</v>
      </c>
      <c r="AS443">
        <v>7.7839999999999918</v>
      </c>
      <c r="AT443">
        <v>7.907999999999987</v>
      </c>
      <c r="AU443">
        <v>7.7300000000000182</v>
      </c>
      <c r="AV443">
        <v>7.8549999999999613</v>
      </c>
      <c r="AW443">
        <v>7.8880000000000052</v>
      </c>
      <c r="AX443">
        <v>8.0689999999999884</v>
      </c>
      <c r="AY443">
        <v>7.8680000000000234</v>
      </c>
      <c r="AZ443">
        <v>7.9549999999999557</v>
      </c>
      <c r="BA443">
        <v>8.0610000000000639</v>
      </c>
      <c r="BB443">
        <v>7.9210000000000207</v>
      </c>
      <c r="BC443" s="128">
        <f t="shared" si="48"/>
        <v>56.144947539564633</v>
      </c>
    </row>
    <row r="444" spans="1:55" ht="15" thickBot="1" x14ac:dyDescent="0.35">
      <c r="A444" s="4" t="s">
        <v>173</v>
      </c>
      <c r="B444" s="4">
        <v>2019</v>
      </c>
      <c r="C444" s="5">
        <v>43524</v>
      </c>
      <c r="D444" s="4" t="s">
        <v>13</v>
      </c>
      <c r="E444" s="38" t="s">
        <v>204</v>
      </c>
      <c r="F444" s="43" t="s">
        <v>206</v>
      </c>
      <c r="G444" t="s">
        <v>27</v>
      </c>
      <c r="H444" t="s">
        <v>307</v>
      </c>
      <c r="I444" t="s">
        <v>432</v>
      </c>
      <c r="J444" t="s">
        <v>524</v>
      </c>
      <c r="K444" t="s">
        <v>525</v>
      </c>
      <c r="L444" s="65">
        <f>(C444-VLOOKUP(H444,Riders!$A$2:$C$3501,2,FALSE))/365</f>
        <v>25.761643835616439</v>
      </c>
      <c r="M444" s="65">
        <f>(C444-VLOOKUP(I444,Riders!$A$2:$C$3501,2,FALSE))/365</f>
        <v>23.926027397260274</v>
      </c>
      <c r="N444" s="65">
        <f>(C444-VLOOKUP(J444,Riders!$A$2:$C$3501,2,FALSE))/365</f>
        <v>27.695890410958903</v>
      </c>
      <c r="O444" s="65">
        <f>(C444-VLOOKUP(K444,Riders!$A$2:$C$3501,2,FALSE))/365</f>
        <v>29.989041095890411</v>
      </c>
      <c r="P444" s="38">
        <v>4</v>
      </c>
      <c r="Q444" s="127">
        <f t="shared" si="42"/>
        <v>260.32099999999997</v>
      </c>
      <c r="R444" s="127">
        <f t="shared" si="43"/>
        <v>22.329000000000001</v>
      </c>
      <c r="S444" s="127">
        <f t="shared" si="44"/>
        <v>68.954000000000008</v>
      </c>
      <c r="T444" s="127">
        <f t="shared" si="45"/>
        <v>62.856999999999971</v>
      </c>
      <c r="U444" s="127">
        <f t="shared" si="46"/>
        <v>63.915999999999997</v>
      </c>
      <c r="V444" s="127">
        <f t="shared" si="47"/>
        <v>64.593999999999994</v>
      </c>
      <c r="W444">
        <v>14.122</v>
      </c>
      <c r="X444">
        <v>8.2070000000000007</v>
      </c>
      <c r="Y444">
        <v>7.6789999999999985</v>
      </c>
      <c r="Z444">
        <v>7.7149999999999999</v>
      </c>
      <c r="AA444">
        <v>7.6839999999999975</v>
      </c>
      <c r="AB444">
        <v>7.784000000000006</v>
      </c>
      <c r="AC444">
        <v>7.8249999999999957</v>
      </c>
      <c r="AD444">
        <v>7.9380000000000095</v>
      </c>
      <c r="AE444">
        <v>7.8009999999999877</v>
      </c>
      <c r="AF444">
        <v>7.8120000000000118</v>
      </c>
      <c r="AG444">
        <v>7.8310000000000031</v>
      </c>
      <c r="AH444">
        <v>7.9589999999999748</v>
      </c>
      <c r="AI444">
        <v>7.8010000000000019</v>
      </c>
      <c r="AJ444">
        <v>7.8260000000000076</v>
      </c>
      <c r="AK444">
        <v>7.8429999999999893</v>
      </c>
      <c r="AL444">
        <v>7.9839999999999947</v>
      </c>
      <c r="AM444">
        <v>7.8069999999999879</v>
      </c>
      <c r="AN444">
        <v>7.8790000000000191</v>
      </c>
      <c r="AO444">
        <v>8.1709999999999923</v>
      </c>
      <c r="AP444">
        <v>8.1839999999999975</v>
      </c>
      <c r="AQ444">
        <v>7.9860000000000184</v>
      </c>
      <c r="AR444">
        <v>7.9849999999999568</v>
      </c>
      <c r="AS444">
        <v>7.9510000000000502</v>
      </c>
      <c r="AT444">
        <v>7.9529999999999745</v>
      </c>
      <c r="AU444">
        <v>8.1800000000000068</v>
      </c>
      <c r="AV444">
        <v>7.9760000000000275</v>
      </c>
      <c r="AW444">
        <v>7.9599999999999795</v>
      </c>
      <c r="AX444">
        <v>7.907999999999987</v>
      </c>
      <c r="AY444">
        <v>7.9580000000000268</v>
      </c>
      <c r="AZ444">
        <v>8.1119999999999948</v>
      </c>
      <c r="BA444">
        <v>8.2260000000000275</v>
      </c>
      <c r="BB444">
        <v>8.2739999999999441</v>
      </c>
      <c r="BC444" s="128">
        <f t="shared" si="48"/>
        <v>55.316321003683917</v>
      </c>
    </row>
    <row r="445" spans="1:55" ht="15" thickBot="1" x14ac:dyDescent="0.35">
      <c r="A445" s="4" t="s">
        <v>173</v>
      </c>
      <c r="B445" s="4">
        <v>2019</v>
      </c>
      <c r="C445" s="5">
        <v>43523</v>
      </c>
      <c r="D445" s="4" t="s">
        <v>13</v>
      </c>
      <c r="E445" s="38" t="s">
        <v>379</v>
      </c>
      <c r="F445" s="38" t="s">
        <v>379</v>
      </c>
      <c r="G445" t="s">
        <v>36</v>
      </c>
      <c r="H445" t="s">
        <v>315</v>
      </c>
      <c r="I445" t="s">
        <v>528</v>
      </c>
      <c r="J445" t="s">
        <v>270</v>
      </c>
      <c r="K445" t="s">
        <v>346</v>
      </c>
      <c r="L445" s="65">
        <f>(C445-VLOOKUP(H445,Riders!$A$2:$C$3501,2,FALSE))/365</f>
        <v>27.230136986301371</v>
      </c>
      <c r="M445" s="65">
        <f>(C445-VLOOKUP(I445,Riders!$A$2:$C$3501,2,FALSE))/365</f>
        <v>28.542465753424658</v>
      </c>
      <c r="N445" s="65">
        <f>(C445-VLOOKUP(J445,Riders!$A$2:$C$3501,2,FALSE))/365</f>
        <v>24.452054794520549</v>
      </c>
      <c r="O445" s="65">
        <f>(C445-VLOOKUP(K445,Riders!$A$2:$C$3501,2,FALSE))/365</f>
        <v>26.175342465753424</v>
      </c>
      <c r="P445" s="38">
        <v>1</v>
      </c>
      <c r="Q445" s="127">
        <f t="shared" si="42"/>
        <v>254.91499999999999</v>
      </c>
      <c r="R445" s="127">
        <f t="shared" si="43"/>
        <v>22.030999999999999</v>
      </c>
      <c r="S445" s="127">
        <f t="shared" si="44"/>
        <v>67.951999999999998</v>
      </c>
      <c r="T445" s="127">
        <f t="shared" si="45"/>
        <v>61.977000000000004</v>
      </c>
      <c r="U445" s="127">
        <f t="shared" si="46"/>
        <v>62.312000000000012</v>
      </c>
      <c r="V445" s="127">
        <f t="shared" si="47"/>
        <v>62.673999999999978</v>
      </c>
      <c r="W445">
        <v>13.992000000000001</v>
      </c>
      <c r="X445">
        <v>8.0389999999999979</v>
      </c>
      <c r="Y445">
        <v>7.7089999999999996</v>
      </c>
      <c r="Z445">
        <v>7.5850000000000044</v>
      </c>
      <c r="AA445">
        <v>7.6529999999999987</v>
      </c>
      <c r="AB445">
        <v>7.5670000000000002</v>
      </c>
      <c r="AC445">
        <v>7.597999999999999</v>
      </c>
      <c r="AD445">
        <v>7.8089999999999975</v>
      </c>
      <c r="AE445">
        <v>7.6630000000000109</v>
      </c>
      <c r="AF445">
        <v>7.7349999999999994</v>
      </c>
      <c r="AG445">
        <v>7.6909999999999883</v>
      </c>
      <c r="AH445">
        <v>7.8689999999999998</v>
      </c>
      <c r="AI445">
        <v>7.7460000000000093</v>
      </c>
      <c r="AJ445">
        <v>7.7970000000000113</v>
      </c>
      <c r="AK445">
        <v>7.734999999999971</v>
      </c>
      <c r="AL445">
        <v>7.7410000000000139</v>
      </c>
      <c r="AM445">
        <v>7.8569999999999993</v>
      </c>
      <c r="AN445">
        <v>7.7700000000000102</v>
      </c>
      <c r="AO445">
        <v>7.8810000000000002</v>
      </c>
      <c r="AP445">
        <v>7.7729999999999961</v>
      </c>
      <c r="AQ445">
        <v>7.7039999999999793</v>
      </c>
      <c r="AR445">
        <v>7.7070000000000221</v>
      </c>
      <c r="AS445">
        <v>7.7050000000000125</v>
      </c>
      <c r="AT445">
        <v>7.914999999999992</v>
      </c>
      <c r="AU445">
        <v>7.7799999999999727</v>
      </c>
      <c r="AV445">
        <v>7.8439999999999941</v>
      </c>
      <c r="AW445">
        <v>7.9930000000000234</v>
      </c>
      <c r="AX445">
        <v>7.8260000000000218</v>
      </c>
      <c r="AY445">
        <v>7.7739999999999725</v>
      </c>
      <c r="AZ445">
        <v>7.813000000000045</v>
      </c>
      <c r="BA445">
        <v>7.7499999999999432</v>
      </c>
      <c r="BB445">
        <v>7.8940000000000055</v>
      </c>
      <c r="BC445" s="128">
        <f t="shared" si="48"/>
        <v>56.489418041307886</v>
      </c>
    </row>
    <row r="446" spans="1:55" ht="15" thickBot="1" x14ac:dyDescent="0.35">
      <c r="A446" s="4" t="s">
        <v>173</v>
      </c>
      <c r="B446" s="4">
        <v>2019</v>
      </c>
      <c r="C446" s="5">
        <v>43523</v>
      </c>
      <c r="D446" s="4" t="s">
        <v>13</v>
      </c>
      <c r="E446" s="38" t="s">
        <v>379</v>
      </c>
      <c r="F446" s="67" t="s">
        <v>379</v>
      </c>
      <c r="G446" t="s">
        <v>25</v>
      </c>
      <c r="H446" t="s">
        <v>309</v>
      </c>
      <c r="I446" t="s">
        <v>269</v>
      </c>
      <c r="J446" t="s">
        <v>343</v>
      </c>
      <c r="K446" t="s">
        <v>522</v>
      </c>
      <c r="L446" s="65">
        <f>(C446-VLOOKUP(H446,Riders!$A$2:$C$3501,2,FALSE))/365</f>
        <v>26.863013698630137</v>
      </c>
      <c r="M446" s="65">
        <f>(C446-VLOOKUP(I446,Riders!$A$2:$C$3501,2,FALSE))/365</f>
        <v>24.980821917808218</v>
      </c>
      <c r="N446" s="65">
        <f>(C446-VLOOKUP(J446,Riders!$A$2:$C$3501,2,FALSE))/365</f>
        <v>24.490410958904111</v>
      </c>
      <c r="O446" s="65">
        <f>(C446-VLOOKUP(K446,Riders!$A$2:$C$3501,2,FALSE))/365</f>
        <v>20.747945205479454</v>
      </c>
      <c r="P446" s="38">
        <v>2</v>
      </c>
      <c r="Q446" s="127">
        <f t="shared" si="42"/>
        <v>255.61799999999999</v>
      </c>
      <c r="R446" s="127">
        <f t="shared" si="43"/>
        <v>22.462</v>
      </c>
      <c r="S446" s="127">
        <f t="shared" si="44"/>
        <v>68.540999999999997</v>
      </c>
      <c r="T446" s="127">
        <f t="shared" si="45"/>
        <v>62.135999999999996</v>
      </c>
      <c r="U446" s="127">
        <f t="shared" si="46"/>
        <v>62.503000000000014</v>
      </c>
      <c r="V446" s="127">
        <f t="shared" si="47"/>
        <v>62.437999999999988</v>
      </c>
      <c r="W446">
        <v>14.01</v>
      </c>
      <c r="X446">
        <v>8.452</v>
      </c>
      <c r="Y446">
        <v>7.843</v>
      </c>
      <c r="Z446">
        <v>7.6490000000000009</v>
      </c>
      <c r="AA446">
        <v>7.6820000000000022</v>
      </c>
      <c r="AB446">
        <v>7.5959999999999965</v>
      </c>
      <c r="AC446">
        <v>7.6080000000000041</v>
      </c>
      <c r="AD446">
        <v>7.7009999999999934</v>
      </c>
      <c r="AE446">
        <v>7.921999999999997</v>
      </c>
      <c r="AF446">
        <v>7.875</v>
      </c>
      <c r="AG446">
        <v>7.7670000000000101</v>
      </c>
      <c r="AH446">
        <v>7.7379999999999853</v>
      </c>
      <c r="AI446">
        <v>7.7549999999999955</v>
      </c>
      <c r="AJ446">
        <v>7.7060000000000173</v>
      </c>
      <c r="AK446">
        <v>7.6719999999999828</v>
      </c>
      <c r="AL446">
        <v>7.7010000000000076</v>
      </c>
      <c r="AM446">
        <v>7.8770000000000095</v>
      </c>
      <c r="AN446">
        <v>7.7929999999999779</v>
      </c>
      <c r="AO446">
        <v>7.7330000000000041</v>
      </c>
      <c r="AP446">
        <v>7.7840000000000202</v>
      </c>
      <c r="AQ446">
        <v>7.875</v>
      </c>
      <c r="AR446">
        <v>7.8069999999999879</v>
      </c>
      <c r="AS446">
        <v>7.7789999999999964</v>
      </c>
      <c r="AT446">
        <v>7.8550000000000182</v>
      </c>
      <c r="AU446">
        <v>8.0809999999999889</v>
      </c>
      <c r="AV446">
        <v>7.8300000000000125</v>
      </c>
      <c r="AW446">
        <v>7.7010000000000218</v>
      </c>
      <c r="AX446">
        <v>7.6409999999999627</v>
      </c>
      <c r="AY446">
        <v>7.7420000000000186</v>
      </c>
      <c r="AZ446">
        <v>7.7459999999999809</v>
      </c>
      <c r="BA446">
        <v>7.9570000000000789</v>
      </c>
      <c r="BB446">
        <v>7.7399999999999238</v>
      </c>
      <c r="BC446" s="128">
        <f t="shared" si="48"/>
        <v>56.334060981621015</v>
      </c>
    </row>
    <row r="447" spans="1:55" ht="15" thickBot="1" x14ac:dyDescent="0.35">
      <c r="A447" s="4" t="s">
        <v>173</v>
      </c>
      <c r="B447" s="4">
        <v>2019</v>
      </c>
      <c r="C447" s="5">
        <v>43523</v>
      </c>
      <c r="D447" s="4" t="s">
        <v>13</v>
      </c>
      <c r="E447" s="38" t="s">
        <v>379</v>
      </c>
      <c r="F447" s="67" t="s">
        <v>379</v>
      </c>
      <c r="G447" t="s">
        <v>29</v>
      </c>
      <c r="H447" t="s">
        <v>322</v>
      </c>
      <c r="I447" t="s">
        <v>416</v>
      </c>
      <c r="J447" t="s">
        <v>304</v>
      </c>
      <c r="K447" t="s">
        <v>526</v>
      </c>
      <c r="L447" s="65">
        <f>(C447-VLOOKUP(H447,Riders!$A$2:$C$3501,2,FALSE))/365</f>
        <v>31.126027397260273</v>
      </c>
      <c r="M447" s="65">
        <f>(C447-VLOOKUP(I447,Riders!$A$2:$C$3501,2,FALSE))/365</f>
        <v>21.328767123287673</v>
      </c>
      <c r="N447" s="65">
        <f>(C447-VLOOKUP(J447,Riders!$A$2:$C$3501,2,FALSE))/365</f>
        <v>22.243835616438357</v>
      </c>
      <c r="O447" s="65">
        <f>(C447-VLOOKUP(K447,Riders!$A$2:$C$3501,2,FALSE))/365</f>
        <v>29.780821917808218</v>
      </c>
      <c r="P447" s="38">
        <v>3</v>
      </c>
      <c r="Q447" s="127">
        <f t="shared" si="42"/>
        <v>259.065</v>
      </c>
      <c r="R447" s="127">
        <f t="shared" si="43"/>
        <v>22.489000000000001</v>
      </c>
      <c r="S447" s="127">
        <f t="shared" si="44"/>
        <v>69.515000000000001</v>
      </c>
      <c r="T447" s="127">
        <f t="shared" si="45"/>
        <v>62.777000000000001</v>
      </c>
      <c r="U447" s="127">
        <f t="shared" si="46"/>
        <v>62.835000000000036</v>
      </c>
      <c r="V447" s="127">
        <f t="shared" si="47"/>
        <v>63.93799999999996</v>
      </c>
      <c r="W447">
        <v>14.214</v>
      </c>
      <c r="X447">
        <v>8.2750000000000004</v>
      </c>
      <c r="Y447">
        <v>7.8829999999999991</v>
      </c>
      <c r="Z447">
        <v>8.0140000000000029</v>
      </c>
      <c r="AA447">
        <v>7.7689999999999984</v>
      </c>
      <c r="AB447">
        <v>7.8689999999999998</v>
      </c>
      <c r="AC447">
        <v>7.7109999999999985</v>
      </c>
      <c r="AD447">
        <v>7.7800000000000011</v>
      </c>
      <c r="AE447">
        <v>7.7709999999999866</v>
      </c>
      <c r="AF447">
        <v>7.7180000000000177</v>
      </c>
      <c r="AG447">
        <v>7.7459999999999809</v>
      </c>
      <c r="AH447">
        <v>7.8650000000000091</v>
      </c>
      <c r="AI447">
        <v>7.9259999999999877</v>
      </c>
      <c r="AJ447">
        <v>7.916000000000011</v>
      </c>
      <c r="AK447">
        <v>8.0040000000000049</v>
      </c>
      <c r="AL447">
        <v>7.8310000000000031</v>
      </c>
      <c r="AM447">
        <v>7.8029999999999973</v>
      </c>
      <c r="AN447">
        <v>7.9639999999999986</v>
      </c>
      <c r="AO447">
        <v>7.77800000000002</v>
      </c>
      <c r="AP447">
        <v>7.8760000000000048</v>
      </c>
      <c r="AQ447">
        <v>7.9529999999999745</v>
      </c>
      <c r="AR447">
        <v>7.8520000000000039</v>
      </c>
      <c r="AS447">
        <v>7.789999999999992</v>
      </c>
      <c r="AT447">
        <v>7.8190000000000452</v>
      </c>
      <c r="AU447">
        <v>7.9789999999999566</v>
      </c>
      <c r="AV447">
        <v>8.0200000000000102</v>
      </c>
      <c r="AW447">
        <v>8.203000000000003</v>
      </c>
      <c r="AX447">
        <v>8.0079999999999529</v>
      </c>
      <c r="AY447">
        <v>7.8880000000000052</v>
      </c>
      <c r="AZ447">
        <v>8.0509999999999877</v>
      </c>
      <c r="BA447">
        <v>7.7990000000000634</v>
      </c>
      <c r="BB447">
        <v>7.9899999999999807</v>
      </c>
      <c r="BC447" s="128">
        <f t="shared" si="48"/>
        <v>55.584505819002956</v>
      </c>
    </row>
    <row r="448" spans="1:55" ht="15" thickBot="1" x14ac:dyDescent="0.35">
      <c r="A448" s="4" t="s">
        <v>173</v>
      </c>
      <c r="B448" s="4">
        <v>2019</v>
      </c>
      <c r="C448" s="5">
        <v>43523</v>
      </c>
      <c r="D448" s="4" t="s">
        <v>13</v>
      </c>
      <c r="E448" s="38" t="s">
        <v>379</v>
      </c>
      <c r="F448" s="67" t="s">
        <v>379</v>
      </c>
      <c r="G448" t="s">
        <v>53</v>
      </c>
      <c r="H448" t="s">
        <v>298</v>
      </c>
      <c r="I448" t="s">
        <v>478</v>
      </c>
      <c r="J448" t="s">
        <v>227</v>
      </c>
      <c r="K448" t="s">
        <v>316</v>
      </c>
      <c r="L448" s="65">
        <f>(C448-VLOOKUP(H448,Riders!$A$2:$C$3501,2,FALSE))/365</f>
        <v>19.616438356164384</v>
      </c>
      <c r="M448" s="65">
        <f>(C448-VLOOKUP(I448,Riders!$A$2:$C$3501,2,FALSE))/365</f>
        <v>22.06027397260274</v>
      </c>
      <c r="N448" s="65">
        <f>(C448-VLOOKUP(J448,Riders!$A$2:$C$3501,2,FALSE))/365</f>
        <v>21.013698630136986</v>
      </c>
      <c r="O448" s="65">
        <f>(C448-VLOOKUP(K448,Riders!$A$2:$C$3501,2,FALSE))/365</f>
        <v>18.183561643835617</v>
      </c>
      <c r="P448" s="38">
        <v>4</v>
      </c>
      <c r="Q448" s="127">
        <f t="shared" si="42"/>
        <v>260.065</v>
      </c>
      <c r="R448" s="127">
        <f t="shared" si="43"/>
        <v>23.117000000000001</v>
      </c>
      <c r="S448" s="127">
        <f t="shared" si="44"/>
        <v>70.325999999999993</v>
      </c>
      <c r="T448" s="127">
        <f t="shared" si="45"/>
        <v>62.835000000000008</v>
      </c>
      <c r="U448" s="127">
        <f t="shared" si="46"/>
        <v>63.675999999999988</v>
      </c>
      <c r="V448" s="127">
        <f t="shared" si="47"/>
        <v>63.228000000000009</v>
      </c>
      <c r="W448">
        <v>14.436999999999999</v>
      </c>
      <c r="X448">
        <v>8.6800000000000015</v>
      </c>
      <c r="Y448">
        <v>8.1869999999999976</v>
      </c>
      <c r="Z448">
        <v>7.9619999999999997</v>
      </c>
      <c r="AA448">
        <v>7.9609999999999985</v>
      </c>
      <c r="AB448">
        <v>7.7390000000000043</v>
      </c>
      <c r="AC448">
        <v>7.6769999999999854</v>
      </c>
      <c r="AD448">
        <v>7.6830000000000069</v>
      </c>
      <c r="AE448">
        <v>7.757000000000005</v>
      </c>
      <c r="AF448">
        <v>7.7420000000000044</v>
      </c>
      <c r="AG448">
        <v>7.8960000000000008</v>
      </c>
      <c r="AH448">
        <v>7.9540000000000077</v>
      </c>
      <c r="AI448">
        <v>8.0480000000000018</v>
      </c>
      <c r="AJ448">
        <v>7.8719999999999715</v>
      </c>
      <c r="AK448">
        <v>7.7620000000000005</v>
      </c>
      <c r="AL448">
        <v>7.8040000000000163</v>
      </c>
      <c r="AM448">
        <v>7.9720000000000084</v>
      </c>
      <c r="AN448">
        <v>7.8689999999999714</v>
      </c>
      <c r="AO448">
        <v>8.0030000000000427</v>
      </c>
      <c r="AP448">
        <v>7.879999999999967</v>
      </c>
      <c r="AQ448">
        <v>7.9240000000000066</v>
      </c>
      <c r="AR448">
        <v>7.9659999999999798</v>
      </c>
      <c r="AS448">
        <v>8.0970000000000368</v>
      </c>
      <c r="AT448">
        <v>7.964999999999975</v>
      </c>
      <c r="AU448">
        <v>7.8680000000000234</v>
      </c>
      <c r="AV448">
        <v>7.8059999999999832</v>
      </c>
      <c r="AW448">
        <v>7.8120000000000118</v>
      </c>
      <c r="AX448">
        <v>7.9440000000000168</v>
      </c>
      <c r="AY448">
        <v>7.7809999999999491</v>
      </c>
      <c r="AZ448">
        <v>7.8410000000000366</v>
      </c>
      <c r="BA448">
        <v>7.9380000000000166</v>
      </c>
      <c r="BB448">
        <v>8.2379999999999711</v>
      </c>
      <c r="BC448" s="128">
        <f t="shared" si="48"/>
        <v>55.370772691442525</v>
      </c>
    </row>
    <row r="449" spans="1:55" ht="15" thickBot="1" x14ac:dyDescent="0.35">
      <c r="A449" s="4" t="s">
        <v>173</v>
      </c>
      <c r="B449" s="4">
        <v>2019</v>
      </c>
      <c r="C449" s="5">
        <v>43523</v>
      </c>
      <c r="D449" s="4" t="s">
        <v>13</v>
      </c>
      <c r="E449" s="38" t="s">
        <v>379</v>
      </c>
      <c r="F449" s="67" t="s">
        <v>379</v>
      </c>
      <c r="G449" t="s">
        <v>27</v>
      </c>
      <c r="H449" t="s">
        <v>307</v>
      </c>
      <c r="I449" t="s">
        <v>432</v>
      </c>
      <c r="J449" t="s">
        <v>524</v>
      </c>
      <c r="K449" t="s">
        <v>525</v>
      </c>
      <c r="L449" s="65">
        <f>(C449-VLOOKUP(H449,Riders!$A$2:$C$3501,2,FALSE))/365</f>
        <v>25.758904109589039</v>
      </c>
      <c r="M449" s="65">
        <f>(C449-VLOOKUP(I449,Riders!$A$2:$C$3501,2,FALSE))/365</f>
        <v>23.923287671232877</v>
      </c>
      <c r="N449" s="65">
        <f>(C449-VLOOKUP(J449,Riders!$A$2:$C$3501,2,FALSE))/365</f>
        <v>27.693150684931506</v>
      </c>
      <c r="O449" s="65">
        <f>(C449-VLOOKUP(K449,Riders!$A$2:$C$3501,2,FALSE))/365</f>
        <v>29.986301369863014</v>
      </c>
      <c r="P449" s="38">
        <v>5</v>
      </c>
      <c r="Q449" s="127">
        <f t="shared" si="42"/>
        <v>260.64999999999998</v>
      </c>
      <c r="R449" s="127">
        <f t="shared" si="43"/>
        <v>22.248000000000001</v>
      </c>
      <c r="S449" s="127">
        <f t="shared" si="44"/>
        <v>68.832999999999984</v>
      </c>
      <c r="T449" s="127">
        <f t="shared" si="45"/>
        <v>63.034000000000006</v>
      </c>
      <c r="U449" s="127">
        <f t="shared" si="46"/>
        <v>63.496000000000009</v>
      </c>
      <c r="V449" s="127">
        <f t="shared" si="47"/>
        <v>65.286999999999978</v>
      </c>
      <c r="W449">
        <v>14.087999999999999</v>
      </c>
      <c r="X449">
        <v>8.1600000000000019</v>
      </c>
      <c r="Y449">
        <v>7.6920000000000002</v>
      </c>
      <c r="Z449">
        <v>7.7570000000000014</v>
      </c>
      <c r="AA449">
        <v>7.6679999999999993</v>
      </c>
      <c r="AB449">
        <v>7.7399999999999949</v>
      </c>
      <c r="AC449">
        <v>7.7749999999999986</v>
      </c>
      <c r="AD449">
        <v>7.9529999999999887</v>
      </c>
      <c r="AE449">
        <v>7.8030000000000257</v>
      </c>
      <c r="AF449">
        <v>7.7999999999999972</v>
      </c>
      <c r="AG449">
        <v>7.7669999999999959</v>
      </c>
      <c r="AH449">
        <v>7.8760000000000048</v>
      </c>
      <c r="AI449">
        <v>7.8190000000000026</v>
      </c>
      <c r="AJ449">
        <v>7.9319999999999737</v>
      </c>
      <c r="AK449">
        <v>7.9370000000000118</v>
      </c>
      <c r="AL449">
        <v>8.0999999999999943</v>
      </c>
      <c r="AM449">
        <v>7.8600000000000136</v>
      </c>
      <c r="AN449">
        <v>7.8140000000000214</v>
      </c>
      <c r="AO449">
        <v>7.9969999999999857</v>
      </c>
      <c r="AP449">
        <v>7.9209999999999923</v>
      </c>
      <c r="AQ449">
        <v>8.1510000000000105</v>
      </c>
      <c r="AR449">
        <v>7.9289999999999736</v>
      </c>
      <c r="AS449">
        <v>7.9060000000000343</v>
      </c>
      <c r="AT449">
        <v>7.9179999999999779</v>
      </c>
      <c r="AU449">
        <v>7.9930000000000234</v>
      </c>
      <c r="AV449">
        <v>8.2049999999999841</v>
      </c>
      <c r="AW449">
        <v>8.0230000000000246</v>
      </c>
      <c r="AX449">
        <v>8.0819999999999652</v>
      </c>
      <c r="AY449">
        <v>8.1329999999999814</v>
      </c>
      <c r="AZ449">
        <v>8.311000000000007</v>
      </c>
      <c r="BA449">
        <v>8.1779999999999688</v>
      </c>
      <c r="BB449">
        <v>8.3620000000000232</v>
      </c>
      <c r="BC449" s="128">
        <f t="shared" si="48"/>
        <v>55.246499136773458</v>
      </c>
    </row>
    <row r="450" spans="1:55" ht="15" thickBot="1" x14ac:dyDescent="0.35">
      <c r="A450" s="4" t="s">
        <v>173</v>
      </c>
      <c r="B450" s="4">
        <v>2019</v>
      </c>
      <c r="C450" s="5">
        <v>43523</v>
      </c>
      <c r="D450" s="4" t="s">
        <v>13</v>
      </c>
      <c r="E450" s="38" t="s">
        <v>379</v>
      </c>
      <c r="F450" s="67" t="s">
        <v>379</v>
      </c>
      <c r="G450" t="s">
        <v>15</v>
      </c>
      <c r="H450" t="s">
        <v>505</v>
      </c>
      <c r="I450" t="s">
        <v>459</v>
      </c>
      <c r="J450" t="s">
        <v>501</v>
      </c>
      <c r="K450" t="s">
        <v>491</v>
      </c>
      <c r="L450" s="65">
        <f>(C450-VLOOKUP(H450,Riders!$A$2:$C$3501,2,FALSE))/365</f>
        <v>35.802739726027397</v>
      </c>
      <c r="M450" s="65">
        <f>(C450-VLOOKUP(I450,Riders!$A$2:$C$3501,2,FALSE))/365</f>
        <v>20.284931506849315</v>
      </c>
      <c r="N450" s="65">
        <f>(C450-VLOOKUP(J450,Riders!$A$2:$C$3501,2,FALSE))/365</f>
        <v>30.742465753424657</v>
      </c>
      <c r="O450" s="65">
        <f>(C450-VLOOKUP(K450,Riders!$A$2:$C$3501,2,FALSE))/365</f>
        <v>22.635616438356163</v>
      </c>
      <c r="P450" s="38">
        <v>6</v>
      </c>
      <c r="Q450" s="127">
        <f t="shared" ref="Q450:Q513" si="49">IF(COUNT(W450:BB450)=32,SUM(W450:BB450),"")</f>
        <v>264.56800000000004</v>
      </c>
      <c r="R450" s="127">
        <f t="shared" ref="R450:R513" si="50">IF(COUNT(W450:X450)=2,SUM(W450:X450),"")</f>
        <v>22.501999999999999</v>
      </c>
      <c r="S450" s="127">
        <f t="shared" ref="S450:S513" si="51">IF(COUNT(W450:AD450)=8,SUM(W450:AD450),"")</f>
        <v>69.719999999999985</v>
      </c>
      <c r="T450" s="127">
        <f t="shared" ref="T450:T513" si="52">IF(COUNT(AE450:AL450)=8,SUM(AE450:AL450),"")</f>
        <v>63.686000000000021</v>
      </c>
      <c r="U450" s="127">
        <f t="shared" ref="U450:U513" si="53">IF(COUNT(AM450:AT450)=8,SUM(AM450:AT450),"")</f>
        <v>64.59</v>
      </c>
      <c r="V450" s="127">
        <f t="shared" ref="V450:V513" si="54">IF(COUNT(AU450:BB450)=8,SUM(AU450:BB450),"")</f>
        <v>66.572000000000031</v>
      </c>
      <c r="W450">
        <v>14.045</v>
      </c>
      <c r="X450">
        <v>8.456999999999999</v>
      </c>
      <c r="Y450">
        <v>7.9209999999999994</v>
      </c>
      <c r="Z450">
        <v>7.8840000000000039</v>
      </c>
      <c r="AA450">
        <v>7.7259999999999991</v>
      </c>
      <c r="AB450">
        <v>7.8059999999999974</v>
      </c>
      <c r="AC450">
        <v>7.9690000000000083</v>
      </c>
      <c r="AD450">
        <v>7.9119999999999777</v>
      </c>
      <c r="AE450">
        <v>7.8950000000000244</v>
      </c>
      <c r="AF450">
        <v>7.9089999999999918</v>
      </c>
      <c r="AG450">
        <v>8.0589999999999975</v>
      </c>
      <c r="AH450">
        <v>7.9140000000000015</v>
      </c>
      <c r="AI450">
        <v>7.9189999999999827</v>
      </c>
      <c r="AJ450">
        <v>7.9560000000000031</v>
      </c>
      <c r="AK450">
        <v>8.1009999999999991</v>
      </c>
      <c r="AL450">
        <v>7.9330000000000211</v>
      </c>
      <c r="AM450">
        <v>8.0599999999999739</v>
      </c>
      <c r="AN450">
        <v>7.9440000000000168</v>
      </c>
      <c r="AO450">
        <v>7.8900000000000148</v>
      </c>
      <c r="AP450">
        <v>7.8720000000000141</v>
      </c>
      <c r="AQ450">
        <v>8.0360000000000014</v>
      </c>
      <c r="AR450">
        <v>8.0989999999999895</v>
      </c>
      <c r="AS450">
        <v>8.2389999999999759</v>
      </c>
      <c r="AT450">
        <v>8.4500000000000171</v>
      </c>
      <c r="AU450">
        <v>8.3209999999999695</v>
      </c>
      <c r="AV450">
        <v>8.2210000000000036</v>
      </c>
      <c r="AW450">
        <v>8.3640000000000043</v>
      </c>
      <c r="AX450">
        <v>8.3050000000000068</v>
      </c>
      <c r="AY450">
        <v>8.4379999999999882</v>
      </c>
      <c r="AZ450">
        <v>8.3180000000000405</v>
      </c>
      <c r="BA450">
        <v>8.2400000000000091</v>
      </c>
      <c r="BB450">
        <v>8.3650000000000091</v>
      </c>
      <c r="BC450" s="128">
        <f t="shared" ref="BC450:BC513" si="55">IF(COUNT(W450:BB450)=32,3.6*4000/Q450,"")</f>
        <v>54.428351123340683</v>
      </c>
    </row>
    <row r="451" spans="1:55" ht="15" thickBot="1" x14ac:dyDescent="0.35">
      <c r="A451" s="4" t="s">
        <v>173</v>
      </c>
      <c r="B451" s="4">
        <v>2019</v>
      </c>
      <c r="C451" s="5">
        <v>43523</v>
      </c>
      <c r="D451" s="4" t="s">
        <v>13</v>
      </c>
      <c r="E451" s="38" t="s">
        <v>379</v>
      </c>
      <c r="F451" s="67" t="s">
        <v>379</v>
      </c>
      <c r="G451" t="s">
        <v>67</v>
      </c>
      <c r="H451" t="s">
        <v>214</v>
      </c>
      <c r="I451" t="s">
        <v>329</v>
      </c>
      <c r="J451" t="s">
        <v>569</v>
      </c>
      <c r="K451" t="s">
        <v>521</v>
      </c>
      <c r="L451" s="65">
        <f>(C451-VLOOKUP(H451,Riders!$A$2:$C$3501,2,FALSE))/365</f>
        <v>24.194520547945206</v>
      </c>
      <c r="M451" s="65">
        <f>(C451-VLOOKUP(I451,Riders!$A$2:$C$3501,2,FALSE))/365</f>
        <v>32.301369863013697</v>
      </c>
      <c r="N451" s="65">
        <f>(C451-VLOOKUP(J451,Riders!$A$2:$C$3501,2,FALSE))/365</f>
        <v>31.854794520547944</v>
      </c>
      <c r="O451" s="65">
        <f>(C451-VLOOKUP(K451,Riders!$A$2:$C$3501,2,FALSE))/365</f>
        <v>21.528767123287672</v>
      </c>
      <c r="P451" s="38">
        <v>7</v>
      </c>
      <c r="Q451" s="127">
        <f t="shared" si="49"/>
        <v>265.38399999999996</v>
      </c>
      <c r="R451" s="127">
        <f t="shared" si="50"/>
        <v>22.218</v>
      </c>
      <c r="S451" s="127">
        <f t="shared" si="51"/>
        <v>71.079000000000008</v>
      </c>
      <c r="T451" s="127">
        <f t="shared" si="52"/>
        <v>65.385999999999996</v>
      </c>
      <c r="U451" s="127">
        <f t="shared" si="53"/>
        <v>64.15300000000002</v>
      </c>
      <c r="V451" s="127">
        <f t="shared" si="54"/>
        <v>64.765999999999934</v>
      </c>
      <c r="W451">
        <v>14.141</v>
      </c>
      <c r="X451">
        <v>8.077</v>
      </c>
      <c r="Y451">
        <v>8.0330000000000013</v>
      </c>
      <c r="Z451">
        <v>8.0599999999999987</v>
      </c>
      <c r="AA451">
        <v>8.3400000000000034</v>
      </c>
      <c r="AB451">
        <v>8.2089999999999961</v>
      </c>
      <c r="AC451">
        <v>8.1479999999999961</v>
      </c>
      <c r="AD451">
        <v>8.0710000000000122</v>
      </c>
      <c r="AE451">
        <v>8.2299999999999898</v>
      </c>
      <c r="AF451">
        <v>8.1180000000000092</v>
      </c>
      <c r="AG451">
        <v>8.1609999999999872</v>
      </c>
      <c r="AH451">
        <v>8.2960000000000065</v>
      </c>
      <c r="AI451">
        <v>8.4630000000000081</v>
      </c>
      <c r="AJ451">
        <v>8.1000000000000085</v>
      </c>
      <c r="AK451">
        <v>8.027000000000001</v>
      </c>
      <c r="AL451">
        <v>7.9909999999999854</v>
      </c>
      <c r="AM451">
        <v>8.1430000000000291</v>
      </c>
      <c r="AN451">
        <v>7.9949999999999761</v>
      </c>
      <c r="AO451">
        <v>7.8979999999999961</v>
      </c>
      <c r="AP451">
        <v>8.0660000000000025</v>
      </c>
      <c r="AQ451">
        <v>8.1920000000000073</v>
      </c>
      <c r="AR451">
        <v>7.9099999999999966</v>
      </c>
      <c r="AS451">
        <v>7.7949999999999875</v>
      </c>
      <c r="AT451">
        <v>8.1540000000000248</v>
      </c>
      <c r="AU451">
        <v>8.0509999999999877</v>
      </c>
      <c r="AV451">
        <v>8.4540000000000077</v>
      </c>
      <c r="AW451">
        <v>8.1069999999999709</v>
      </c>
      <c r="AX451">
        <v>8.0250000000000341</v>
      </c>
      <c r="AY451">
        <v>8.1119999999999379</v>
      </c>
      <c r="AZ451">
        <v>7.9920000000000471</v>
      </c>
      <c r="BA451">
        <v>7.9500000000000171</v>
      </c>
      <c r="BB451">
        <v>8.0749999999999318</v>
      </c>
      <c r="BC451" s="128">
        <f t="shared" si="55"/>
        <v>54.260995387815399</v>
      </c>
    </row>
    <row r="452" spans="1:55" ht="15" thickBot="1" x14ac:dyDescent="0.35">
      <c r="A452" s="4" t="s">
        <v>173</v>
      </c>
      <c r="B452" s="4">
        <v>2019</v>
      </c>
      <c r="C452" s="5">
        <v>43523</v>
      </c>
      <c r="D452" s="4" t="s">
        <v>13</v>
      </c>
      <c r="E452" s="38" t="s">
        <v>379</v>
      </c>
      <c r="F452" s="67" t="s">
        <v>379</v>
      </c>
      <c r="G452" t="s">
        <v>51</v>
      </c>
      <c r="H452" t="s">
        <v>236</v>
      </c>
      <c r="I452" t="s">
        <v>531</v>
      </c>
      <c r="J452" t="s">
        <v>301</v>
      </c>
      <c r="K452" t="s">
        <v>555</v>
      </c>
      <c r="L452" s="65">
        <f>(C452-VLOOKUP(H452,Riders!$A$2:$C$3501,2,FALSE))/365</f>
        <v>23.315068493150687</v>
      </c>
      <c r="M452" s="65">
        <f>(C452-VLOOKUP(I452,Riders!$A$2:$C$3501,2,FALSE))/365</f>
        <v>18.490410958904111</v>
      </c>
      <c r="N452" s="65">
        <f>(C452-VLOOKUP(J452,Riders!$A$2:$C$3501,2,FALSE))/365</f>
        <v>28.978082191780821</v>
      </c>
      <c r="O452" s="65">
        <f>(C452-VLOOKUP(K452,Riders!$A$2:$C$3501,2,FALSE))/365</f>
        <v>32.912328767123284</v>
      </c>
      <c r="P452" s="38">
        <v>8</v>
      </c>
      <c r="Q452" s="127">
        <f t="shared" si="49"/>
        <v>265.82499999999999</v>
      </c>
      <c r="R452" s="127">
        <f t="shared" si="50"/>
        <v>22.571000000000002</v>
      </c>
      <c r="S452" s="127">
        <f t="shared" si="51"/>
        <v>69.347000000000008</v>
      </c>
      <c r="T452" s="127">
        <f t="shared" si="52"/>
        <v>64.388000000000005</v>
      </c>
      <c r="U452" s="127">
        <f t="shared" si="53"/>
        <v>65.443999999999988</v>
      </c>
      <c r="V452" s="127">
        <f t="shared" si="54"/>
        <v>66.645999999999987</v>
      </c>
      <c r="W452">
        <v>14.43</v>
      </c>
      <c r="X452">
        <v>8.1410000000000018</v>
      </c>
      <c r="Y452">
        <v>7.68</v>
      </c>
      <c r="Z452">
        <v>7.7439999999999962</v>
      </c>
      <c r="AA452">
        <v>7.6780000000000044</v>
      </c>
      <c r="AB452">
        <v>7.722999999999999</v>
      </c>
      <c r="AC452">
        <v>7.9470000000000027</v>
      </c>
      <c r="AD452">
        <v>8.0040000000000049</v>
      </c>
      <c r="AE452">
        <v>8.137999999999991</v>
      </c>
      <c r="AF452">
        <v>7.9980000000000047</v>
      </c>
      <c r="AG452">
        <v>7.8700000000000045</v>
      </c>
      <c r="AH452">
        <v>7.9649999999999892</v>
      </c>
      <c r="AI452">
        <v>7.7959999999999923</v>
      </c>
      <c r="AJ452">
        <v>8.0579999999999927</v>
      </c>
      <c r="AK452">
        <v>8.1360000000000241</v>
      </c>
      <c r="AL452">
        <v>8.4270000000000067</v>
      </c>
      <c r="AM452">
        <v>8.3959999999999866</v>
      </c>
      <c r="AN452">
        <v>8.5050000000000239</v>
      </c>
      <c r="AO452">
        <v>8.1809999999999832</v>
      </c>
      <c r="AP452">
        <v>8.1280000000000143</v>
      </c>
      <c r="AQ452">
        <v>8.0389999999999873</v>
      </c>
      <c r="AR452">
        <v>8.1920000000000073</v>
      </c>
      <c r="AS452">
        <v>7.9599999999999795</v>
      </c>
      <c r="AT452">
        <v>8.0430000000000064</v>
      </c>
      <c r="AU452">
        <v>8.3010000000000161</v>
      </c>
      <c r="AV452">
        <v>8.5549999999999784</v>
      </c>
      <c r="AW452">
        <v>8.2600000000000193</v>
      </c>
      <c r="AX452">
        <v>8.3259999999999934</v>
      </c>
      <c r="AY452">
        <v>8.4800000000000182</v>
      </c>
      <c r="AZ452">
        <v>8.2469999999999573</v>
      </c>
      <c r="BA452">
        <v>8.1430000000000007</v>
      </c>
      <c r="BB452">
        <v>8.3340000000000032</v>
      </c>
      <c r="BC452" s="128">
        <f t="shared" si="55"/>
        <v>54.170977146619016</v>
      </c>
    </row>
    <row r="453" spans="1:55" ht="15" thickBot="1" x14ac:dyDescent="0.35">
      <c r="A453" s="4" t="s">
        <v>173</v>
      </c>
      <c r="B453" s="4">
        <v>2019</v>
      </c>
      <c r="C453" s="5">
        <v>43523</v>
      </c>
      <c r="D453" s="4" t="s">
        <v>13</v>
      </c>
      <c r="E453" s="38" t="s">
        <v>379</v>
      </c>
      <c r="F453" s="67" t="s">
        <v>379</v>
      </c>
      <c r="G453" t="s">
        <v>17</v>
      </c>
      <c r="H453" t="s">
        <v>327</v>
      </c>
      <c r="I453" t="s">
        <v>423</v>
      </c>
      <c r="J453" t="s">
        <v>215</v>
      </c>
      <c r="K453" t="s">
        <v>570</v>
      </c>
      <c r="L453" s="65">
        <f>(C453-VLOOKUP(H453,Riders!$A$2:$C$3501,2,FALSE))/365</f>
        <v>26.4</v>
      </c>
      <c r="M453" s="65">
        <f>(C453-VLOOKUP(I453,Riders!$A$2:$C$3501,2,FALSE))/365</f>
        <v>21.273972602739725</v>
      </c>
      <c r="N453" s="65">
        <f>(C453-VLOOKUP(J453,Riders!$A$2:$C$3501,2,FALSE))/365</f>
        <v>20.139726027397259</v>
      </c>
      <c r="O453" s="65">
        <f>(C453-VLOOKUP(K453,Riders!$A$2:$C$3501,2,FALSE))/365</f>
        <v>31.761643835616439</v>
      </c>
      <c r="P453" s="38">
        <v>9</v>
      </c>
      <c r="Q453" s="127">
        <f t="shared" si="49"/>
        <v>267.56</v>
      </c>
      <c r="R453" s="127">
        <f t="shared" si="50"/>
        <v>22.69</v>
      </c>
      <c r="S453" s="127">
        <f t="shared" si="51"/>
        <v>70.875</v>
      </c>
      <c r="T453" s="127">
        <f t="shared" si="52"/>
        <v>63.926999999999992</v>
      </c>
      <c r="U453" s="127">
        <f t="shared" si="53"/>
        <v>65.757000000000033</v>
      </c>
      <c r="V453" s="127">
        <f t="shared" si="54"/>
        <v>67.000999999999976</v>
      </c>
      <c r="W453">
        <v>14.122</v>
      </c>
      <c r="X453">
        <v>8.5680000000000014</v>
      </c>
      <c r="Y453">
        <v>8.1340000000000003</v>
      </c>
      <c r="Z453">
        <v>8.2369999999999983</v>
      </c>
      <c r="AA453">
        <v>7.9810000000000016</v>
      </c>
      <c r="AB453">
        <v>8.0499999999999972</v>
      </c>
      <c r="AC453">
        <v>7.8619999999999948</v>
      </c>
      <c r="AD453">
        <v>7.9210000000000065</v>
      </c>
      <c r="AE453">
        <v>7.994000000000014</v>
      </c>
      <c r="AF453">
        <v>7.72199999999998</v>
      </c>
      <c r="AG453">
        <v>7.7290000000000134</v>
      </c>
      <c r="AH453">
        <v>7.9549999999999983</v>
      </c>
      <c r="AI453">
        <v>8.0210000000000008</v>
      </c>
      <c r="AJ453">
        <v>8.2839999999999918</v>
      </c>
      <c r="AK453">
        <v>8.0689999999999884</v>
      </c>
      <c r="AL453">
        <v>8.1530000000000058</v>
      </c>
      <c r="AM453">
        <v>8.2260000000000275</v>
      </c>
      <c r="AN453">
        <v>8.1519999999999868</v>
      </c>
      <c r="AO453">
        <v>8.2390000000000043</v>
      </c>
      <c r="AP453">
        <v>8.3949999999999818</v>
      </c>
      <c r="AQ453">
        <v>8.0970000000000084</v>
      </c>
      <c r="AR453">
        <v>8.0729999999999791</v>
      </c>
      <c r="AS453">
        <v>8.1590000000000202</v>
      </c>
      <c r="AT453">
        <v>8.4160000000000252</v>
      </c>
      <c r="AU453">
        <v>8.3039999999999452</v>
      </c>
      <c r="AV453">
        <v>8.4390000000000214</v>
      </c>
      <c r="AW453">
        <v>8.2139999999999986</v>
      </c>
      <c r="AX453">
        <v>8.4639999999999986</v>
      </c>
      <c r="AY453">
        <v>8.2909999999999968</v>
      </c>
      <c r="AZ453">
        <v>8.4350000000000023</v>
      </c>
      <c r="BA453">
        <v>8.5550000000000352</v>
      </c>
      <c r="BB453">
        <v>8.2989999999999782</v>
      </c>
      <c r="BC453" s="128">
        <f t="shared" si="55"/>
        <v>53.819703991628046</v>
      </c>
    </row>
    <row r="454" spans="1:55" ht="15" thickBot="1" x14ac:dyDescent="0.35">
      <c r="A454" s="4" t="s">
        <v>173</v>
      </c>
      <c r="B454" s="4">
        <v>2019</v>
      </c>
      <c r="C454" s="5">
        <v>43523</v>
      </c>
      <c r="D454" s="4" t="s">
        <v>13</v>
      </c>
      <c r="E454" s="38" t="s">
        <v>379</v>
      </c>
      <c r="F454" s="67" t="s">
        <v>379</v>
      </c>
      <c r="G454" t="s">
        <v>56</v>
      </c>
      <c r="H454" t="s">
        <v>267</v>
      </c>
      <c r="I454" t="s">
        <v>428</v>
      </c>
      <c r="J454" t="s">
        <v>427</v>
      </c>
      <c r="K454" t="s">
        <v>55</v>
      </c>
      <c r="L454" s="65">
        <f>(C454-VLOOKUP(H454,Riders!$A$2:$C$3501,2,FALSE))/365</f>
        <v>20.175342465753424</v>
      </c>
      <c r="M454" s="65">
        <f>(C454-VLOOKUP(I454,Riders!$A$2:$C$3501,2,FALSE))/365</f>
        <v>29.336986301369862</v>
      </c>
      <c r="N454" s="65">
        <f>(C454-VLOOKUP(J454,Riders!$A$2:$C$3501,2,FALSE))/365</f>
        <v>24.838356164383562</v>
      </c>
      <c r="O454" s="65">
        <f>(C454-VLOOKUP(K454,Riders!$A$2:$C$3501,2,FALSE))/365</f>
        <v>29.824657534246576</v>
      </c>
      <c r="P454" s="38">
        <v>10</v>
      </c>
      <c r="Q454" s="127">
        <f t="shared" si="49"/>
        <v>269.14800000000002</v>
      </c>
      <c r="R454" s="127">
        <f t="shared" si="50"/>
        <v>23.221</v>
      </c>
      <c r="S454" s="127">
        <f t="shared" si="51"/>
        <v>71.391000000000005</v>
      </c>
      <c r="T454" s="127">
        <f t="shared" si="52"/>
        <v>64.404000000000011</v>
      </c>
      <c r="U454" s="127">
        <f t="shared" si="53"/>
        <v>65.686999999999983</v>
      </c>
      <c r="V454" s="127">
        <f t="shared" si="54"/>
        <v>67.666000000000025</v>
      </c>
      <c r="W454">
        <v>14.643000000000001</v>
      </c>
      <c r="X454">
        <v>8.5779999999999994</v>
      </c>
      <c r="Y454">
        <v>8.0970000000000013</v>
      </c>
      <c r="Z454">
        <v>8.0699999999999967</v>
      </c>
      <c r="AA454">
        <v>7.9490000000000052</v>
      </c>
      <c r="AB454">
        <v>8.1499999999999986</v>
      </c>
      <c r="AC454">
        <v>7.9499999999999957</v>
      </c>
      <c r="AD454">
        <v>7.9540000000000077</v>
      </c>
      <c r="AE454">
        <v>8.1169999999999902</v>
      </c>
      <c r="AF454">
        <v>7.9380000000000024</v>
      </c>
      <c r="AG454">
        <v>7.8520000000000181</v>
      </c>
      <c r="AH454">
        <v>7.8849999999999767</v>
      </c>
      <c r="AI454">
        <v>8.0960000000000036</v>
      </c>
      <c r="AJ454">
        <v>8.025999999999982</v>
      </c>
      <c r="AK454">
        <v>8.2160000000000224</v>
      </c>
      <c r="AL454">
        <v>8.2740000000000151</v>
      </c>
      <c r="AM454">
        <v>8.0739999999999839</v>
      </c>
      <c r="AN454">
        <v>8.2750000000000057</v>
      </c>
      <c r="AO454">
        <v>8.1359999999999673</v>
      </c>
      <c r="AP454">
        <v>8.252000000000038</v>
      </c>
      <c r="AQ454">
        <v>8.4339999999999691</v>
      </c>
      <c r="AR454">
        <v>8.1920000000000073</v>
      </c>
      <c r="AS454">
        <v>8.0950000000000273</v>
      </c>
      <c r="AT454">
        <v>8.228999999999985</v>
      </c>
      <c r="AU454">
        <v>8.3540000000000134</v>
      </c>
      <c r="AV454">
        <v>8.2419999999999618</v>
      </c>
      <c r="AW454">
        <v>8.4970000000000709</v>
      </c>
      <c r="AX454">
        <v>8.5169999999999675</v>
      </c>
      <c r="AY454">
        <v>8.6839999999999975</v>
      </c>
      <c r="AZ454">
        <v>8.525999999999982</v>
      </c>
      <c r="BA454">
        <v>8.3689999999999998</v>
      </c>
      <c r="BB454">
        <v>8.4770000000000323</v>
      </c>
      <c r="BC454" s="128">
        <f t="shared" si="55"/>
        <v>53.502162379062817</v>
      </c>
    </row>
    <row r="455" spans="1:55" ht="15" thickBot="1" x14ac:dyDescent="0.35">
      <c r="A455" s="4" t="s">
        <v>173</v>
      </c>
      <c r="B455" s="4">
        <v>2019</v>
      </c>
      <c r="C455" s="5">
        <v>43523</v>
      </c>
      <c r="D455" s="4" t="s">
        <v>13</v>
      </c>
      <c r="E455" s="38" t="s">
        <v>379</v>
      </c>
      <c r="F455" s="67" t="s">
        <v>379</v>
      </c>
      <c r="G455" t="s">
        <v>40</v>
      </c>
      <c r="H455" t="s">
        <v>221</v>
      </c>
      <c r="I455" t="s">
        <v>320</v>
      </c>
      <c r="J455" t="s">
        <v>313</v>
      </c>
      <c r="K455" t="s">
        <v>548</v>
      </c>
      <c r="L455" s="65">
        <f>(C455-VLOOKUP(H455,Riders!$A$2:$C$3501,2,FALSE))/365</f>
        <v>21.898630136986302</v>
      </c>
      <c r="M455" s="65">
        <f>(C455-VLOOKUP(I455,Riders!$A$2:$C$3501,2,FALSE))/365</f>
        <v>21.61917808219178</v>
      </c>
      <c r="N455" s="65">
        <f>(C455-VLOOKUP(J455,Riders!$A$2:$C$3501,2,FALSE))/365</f>
        <v>26.156164383561645</v>
      </c>
      <c r="O455" s="65">
        <f>(C455-VLOOKUP(K455,Riders!$A$2:$C$3501,2,FALSE))/365</f>
        <v>26.134246575342466</v>
      </c>
      <c r="P455" s="38">
        <v>11</v>
      </c>
      <c r="Q455" s="127">
        <f t="shared" si="49"/>
        <v>270.76800000000003</v>
      </c>
      <c r="R455" s="127">
        <f t="shared" si="50"/>
        <v>22.771000000000001</v>
      </c>
      <c r="S455" s="127">
        <f t="shared" si="51"/>
        <v>71.439999999999984</v>
      </c>
      <c r="T455" s="127">
        <f t="shared" si="52"/>
        <v>66.152000000000029</v>
      </c>
      <c r="U455" s="127">
        <f t="shared" si="53"/>
        <v>66.239999999999981</v>
      </c>
      <c r="V455" s="127">
        <f t="shared" si="54"/>
        <v>66.936000000000035</v>
      </c>
      <c r="W455">
        <v>14.323</v>
      </c>
      <c r="X455">
        <v>8.4480000000000004</v>
      </c>
      <c r="Y455">
        <v>8.1409999999999982</v>
      </c>
      <c r="Z455">
        <v>8.2220000000000013</v>
      </c>
      <c r="AA455">
        <v>7.945999999999998</v>
      </c>
      <c r="AB455">
        <v>8.0769999999999982</v>
      </c>
      <c r="AC455">
        <v>8.0520000000000067</v>
      </c>
      <c r="AD455">
        <v>8.2309999999999803</v>
      </c>
      <c r="AE455">
        <v>8.0860000000000127</v>
      </c>
      <c r="AF455">
        <v>8.0889999999999986</v>
      </c>
      <c r="AG455">
        <v>8.0619999999999834</v>
      </c>
      <c r="AH455">
        <v>8.2530000000000143</v>
      </c>
      <c r="AI455">
        <v>8.3640000000000043</v>
      </c>
      <c r="AJ455">
        <v>8.680000000000021</v>
      </c>
      <c r="AK455">
        <v>8.3679999999999666</v>
      </c>
      <c r="AL455">
        <v>8.2500000000000284</v>
      </c>
      <c r="AM455">
        <v>8.0919999999999845</v>
      </c>
      <c r="AN455">
        <v>8.275999999999982</v>
      </c>
      <c r="AO455">
        <v>8.1230000000000189</v>
      </c>
      <c r="AP455">
        <v>8.2300000000000182</v>
      </c>
      <c r="AQ455">
        <v>8.1549999999999727</v>
      </c>
      <c r="AR455">
        <v>8.2770000000000152</v>
      </c>
      <c r="AS455">
        <v>8.4209999999999638</v>
      </c>
      <c r="AT455">
        <v>8.6660000000000252</v>
      </c>
      <c r="AU455">
        <v>8.4129999999999825</v>
      </c>
      <c r="AV455">
        <v>8.3810000000000286</v>
      </c>
      <c r="AW455">
        <v>8.2060000000000173</v>
      </c>
      <c r="AX455">
        <v>8.4159999999999684</v>
      </c>
      <c r="AY455">
        <v>8.1860000000000355</v>
      </c>
      <c r="AZ455">
        <v>8.3239999999999554</v>
      </c>
      <c r="BA455">
        <v>8.6410000000000196</v>
      </c>
      <c r="BB455">
        <v>8.3690000000000282</v>
      </c>
      <c r="BC455" s="128">
        <f t="shared" si="55"/>
        <v>53.182059918454172</v>
      </c>
    </row>
    <row r="456" spans="1:55" ht="15" thickBot="1" x14ac:dyDescent="0.35">
      <c r="A456" s="4" t="s">
        <v>173</v>
      </c>
      <c r="B456" s="4">
        <v>2019</v>
      </c>
      <c r="C456" s="5">
        <v>43523</v>
      </c>
      <c r="D456" s="4" t="s">
        <v>13</v>
      </c>
      <c r="E456" s="38" t="s">
        <v>379</v>
      </c>
      <c r="F456" s="67" t="s">
        <v>379</v>
      </c>
      <c r="G456" t="s">
        <v>172</v>
      </c>
      <c r="H456" t="s">
        <v>333</v>
      </c>
      <c r="I456" t="s">
        <v>535</v>
      </c>
      <c r="J456" t="s">
        <v>293</v>
      </c>
      <c r="K456" t="s">
        <v>280</v>
      </c>
      <c r="L456" s="65">
        <f>(C456-VLOOKUP(H456,Riders!$A$2:$C$3501,2,FALSE))/365</f>
        <v>24.580821917808219</v>
      </c>
      <c r="M456" s="65">
        <f>(C456-VLOOKUP(I456,Riders!$A$2:$C$3501,2,FALSE))/365</f>
        <v>24.394520547945206</v>
      </c>
      <c r="N456" s="65">
        <f>(C456-VLOOKUP(J456,Riders!$A$2:$C$3501,2,FALSE))/365</f>
        <v>19.671232876712327</v>
      </c>
      <c r="O456" s="65">
        <f>(C456-VLOOKUP(K456,Riders!$A$2:$C$3501,2,FALSE))/365</f>
        <v>20.487671232876714</v>
      </c>
      <c r="P456" s="38">
        <v>12</v>
      </c>
      <c r="Q456" s="127">
        <f t="shared" si="49"/>
        <v>271.32900000000001</v>
      </c>
      <c r="R456" s="127">
        <f t="shared" si="50"/>
        <v>22.782</v>
      </c>
      <c r="S456" s="127">
        <f t="shared" si="51"/>
        <v>71.411999999999992</v>
      </c>
      <c r="T456" s="127">
        <f t="shared" si="52"/>
        <v>65.922000000000011</v>
      </c>
      <c r="U456" s="127">
        <f t="shared" si="53"/>
        <v>67.088999999999999</v>
      </c>
      <c r="V456" s="127">
        <f t="shared" si="54"/>
        <v>66.906000000000006</v>
      </c>
      <c r="W456">
        <v>14.337999999999999</v>
      </c>
      <c r="X456">
        <v>8.4440000000000008</v>
      </c>
      <c r="Y456">
        <v>8.1610000000000014</v>
      </c>
      <c r="Z456">
        <v>8.0139999999999993</v>
      </c>
      <c r="AA456">
        <v>8.1610000000000014</v>
      </c>
      <c r="AB456">
        <v>8.2369999999999948</v>
      </c>
      <c r="AC456">
        <v>8.0250000000000057</v>
      </c>
      <c r="AD456">
        <v>8.0319999999999894</v>
      </c>
      <c r="AE456">
        <v>8.1980000000000075</v>
      </c>
      <c r="AF456">
        <v>8.0980000000000132</v>
      </c>
      <c r="AG456">
        <v>8.2909999999999826</v>
      </c>
      <c r="AH456">
        <v>8.2150000000000034</v>
      </c>
      <c r="AI456">
        <v>8.394999999999996</v>
      </c>
      <c r="AJ456">
        <v>8.4320000000000164</v>
      </c>
      <c r="AK456">
        <v>8.1689999999999969</v>
      </c>
      <c r="AL456">
        <v>8.1239999999999952</v>
      </c>
      <c r="AM456">
        <v>8.2699999999999818</v>
      </c>
      <c r="AN456">
        <v>8.2540000000000191</v>
      </c>
      <c r="AO456">
        <v>8.4230000000000018</v>
      </c>
      <c r="AP456">
        <v>8.4199999999999875</v>
      </c>
      <c r="AQ456">
        <v>8.5360000000000298</v>
      </c>
      <c r="AR456">
        <v>8.4179999999999779</v>
      </c>
      <c r="AS456">
        <v>8.5370000000000061</v>
      </c>
      <c r="AT456">
        <v>8.2309999999999945</v>
      </c>
      <c r="AU456">
        <v>8.1350000000000193</v>
      </c>
      <c r="AV456">
        <v>8.3160000000000025</v>
      </c>
      <c r="AW456">
        <v>8.4349999999999739</v>
      </c>
      <c r="AX456">
        <v>8.4990000000000521</v>
      </c>
      <c r="AY456">
        <v>8.6819999999999595</v>
      </c>
      <c r="AZ456">
        <v>8.5409999999999968</v>
      </c>
      <c r="BA456">
        <v>8.132000000000005</v>
      </c>
      <c r="BB456">
        <v>8.1659999999999968</v>
      </c>
      <c r="BC456" s="128">
        <f t="shared" si="55"/>
        <v>53.072100660084253</v>
      </c>
    </row>
    <row r="457" spans="1:55" ht="15" thickBot="1" x14ac:dyDescent="0.35">
      <c r="A457" s="4" t="s">
        <v>173</v>
      </c>
      <c r="B457" s="4">
        <v>2019</v>
      </c>
      <c r="C457" s="5">
        <v>43523</v>
      </c>
      <c r="D457" s="4" t="s">
        <v>13</v>
      </c>
      <c r="E457" s="38" t="s">
        <v>379</v>
      </c>
      <c r="F457" s="67" t="s">
        <v>379</v>
      </c>
      <c r="G457" t="s">
        <v>47</v>
      </c>
      <c r="H457" t="s">
        <v>268</v>
      </c>
      <c r="I457" t="s">
        <v>279</v>
      </c>
      <c r="J457" t="s">
        <v>562</v>
      </c>
      <c r="K457" t="s">
        <v>534</v>
      </c>
      <c r="L457" s="65">
        <f>(C457-VLOOKUP(H457,Riders!$A$2:$C$3501,2,FALSE))/365</f>
        <v>22.156164383561645</v>
      </c>
      <c r="M457" s="65">
        <f>(C457-VLOOKUP(I457,Riders!$A$2:$C$3501,2,FALSE))/365</f>
        <v>22.783561643835615</v>
      </c>
      <c r="N457" s="65">
        <f>(C457-VLOOKUP(J457,Riders!$A$2:$C$3501,2,FALSE))/365</f>
        <v>21.405479452054795</v>
      </c>
      <c r="O457" s="65">
        <f>(C457-VLOOKUP(K457,Riders!$A$2:$C$3501,2,FALSE))/365</f>
        <v>23.186301369863013</v>
      </c>
      <c r="P457" s="38">
        <v>13</v>
      </c>
      <c r="Q457" s="127">
        <f t="shared" si="49"/>
        <v>272.41999999999996</v>
      </c>
      <c r="R457" s="127">
        <f t="shared" si="50"/>
        <v>22.47</v>
      </c>
      <c r="S457" s="127">
        <f t="shared" si="51"/>
        <v>70.064999999999998</v>
      </c>
      <c r="T457" s="127">
        <f t="shared" si="52"/>
        <v>65.414999999999992</v>
      </c>
      <c r="U457" s="127">
        <f t="shared" si="53"/>
        <v>67.472000000000008</v>
      </c>
      <c r="V457" s="127">
        <f t="shared" si="54"/>
        <v>69.467999999999961</v>
      </c>
      <c r="W457">
        <v>14.189</v>
      </c>
      <c r="X457">
        <v>8.2809999999999988</v>
      </c>
      <c r="Y457">
        <v>7.9810000000000016</v>
      </c>
      <c r="Z457">
        <v>7.7590000000000003</v>
      </c>
      <c r="AA457">
        <v>7.9029999999999987</v>
      </c>
      <c r="AB457">
        <v>7.9170000000000016</v>
      </c>
      <c r="AC457">
        <v>8.0359999999999872</v>
      </c>
      <c r="AD457">
        <v>7.9990000000000094</v>
      </c>
      <c r="AE457">
        <v>8.1440000000000055</v>
      </c>
      <c r="AF457">
        <v>7.980000000000004</v>
      </c>
      <c r="AG457">
        <v>8.1499999999999773</v>
      </c>
      <c r="AH457">
        <v>7.9780000000000371</v>
      </c>
      <c r="AI457">
        <v>8.1479999999999819</v>
      </c>
      <c r="AJ457">
        <v>8.3509999999999849</v>
      </c>
      <c r="AK457">
        <v>8.2439999999999856</v>
      </c>
      <c r="AL457">
        <v>8.4200000000000159</v>
      </c>
      <c r="AM457">
        <v>8.2349999999999852</v>
      </c>
      <c r="AN457">
        <v>8.4310000000000116</v>
      </c>
      <c r="AO457">
        <v>8.2239999999999895</v>
      </c>
      <c r="AP457">
        <v>8.2190000000000225</v>
      </c>
      <c r="AQ457">
        <v>8.4960000000000093</v>
      </c>
      <c r="AR457">
        <v>8.6059999999999945</v>
      </c>
      <c r="AS457">
        <v>8.4809999999999945</v>
      </c>
      <c r="AT457">
        <v>8.7800000000000011</v>
      </c>
      <c r="AU457">
        <v>8.7180000000000462</v>
      </c>
      <c r="AV457">
        <v>8.9389999999999645</v>
      </c>
      <c r="AW457">
        <v>8.7419999999999618</v>
      </c>
      <c r="AX457">
        <v>8.8460000000000036</v>
      </c>
      <c r="AY457">
        <v>8.3850000000000193</v>
      </c>
      <c r="AZ457">
        <v>8.5340000000000202</v>
      </c>
      <c r="BA457">
        <v>8.578000000000003</v>
      </c>
      <c r="BB457">
        <v>8.7259999999999422</v>
      </c>
      <c r="BC457" s="128">
        <f t="shared" si="55"/>
        <v>52.859555098744593</v>
      </c>
    </row>
    <row r="458" spans="1:55" ht="15" thickBot="1" x14ac:dyDescent="0.35">
      <c r="A458" s="67" t="s">
        <v>173</v>
      </c>
      <c r="B458" s="67">
        <v>2019</v>
      </c>
      <c r="C458" s="68">
        <v>43523</v>
      </c>
      <c r="D458" s="67" t="s">
        <v>13</v>
      </c>
      <c r="E458" s="38" t="s">
        <v>379</v>
      </c>
      <c r="F458" s="67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5">
        <f>(C458-VLOOKUP(H458,Riders!$A$2:$C$3501,2,FALSE))/365</f>
        <v>23.397260273972602</v>
      </c>
      <c r="M458" s="65" t="e">
        <f>(C458-VLOOKUP(I458,Riders!$A$2:$C$3501,2,FALSE))/365</f>
        <v>#N/A</v>
      </c>
      <c r="N458" s="65">
        <f>(C458-VLOOKUP(J458,Riders!$A$2:$C$3501,2,FALSE))/365</f>
        <v>29.865753424657534</v>
      </c>
      <c r="O458" s="65">
        <f>(C458-VLOOKUP(K458,Riders!$A$2:$C$3501,2,FALSE))/365</f>
        <v>28.950684931506849</v>
      </c>
      <c r="P458" s="67">
        <v>14</v>
      </c>
      <c r="Q458" s="127">
        <f t="shared" si="49"/>
        <v>273.07400000000001</v>
      </c>
      <c r="R458" s="127">
        <f t="shared" si="50"/>
        <v>22.643000000000001</v>
      </c>
      <c r="S458" s="127">
        <f t="shared" si="51"/>
        <v>70.653000000000006</v>
      </c>
      <c r="T458" s="127">
        <f t="shared" si="52"/>
        <v>65.017999999999986</v>
      </c>
      <c r="U458" s="127">
        <f t="shared" si="53"/>
        <v>67.211000000000041</v>
      </c>
      <c r="V458" s="127">
        <f t="shared" si="54"/>
        <v>70.191999999999979</v>
      </c>
      <c r="W458">
        <v>14.201000000000001</v>
      </c>
      <c r="X458">
        <v>8.4420000000000002</v>
      </c>
      <c r="Y458">
        <v>8.0790000000000006</v>
      </c>
      <c r="Z458">
        <v>7.8339999999999961</v>
      </c>
      <c r="AA458">
        <v>7.9500000000000028</v>
      </c>
      <c r="AB458">
        <v>7.9390000000000001</v>
      </c>
      <c r="AC458">
        <v>8.004000000000012</v>
      </c>
      <c r="AD458">
        <v>8.2039999999999935</v>
      </c>
      <c r="AE458">
        <v>7.9909999999999997</v>
      </c>
      <c r="AF458">
        <v>8.0079999999999814</v>
      </c>
      <c r="AG458">
        <v>8.0529999999999973</v>
      </c>
      <c r="AH458">
        <v>7.9450000000000216</v>
      </c>
      <c r="AI458">
        <v>8.1200000000000045</v>
      </c>
      <c r="AJ458">
        <v>8.0899999999999892</v>
      </c>
      <c r="AK458">
        <v>8.3460000000000036</v>
      </c>
      <c r="AL458">
        <v>8.4649999999999892</v>
      </c>
      <c r="AM458">
        <v>8.5460000000000207</v>
      </c>
      <c r="AN458">
        <v>8.2779999999999916</v>
      </c>
      <c r="AO458">
        <v>8.1899999999999977</v>
      </c>
      <c r="AP458">
        <v>8.2589999999999861</v>
      </c>
      <c r="AQ458">
        <v>8.396000000000015</v>
      </c>
      <c r="AR458">
        <v>8.2809999999999775</v>
      </c>
      <c r="AS458">
        <v>8.4860000000000468</v>
      </c>
      <c r="AT458">
        <v>8.7750000000000057</v>
      </c>
      <c r="AU458">
        <v>8.9199999999999591</v>
      </c>
      <c r="AV458">
        <v>8.6189999999999998</v>
      </c>
      <c r="AW458">
        <v>8.4909999999999854</v>
      </c>
      <c r="AX458">
        <v>8.5670000000000357</v>
      </c>
      <c r="AY458">
        <v>8.7939999999999543</v>
      </c>
      <c r="AZ458">
        <v>8.6870000000000118</v>
      </c>
      <c r="BA458">
        <v>8.9540000000000077</v>
      </c>
      <c r="BB458">
        <v>9.160000000000025</v>
      </c>
      <c r="BC458" s="128">
        <f t="shared" si="55"/>
        <v>52.732958831672001</v>
      </c>
    </row>
    <row r="459" spans="1:55" ht="15" thickBot="1" x14ac:dyDescent="0.35">
      <c r="A459" s="67" t="s">
        <v>173</v>
      </c>
      <c r="B459" s="67">
        <v>2019</v>
      </c>
      <c r="C459" s="68">
        <v>43523</v>
      </c>
      <c r="D459" s="67" t="s">
        <v>13</v>
      </c>
      <c r="E459" s="38" t="s">
        <v>379</v>
      </c>
      <c r="F459" s="67" t="s">
        <v>379</v>
      </c>
      <c r="G459" t="s">
        <v>38</v>
      </c>
      <c r="H459" t="s">
        <v>299</v>
      </c>
      <c r="I459" t="s">
        <v>465</v>
      </c>
      <c r="J459" t="s">
        <v>244</v>
      </c>
      <c r="K459" t="s">
        <v>571</v>
      </c>
      <c r="L459" s="65">
        <f>(C459-VLOOKUP(H459,Riders!$A$2:$C$3501,2,FALSE))/365</f>
        <v>26.509589041095889</v>
      </c>
      <c r="M459" s="65">
        <f>(C459-VLOOKUP(I459,Riders!$A$2:$C$3501,2,FALSE))/365</f>
        <v>22.139726027397259</v>
      </c>
      <c r="N459" s="65">
        <f>(C459-VLOOKUP(J459,Riders!$A$2:$C$3501,2,FALSE))/365</f>
        <v>24.912328767123288</v>
      </c>
      <c r="O459" s="65">
        <f>(C459-VLOOKUP(K459,Riders!$A$2:$C$3501,2,FALSE))/365</f>
        <v>21.44109589041096</v>
      </c>
      <c r="P459" s="67">
        <v>15</v>
      </c>
      <c r="Q459" s="127">
        <f t="shared" si="49"/>
        <v>273.63399999999996</v>
      </c>
      <c r="R459" s="127">
        <f t="shared" si="50"/>
        <v>22.550999999999998</v>
      </c>
      <c r="S459" s="127">
        <f t="shared" si="51"/>
        <v>71.061999999999983</v>
      </c>
      <c r="T459" s="127">
        <f t="shared" si="52"/>
        <v>66.682999999999993</v>
      </c>
      <c r="U459" s="127">
        <f t="shared" si="53"/>
        <v>67.514000000000038</v>
      </c>
      <c r="V459" s="127">
        <f t="shared" si="54"/>
        <v>68.374999999999943</v>
      </c>
      <c r="W459">
        <v>14.202</v>
      </c>
      <c r="X459">
        <v>8.3489999999999984</v>
      </c>
      <c r="Y459">
        <v>8.0289999999999999</v>
      </c>
      <c r="Z459">
        <v>7.8950000000000031</v>
      </c>
      <c r="AA459">
        <v>8.0510000000000019</v>
      </c>
      <c r="AB459">
        <v>8.0509999999999948</v>
      </c>
      <c r="AC459">
        <v>8.2260000000000062</v>
      </c>
      <c r="AD459">
        <v>8.258999999999979</v>
      </c>
      <c r="AE459">
        <v>8.3290000000000077</v>
      </c>
      <c r="AF459">
        <v>8.099000000000018</v>
      </c>
      <c r="AG459">
        <v>8.1810000000000116</v>
      </c>
      <c r="AH459">
        <v>8.2929999999999922</v>
      </c>
      <c r="AI459">
        <v>8.2989999999999782</v>
      </c>
      <c r="AJ459">
        <v>8.5630000000000308</v>
      </c>
      <c r="AK459">
        <v>8.3999999999999773</v>
      </c>
      <c r="AL459">
        <v>8.518999999999977</v>
      </c>
      <c r="AM459">
        <v>8.2970000000000255</v>
      </c>
      <c r="AN459">
        <v>8.4799999999999898</v>
      </c>
      <c r="AO459">
        <v>8.2090000000000032</v>
      </c>
      <c r="AP459">
        <v>8.4620000000000175</v>
      </c>
      <c r="AQ459">
        <v>8.400999999999982</v>
      </c>
      <c r="AR459">
        <v>8.6849999999999739</v>
      </c>
      <c r="AS459">
        <v>8.4340000000000259</v>
      </c>
      <c r="AT459">
        <v>8.5460000000000207</v>
      </c>
      <c r="AU459">
        <v>8.3699999999999761</v>
      </c>
      <c r="AV459">
        <v>8.5820000000000221</v>
      </c>
      <c r="AW459">
        <v>8.4319999999999879</v>
      </c>
      <c r="AX459">
        <v>8.7139999999999986</v>
      </c>
      <c r="AY459">
        <v>8.7040000000000646</v>
      </c>
      <c r="AZ459">
        <v>8.5269999999999584</v>
      </c>
      <c r="BA459">
        <v>8.4519999999999982</v>
      </c>
      <c r="BB459">
        <v>8.5939999999999372</v>
      </c>
      <c r="BC459" s="128">
        <f t="shared" si="55"/>
        <v>52.625039286053642</v>
      </c>
    </row>
    <row r="460" spans="1:55" ht="15" thickBot="1" x14ac:dyDescent="0.35">
      <c r="A460" s="67" t="s">
        <v>173</v>
      </c>
      <c r="B460" s="67">
        <v>2019</v>
      </c>
      <c r="C460" s="68">
        <v>43523</v>
      </c>
      <c r="D460" s="67" t="s">
        <v>13</v>
      </c>
      <c r="E460" s="38" t="s">
        <v>379</v>
      </c>
      <c r="F460" s="67" t="s">
        <v>379</v>
      </c>
      <c r="G460" t="s">
        <v>118</v>
      </c>
      <c r="H460" t="s">
        <v>334</v>
      </c>
      <c r="I460" t="s">
        <v>572</v>
      </c>
      <c r="J460" t="s">
        <v>323</v>
      </c>
      <c r="K460" t="s">
        <v>563</v>
      </c>
      <c r="L460" s="65">
        <f>(C460-VLOOKUP(H460,Riders!$A$2:$C$3501,2,FALSE))/365</f>
        <v>26.356164383561644</v>
      </c>
      <c r="M460" s="65">
        <f>(C460-VLOOKUP(I460,Riders!$A$2:$C$3501,2,FALSE))/365</f>
        <v>23.909589041095892</v>
      </c>
      <c r="N460" s="65">
        <f>(C460-VLOOKUP(J460,Riders!$A$2:$C$3501,2,FALSE))/365</f>
        <v>25.55890410958904</v>
      </c>
      <c r="O460" s="65">
        <f>(C460-VLOOKUP(K460,Riders!$A$2:$C$3501,2,FALSE))/365</f>
        <v>18.293150684931508</v>
      </c>
      <c r="P460" s="67">
        <v>16</v>
      </c>
      <c r="Q460" s="127">
        <f t="shared" si="49"/>
        <v>273.91900000000004</v>
      </c>
      <c r="R460" s="127">
        <f t="shared" si="50"/>
        <v>22.603999999999999</v>
      </c>
      <c r="S460" s="127">
        <f t="shared" si="51"/>
        <v>71.83</v>
      </c>
      <c r="T460" s="127">
        <f t="shared" si="52"/>
        <v>67.15000000000002</v>
      </c>
      <c r="U460" s="127">
        <f t="shared" si="53"/>
        <v>66.990000000000009</v>
      </c>
      <c r="V460" s="127">
        <f t="shared" si="54"/>
        <v>67.949000000000012</v>
      </c>
      <c r="W460">
        <v>14.134</v>
      </c>
      <c r="X460">
        <v>8.4699999999999989</v>
      </c>
      <c r="Y460">
        <v>8.2750000000000021</v>
      </c>
      <c r="Z460">
        <v>8.1859999999999964</v>
      </c>
      <c r="AA460">
        <v>8.3790000000000049</v>
      </c>
      <c r="AB460">
        <v>8.1479999999999961</v>
      </c>
      <c r="AC460">
        <v>8.1839999999999904</v>
      </c>
      <c r="AD460">
        <v>8.0540000000000092</v>
      </c>
      <c r="AE460">
        <v>8.125</v>
      </c>
      <c r="AF460">
        <v>7.9740000000000038</v>
      </c>
      <c r="AG460">
        <v>8.2199999999999989</v>
      </c>
      <c r="AH460">
        <v>8.3850000000000051</v>
      </c>
      <c r="AI460">
        <v>8.7520000000000095</v>
      </c>
      <c r="AJ460">
        <v>8.5259999999999678</v>
      </c>
      <c r="AK460">
        <v>8.4800000000000182</v>
      </c>
      <c r="AL460">
        <v>8.6880000000000166</v>
      </c>
      <c r="AM460">
        <v>8.2269999999999754</v>
      </c>
      <c r="AN460">
        <v>8.132000000000005</v>
      </c>
      <c r="AO460">
        <v>8.2220000000000084</v>
      </c>
      <c r="AP460">
        <v>8.1980000000000075</v>
      </c>
      <c r="AQ460">
        <v>8.4770000000000039</v>
      </c>
      <c r="AR460">
        <v>8.5859999999999843</v>
      </c>
      <c r="AS460">
        <v>8.7290000000000134</v>
      </c>
      <c r="AT460">
        <v>8.4190000000000111</v>
      </c>
      <c r="AU460">
        <v>8.4450000000000216</v>
      </c>
      <c r="AV460">
        <v>8.4059999999999775</v>
      </c>
      <c r="AW460">
        <v>8.6149999999999807</v>
      </c>
      <c r="AX460">
        <v>8.7609999999999673</v>
      </c>
      <c r="AY460">
        <v>8.3070000000000164</v>
      </c>
      <c r="AZ460">
        <v>8.4720000000000084</v>
      </c>
      <c r="BA460">
        <v>8.3930000000000291</v>
      </c>
      <c r="BB460">
        <v>8.5500000000000114</v>
      </c>
      <c r="BC460" s="128">
        <f t="shared" si="55"/>
        <v>52.570285376333871</v>
      </c>
    </row>
    <row r="461" spans="1:55" ht="15" thickBot="1" x14ac:dyDescent="0.35">
      <c r="A461" s="67" t="s">
        <v>173</v>
      </c>
      <c r="B461" s="67">
        <v>2019</v>
      </c>
      <c r="C461" s="68">
        <v>43523</v>
      </c>
      <c r="D461" s="67" t="s">
        <v>13</v>
      </c>
      <c r="E461" s="38" t="s">
        <v>379</v>
      </c>
      <c r="F461" s="67" t="s">
        <v>379</v>
      </c>
      <c r="G461" t="s">
        <v>31</v>
      </c>
      <c r="H461" t="s">
        <v>282</v>
      </c>
      <c r="I461" t="s">
        <v>568</v>
      </c>
      <c r="J461" t="s">
        <v>283</v>
      </c>
      <c r="K461" t="s">
        <v>347</v>
      </c>
      <c r="L461" s="65">
        <f>(C461-VLOOKUP(H461,Riders!$A$2:$C$3501,2,FALSE))/365</f>
        <v>27.093150684931508</v>
      </c>
      <c r="M461" s="65">
        <f>(C461-VLOOKUP(I461,Riders!$A$2:$C$3501,2,FALSE))/365</f>
        <v>21.476712328767125</v>
      </c>
      <c r="N461" s="65">
        <f>(C461-VLOOKUP(J461,Riders!$A$2:$C$3501,2,FALSE))/365</f>
        <v>24.824657534246576</v>
      </c>
      <c r="O461" s="65">
        <f>(C461-VLOOKUP(K461,Riders!$A$2:$C$3501,2,FALSE))/365</f>
        <v>30.43013698630137</v>
      </c>
      <c r="P461" s="67">
        <v>17</v>
      </c>
      <c r="Q461" s="127">
        <f t="shared" si="49"/>
        <v>276.68299999999999</v>
      </c>
      <c r="R461" s="127">
        <f t="shared" si="50"/>
        <v>22.85</v>
      </c>
      <c r="S461" s="127">
        <f t="shared" si="51"/>
        <v>72.091000000000008</v>
      </c>
      <c r="T461" s="127">
        <f t="shared" si="52"/>
        <v>67.375</v>
      </c>
      <c r="U461" s="127">
        <f t="shared" si="53"/>
        <v>68.036000000000001</v>
      </c>
      <c r="V461" s="127">
        <f t="shared" si="54"/>
        <v>69.180999999999983</v>
      </c>
      <c r="W461">
        <v>14.462999999999999</v>
      </c>
      <c r="X461">
        <v>8.3870000000000022</v>
      </c>
      <c r="Y461">
        <v>8.2560000000000002</v>
      </c>
      <c r="Z461">
        <v>8.125</v>
      </c>
      <c r="AA461">
        <v>8.2169999999999987</v>
      </c>
      <c r="AB461">
        <v>8.1180000000000021</v>
      </c>
      <c r="AC461">
        <v>8.3530000000000086</v>
      </c>
      <c r="AD461">
        <v>8.171999999999997</v>
      </c>
      <c r="AE461">
        <v>8.3279999999999887</v>
      </c>
      <c r="AF461">
        <v>8.3490000000000038</v>
      </c>
      <c r="AG461">
        <v>8.612000000000009</v>
      </c>
      <c r="AH461">
        <v>8.4839999999999947</v>
      </c>
      <c r="AI461">
        <v>8.4819999999999993</v>
      </c>
      <c r="AJ461">
        <v>8.2769999999999868</v>
      </c>
      <c r="AK461">
        <v>8.2930000000000064</v>
      </c>
      <c r="AL461">
        <v>8.5500000000000114</v>
      </c>
      <c r="AM461">
        <v>8.4899999999999807</v>
      </c>
      <c r="AN461">
        <v>8.5430000000000064</v>
      </c>
      <c r="AO461">
        <v>8.6670000000000016</v>
      </c>
      <c r="AP461">
        <v>8.5149999999999579</v>
      </c>
      <c r="AQ461">
        <v>8.5440000000000396</v>
      </c>
      <c r="AR461">
        <v>8.40300000000002</v>
      </c>
      <c r="AS461">
        <v>8.5010000000000048</v>
      </c>
      <c r="AT461">
        <v>8.3729999999999905</v>
      </c>
      <c r="AU461">
        <v>8.6809999999999832</v>
      </c>
      <c r="AV461">
        <v>8.8520000000000039</v>
      </c>
      <c r="AW461">
        <v>8.7860000000000014</v>
      </c>
      <c r="AX461">
        <v>8.6270000000000095</v>
      </c>
      <c r="AY461">
        <v>8.5769999999999982</v>
      </c>
      <c r="AZ461">
        <v>8.7360000000000184</v>
      </c>
      <c r="BA461">
        <v>8.4220000000000255</v>
      </c>
      <c r="BB461">
        <v>8.4999999999999432</v>
      </c>
      <c r="BC461" s="128">
        <f t="shared" si="55"/>
        <v>52.04512022784197</v>
      </c>
    </row>
    <row r="462" spans="1:55" ht="15" thickBot="1" x14ac:dyDescent="0.35">
      <c r="A462" s="62" t="s">
        <v>127</v>
      </c>
      <c r="B462" s="62">
        <v>2019</v>
      </c>
      <c r="C462" s="64">
        <v>43490</v>
      </c>
      <c r="D462" s="62" t="s">
        <v>72</v>
      </c>
      <c r="E462" s="38" t="s">
        <v>454</v>
      </c>
      <c r="F462">
        <v>1</v>
      </c>
      <c r="G462" t="s">
        <v>156</v>
      </c>
      <c r="H462" t="s">
        <v>543</v>
      </c>
      <c r="I462" t="s">
        <v>541</v>
      </c>
      <c r="J462" t="s">
        <v>542</v>
      </c>
      <c r="K462" t="s">
        <v>545</v>
      </c>
      <c r="L462" s="65">
        <f>(C462-VLOOKUP(H462,Riders!$A$2:$C$3501,2,FALSE))/365</f>
        <v>23.306849315068494</v>
      </c>
      <c r="M462" s="65" t="e">
        <f>(C462-VLOOKUP(I462,Riders!$A$2:$C$3501,2,FALSE))/365</f>
        <v>#N/A</v>
      </c>
      <c r="N462" s="65">
        <f>(C462-VLOOKUP(J462,Riders!$A$2:$C$3501,2,FALSE))/365</f>
        <v>29.775342465753425</v>
      </c>
      <c r="O462" s="65">
        <f>(C462-VLOOKUP(K462,Riders!$A$2:$C$3501,2,FALSE))/365</f>
        <v>28.860273972602741</v>
      </c>
      <c r="P462" s="67">
        <v>1</v>
      </c>
      <c r="Q462" s="127">
        <f t="shared" si="49"/>
        <v>266.411</v>
      </c>
      <c r="R462" s="127">
        <f t="shared" si="50"/>
        <v>23.036000000000001</v>
      </c>
      <c r="S462" s="127">
        <f t="shared" si="51"/>
        <v>70.766999999999996</v>
      </c>
      <c r="T462" s="127">
        <f t="shared" si="52"/>
        <v>63.891999999999996</v>
      </c>
      <c r="U462" s="127">
        <f t="shared" si="53"/>
        <v>65.486000000000018</v>
      </c>
      <c r="V462" s="127">
        <f t="shared" si="54"/>
        <v>66.265999999999991</v>
      </c>
      <c r="W462">
        <v>14.536</v>
      </c>
      <c r="X462">
        <v>8.5000000000000018</v>
      </c>
      <c r="Y462">
        <v>8.1089999999999982</v>
      </c>
      <c r="Z462">
        <v>8.0620000000000012</v>
      </c>
      <c r="AA462">
        <v>7.8719999999999999</v>
      </c>
      <c r="AB462">
        <v>7.9619999999999962</v>
      </c>
      <c r="AC462">
        <v>7.8459999999999965</v>
      </c>
      <c r="AD462">
        <v>7.8800000000000026</v>
      </c>
      <c r="AE462">
        <v>7.9669999999999987</v>
      </c>
      <c r="AF462">
        <v>7.7830000000000013</v>
      </c>
      <c r="AG462">
        <v>7.7939999999999969</v>
      </c>
      <c r="AH462">
        <v>8.0310000000000059</v>
      </c>
      <c r="AI462">
        <v>7.9809999999999945</v>
      </c>
      <c r="AJ462">
        <v>8.152000000000001</v>
      </c>
      <c r="AK462">
        <v>8.0200000000000102</v>
      </c>
      <c r="AL462">
        <v>8.1639999999999873</v>
      </c>
      <c r="AM462">
        <v>8.0310000000000059</v>
      </c>
      <c r="AN462">
        <v>8.0250000000000057</v>
      </c>
      <c r="AO462">
        <v>8.1850000000000023</v>
      </c>
      <c r="AP462">
        <v>8.1370000000000005</v>
      </c>
      <c r="AQ462">
        <v>8.13900000000001</v>
      </c>
      <c r="AR462">
        <v>8.2509999999999479</v>
      </c>
      <c r="AS462">
        <v>8.4090000000000487</v>
      </c>
      <c r="AT462">
        <v>8.3089999999999975</v>
      </c>
      <c r="AU462">
        <v>8.4139999999999588</v>
      </c>
      <c r="AV462">
        <v>8.1580000000000439</v>
      </c>
      <c r="AW462">
        <v>8.1339999999999861</v>
      </c>
      <c r="AX462">
        <v>8.349000000000018</v>
      </c>
      <c r="AY462">
        <v>8.171999999999997</v>
      </c>
      <c r="AZ462">
        <v>8.2129999999999939</v>
      </c>
      <c r="BA462">
        <v>8.4019999999999584</v>
      </c>
      <c r="BB462">
        <v>8.424000000000035</v>
      </c>
      <c r="BC462" s="128">
        <f t="shared" si="55"/>
        <v>54.051822184519409</v>
      </c>
    </row>
    <row r="463" spans="1:55" ht="15" thickBot="1" x14ac:dyDescent="0.35">
      <c r="A463" s="62" t="s">
        <v>127</v>
      </c>
      <c r="B463" s="62">
        <v>2019</v>
      </c>
      <c r="C463" s="64">
        <v>43490</v>
      </c>
      <c r="D463" s="62" t="s">
        <v>72</v>
      </c>
      <c r="E463" s="38" t="s">
        <v>454</v>
      </c>
      <c r="F463">
        <v>1</v>
      </c>
      <c r="G463" t="s">
        <v>51</v>
      </c>
      <c r="H463" t="s">
        <v>555</v>
      </c>
      <c r="I463" t="s">
        <v>236</v>
      </c>
      <c r="J463" t="s">
        <v>531</v>
      </c>
      <c r="K463" t="s">
        <v>532</v>
      </c>
      <c r="L463" s="65">
        <f>(C463-VLOOKUP(H463,Riders!$A$2:$C$3501,2,FALSE))/365</f>
        <v>32.821917808219176</v>
      </c>
      <c r="M463" s="65">
        <f>(C463-VLOOKUP(I463,Riders!$A$2:$C$3501,2,FALSE))/365</f>
        <v>23.224657534246575</v>
      </c>
      <c r="N463" s="65">
        <f>(C463-VLOOKUP(J463,Riders!$A$2:$C$3501,2,FALSE))/365</f>
        <v>18.399999999999999</v>
      </c>
      <c r="O463" s="65">
        <f>(C463-VLOOKUP(K463,Riders!$A$2:$C$3501,2,FALSE))/365</f>
        <v>26.24931506849315</v>
      </c>
      <c r="P463" s="67">
        <v>2</v>
      </c>
      <c r="Q463" s="127">
        <f t="shared" si="49"/>
        <v>269.07800000000003</v>
      </c>
      <c r="R463" s="127">
        <f t="shared" si="50"/>
        <v>22.213000000000001</v>
      </c>
      <c r="S463" s="127">
        <f t="shared" si="51"/>
        <v>69.249000000000009</v>
      </c>
      <c r="T463" s="127">
        <f t="shared" si="52"/>
        <v>65.682999999999979</v>
      </c>
      <c r="U463" s="127">
        <f t="shared" si="53"/>
        <v>66.676000000000016</v>
      </c>
      <c r="V463" s="127">
        <f t="shared" si="54"/>
        <v>67.470000000000027</v>
      </c>
      <c r="W463">
        <v>13.952999999999999</v>
      </c>
      <c r="X463">
        <v>8.2600000000000016</v>
      </c>
      <c r="Y463">
        <v>7.9220000000000006</v>
      </c>
      <c r="Z463">
        <v>7.73</v>
      </c>
      <c r="AA463">
        <v>7.8919999999999959</v>
      </c>
      <c r="AB463">
        <v>7.7160000000000011</v>
      </c>
      <c r="AC463">
        <v>7.9249999999999972</v>
      </c>
      <c r="AD463">
        <v>7.8510000000000133</v>
      </c>
      <c r="AE463">
        <v>8.0679999999999836</v>
      </c>
      <c r="AF463">
        <v>8.2250000000000085</v>
      </c>
      <c r="AG463">
        <v>8.1039999999999992</v>
      </c>
      <c r="AH463">
        <v>8.2849999999999966</v>
      </c>
      <c r="AI463">
        <v>8.0990000000000038</v>
      </c>
      <c r="AJ463">
        <v>8.3160000000000025</v>
      </c>
      <c r="AK463">
        <v>8.2319999999999993</v>
      </c>
      <c r="AL463">
        <v>8.353999999999985</v>
      </c>
      <c r="AM463">
        <v>8.3950000000000387</v>
      </c>
      <c r="AN463">
        <v>8.3019999999999641</v>
      </c>
      <c r="AO463">
        <v>8.474000000000018</v>
      </c>
      <c r="AP463">
        <v>8.2119999999999891</v>
      </c>
      <c r="AQ463">
        <v>8.2239999999999895</v>
      </c>
      <c r="AR463">
        <v>8.4120000000000061</v>
      </c>
      <c r="AS463">
        <v>8.2160000000000082</v>
      </c>
      <c r="AT463">
        <v>8.4410000000000025</v>
      </c>
      <c r="AU463">
        <v>8.5930000000000177</v>
      </c>
      <c r="AV463">
        <v>8.3839999999999861</v>
      </c>
      <c r="AW463">
        <v>8.3990000000000009</v>
      </c>
      <c r="AX463">
        <v>8.5680000000000121</v>
      </c>
      <c r="AY463">
        <v>8.3410000000000082</v>
      </c>
      <c r="AZ463">
        <v>8.3639999999999759</v>
      </c>
      <c r="BA463">
        <v>8.4479999999999791</v>
      </c>
      <c r="BB463">
        <v>8.3730000000000473</v>
      </c>
      <c r="BC463" s="128">
        <f t="shared" si="55"/>
        <v>53.516080839013213</v>
      </c>
    </row>
    <row r="464" spans="1:55" ht="15" thickBot="1" x14ac:dyDescent="0.35">
      <c r="A464" s="62" t="s">
        <v>127</v>
      </c>
      <c r="B464" s="62">
        <v>2019</v>
      </c>
      <c r="C464" s="64">
        <v>43490</v>
      </c>
      <c r="D464" s="62" t="s">
        <v>72</v>
      </c>
      <c r="E464" s="38" t="s">
        <v>454</v>
      </c>
      <c r="F464">
        <v>2</v>
      </c>
      <c r="G464" t="s">
        <v>17</v>
      </c>
      <c r="H464" t="s">
        <v>215</v>
      </c>
      <c r="I464" t="s">
        <v>423</v>
      </c>
      <c r="J464" t="s">
        <v>327</v>
      </c>
      <c r="K464" t="s">
        <v>574</v>
      </c>
      <c r="L464" s="65">
        <f>(C464-VLOOKUP(H464,Riders!$A$2:$C$3501,2,FALSE))/365</f>
        <v>20.049315068493151</v>
      </c>
      <c r="M464" s="65">
        <f>(C464-VLOOKUP(I464,Riders!$A$2:$C$3501,2,FALSE))/365</f>
        <v>21.183561643835617</v>
      </c>
      <c r="N464" s="65">
        <f>(C464-VLOOKUP(J464,Riders!$A$2:$C$3501,2,FALSE))/365</f>
        <v>26.30958904109589</v>
      </c>
      <c r="O464" s="65">
        <f>(C464-VLOOKUP(K464,Riders!$A$2:$C$3501,2,FALSE))/365</f>
        <v>19.013698630136986</v>
      </c>
      <c r="P464" s="67">
        <v>1</v>
      </c>
      <c r="Q464" s="127">
        <f t="shared" si="49"/>
        <v>263.56699999999995</v>
      </c>
      <c r="R464" s="127">
        <f t="shared" si="50"/>
        <v>22.646999999999998</v>
      </c>
      <c r="S464" s="127">
        <f t="shared" si="51"/>
        <v>70.338999999999999</v>
      </c>
      <c r="T464" s="127">
        <f t="shared" si="52"/>
        <v>63.819999999999993</v>
      </c>
      <c r="U464" s="127">
        <f t="shared" si="53"/>
        <v>64.293000000000006</v>
      </c>
      <c r="V464" s="127">
        <f t="shared" si="54"/>
        <v>65.114999999999952</v>
      </c>
      <c r="W464">
        <v>14.114000000000001</v>
      </c>
      <c r="X464">
        <v>8.5329999999999977</v>
      </c>
      <c r="Y464">
        <v>7.995000000000001</v>
      </c>
      <c r="Z464">
        <v>8.0000000000000036</v>
      </c>
      <c r="AA464">
        <v>7.875</v>
      </c>
      <c r="AB464">
        <v>8.0349999999999966</v>
      </c>
      <c r="AC464">
        <v>7.8870000000000005</v>
      </c>
      <c r="AD464">
        <v>7.8999999999999986</v>
      </c>
      <c r="AE464">
        <v>7.9890000000000043</v>
      </c>
      <c r="AF464">
        <v>7.8199999999999932</v>
      </c>
      <c r="AG464">
        <v>7.8359999999999985</v>
      </c>
      <c r="AH464">
        <v>8.0800000000000125</v>
      </c>
      <c r="AI464">
        <v>7.9339999999999833</v>
      </c>
      <c r="AJ464">
        <v>8.1440000000000197</v>
      </c>
      <c r="AK464">
        <v>8.0299999999999727</v>
      </c>
      <c r="AL464">
        <v>7.987000000000009</v>
      </c>
      <c r="AM464">
        <v>8.1009999999999991</v>
      </c>
      <c r="AN464">
        <v>7.9570000000000221</v>
      </c>
      <c r="AO464">
        <v>7.9470000000000027</v>
      </c>
      <c r="AP464">
        <v>8.0679999999999836</v>
      </c>
      <c r="AQ464">
        <v>7.9940000000000282</v>
      </c>
      <c r="AR464">
        <v>8.1639999999999588</v>
      </c>
      <c r="AS464">
        <v>7.9560000000000173</v>
      </c>
      <c r="AT464">
        <v>8.1059999999999945</v>
      </c>
      <c r="AU464">
        <v>8.0680000000000121</v>
      </c>
      <c r="AV464">
        <v>8.200999999999965</v>
      </c>
      <c r="AW464">
        <v>7.9940000000000282</v>
      </c>
      <c r="AX464">
        <v>7.9449999999999932</v>
      </c>
      <c r="AY464">
        <v>8.1639999999999873</v>
      </c>
      <c r="AZ464">
        <v>8.2430000000000518</v>
      </c>
      <c r="BA464">
        <v>8.1789999999999452</v>
      </c>
      <c r="BB464">
        <v>8.3209999999999695</v>
      </c>
      <c r="BC464" s="128">
        <f t="shared" si="55"/>
        <v>54.635064328994154</v>
      </c>
    </row>
    <row r="465" spans="1:55" ht="15" thickBot="1" x14ac:dyDescent="0.35">
      <c r="A465" s="62" t="s">
        <v>127</v>
      </c>
      <c r="B465" s="62">
        <v>2019</v>
      </c>
      <c r="C465" s="64">
        <v>43490</v>
      </c>
      <c r="D465" s="62" t="s">
        <v>72</v>
      </c>
      <c r="E465" s="38" t="s">
        <v>454</v>
      </c>
      <c r="F465">
        <v>2</v>
      </c>
      <c r="G465" t="s">
        <v>27</v>
      </c>
      <c r="H465" t="s">
        <v>216</v>
      </c>
      <c r="I465" t="s">
        <v>312</v>
      </c>
      <c r="J465" t="s">
        <v>537</v>
      </c>
      <c r="K465" t="s">
        <v>506</v>
      </c>
      <c r="L465" s="65">
        <f>(C465-VLOOKUP(H465,Riders!$A$2:$C$3501,2,FALSE))/365</f>
        <v>19.964383561643835</v>
      </c>
      <c r="M465" s="65">
        <f>(C465-VLOOKUP(I465,Riders!$A$2:$C$3501,2,FALSE))/365</f>
        <v>20.531506849315068</v>
      </c>
      <c r="N465" s="65">
        <f>(C465-VLOOKUP(J465,Riders!$A$2:$C$3501,2,FALSE))/365</f>
        <v>27.216438356164385</v>
      </c>
      <c r="O465" s="65">
        <f>(C465-VLOOKUP(K465,Riders!$A$2:$C$3501,2,FALSE))/365</f>
        <v>17.153424657534245</v>
      </c>
      <c r="P465" s="67">
        <v>2</v>
      </c>
      <c r="Q465" s="127">
        <f t="shared" si="49"/>
        <v>269.714</v>
      </c>
      <c r="R465" s="127">
        <f t="shared" si="50"/>
        <v>22.779</v>
      </c>
      <c r="S465" s="127">
        <f t="shared" si="51"/>
        <v>70.850999999999985</v>
      </c>
      <c r="T465" s="127">
        <f t="shared" si="52"/>
        <v>65.456000000000031</v>
      </c>
      <c r="U465" s="127">
        <f t="shared" si="53"/>
        <v>66.988</v>
      </c>
      <c r="V465" s="127">
        <f t="shared" si="54"/>
        <v>66.418999999999983</v>
      </c>
      <c r="W465">
        <v>14.32</v>
      </c>
      <c r="X465">
        <v>8.4589999999999996</v>
      </c>
      <c r="Y465">
        <v>8.0169999999999995</v>
      </c>
      <c r="Z465">
        <v>8.0630000000000024</v>
      </c>
      <c r="AA465">
        <v>7.894999999999996</v>
      </c>
      <c r="AB465">
        <v>7.9660000000000011</v>
      </c>
      <c r="AC465">
        <v>8.1039999999999921</v>
      </c>
      <c r="AD465">
        <v>8.0269999999999939</v>
      </c>
      <c r="AE465">
        <v>8.0770000000000124</v>
      </c>
      <c r="AF465">
        <v>8.2279999999999944</v>
      </c>
      <c r="AG465">
        <v>8.1240000000000094</v>
      </c>
      <c r="AH465">
        <v>8.1249999999999858</v>
      </c>
      <c r="AI465">
        <v>8.2270000000000039</v>
      </c>
      <c r="AJ465">
        <v>8.0889999999999986</v>
      </c>
      <c r="AK465">
        <v>8.3540000000000276</v>
      </c>
      <c r="AL465">
        <v>8.2319999999999993</v>
      </c>
      <c r="AM465">
        <v>8.3169999999999789</v>
      </c>
      <c r="AN465">
        <v>8.313999999999993</v>
      </c>
      <c r="AO465">
        <v>8.4180000000000064</v>
      </c>
      <c r="AP465">
        <v>8.3660000000000139</v>
      </c>
      <c r="AQ465">
        <v>8.5039999999999907</v>
      </c>
      <c r="AR465">
        <v>8.2860000000000298</v>
      </c>
      <c r="AS465">
        <v>8.3819999999999766</v>
      </c>
      <c r="AT465">
        <v>8.4010000000000105</v>
      </c>
      <c r="AU465">
        <v>8.5169999999999675</v>
      </c>
      <c r="AV465">
        <v>8.4800000000000466</v>
      </c>
      <c r="AW465">
        <v>8.2249999999999943</v>
      </c>
      <c r="AX465">
        <v>8.2299999999999898</v>
      </c>
      <c r="AY465">
        <v>8.2049999999999557</v>
      </c>
      <c r="AZ465">
        <v>8.2079999999999984</v>
      </c>
      <c r="BA465">
        <v>8.2959999999999923</v>
      </c>
      <c r="BB465">
        <v>8.2580000000000382</v>
      </c>
      <c r="BC465" s="128">
        <f t="shared" si="55"/>
        <v>53.389887065558334</v>
      </c>
    </row>
    <row r="466" spans="1:55" ht="15" thickBot="1" x14ac:dyDescent="0.35">
      <c r="A466" s="62" t="s">
        <v>127</v>
      </c>
      <c r="B466" s="62">
        <v>2019</v>
      </c>
      <c r="C466" s="64">
        <v>43490</v>
      </c>
      <c r="D466" s="62" t="s">
        <v>72</v>
      </c>
      <c r="E466" s="38" t="s">
        <v>454</v>
      </c>
      <c r="F466">
        <v>3</v>
      </c>
      <c r="G466" t="s">
        <v>15</v>
      </c>
      <c r="H466" t="s">
        <v>459</v>
      </c>
      <c r="I466" t="s">
        <v>337</v>
      </c>
      <c r="J466" t="s">
        <v>505</v>
      </c>
      <c r="K466" t="s">
        <v>491</v>
      </c>
      <c r="L466" s="65">
        <f>(C466-VLOOKUP(H466,Riders!$A$2:$C$3501,2,FALSE))/365</f>
        <v>20.194520547945206</v>
      </c>
      <c r="M466" s="65">
        <f>(C466-VLOOKUP(I466,Riders!$A$2:$C$3501,2,FALSE))/365</f>
        <v>23.693150684931506</v>
      </c>
      <c r="N466" s="65">
        <f>(C466-VLOOKUP(J466,Riders!$A$2:$C$3501,2,FALSE))/365</f>
        <v>35.712328767123289</v>
      </c>
      <c r="O466" s="65">
        <f>(C466-VLOOKUP(K466,Riders!$A$2:$C$3501,2,FALSE))/365</f>
        <v>22.545205479452054</v>
      </c>
      <c r="P466" s="67">
        <v>1</v>
      </c>
      <c r="Q466" s="127">
        <f t="shared" si="49"/>
        <v>261.39699999999999</v>
      </c>
      <c r="R466" s="127">
        <f t="shared" si="50"/>
        <v>22.972999999999999</v>
      </c>
      <c r="S466" s="127">
        <f t="shared" si="51"/>
        <v>70.585999999999999</v>
      </c>
      <c r="T466" s="127">
        <f t="shared" si="52"/>
        <v>63.297999999999988</v>
      </c>
      <c r="U466" s="127">
        <f t="shared" si="53"/>
        <v>63.610000000000042</v>
      </c>
      <c r="V466" s="127">
        <f t="shared" si="54"/>
        <v>63.902999999999963</v>
      </c>
      <c r="W466">
        <v>14.38</v>
      </c>
      <c r="X466">
        <v>8.5929999999999982</v>
      </c>
      <c r="Y466">
        <v>8.0400000000000027</v>
      </c>
      <c r="Z466">
        <v>7.9439999999999991</v>
      </c>
      <c r="AA466">
        <v>7.8549999999999969</v>
      </c>
      <c r="AB466">
        <v>7.8640000000000043</v>
      </c>
      <c r="AC466">
        <v>8.0139999999999958</v>
      </c>
      <c r="AD466">
        <v>7.8960000000000008</v>
      </c>
      <c r="AE466">
        <v>7.8770000000000095</v>
      </c>
      <c r="AF466">
        <v>8.0210000000000008</v>
      </c>
      <c r="AG466">
        <v>7.8509999999999849</v>
      </c>
      <c r="AH466">
        <v>7.9039999999999964</v>
      </c>
      <c r="AI466">
        <v>7.8630000000000138</v>
      </c>
      <c r="AJ466">
        <v>7.9719999999999942</v>
      </c>
      <c r="AK466">
        <v>7.8349999999999937</v>
      </c>
      <c r="AL466">
        <v>7.9749999999999943</v>
      </c>
      <c r="AM466">
        <v>7.8650000000000375</v>
      </c>
      <c r="AN466">
        <v>7.8549999999999898</v>
      </c>
      <c r="AO466">
        <v>7.8900000000000148</v>
      </c>
      <c r="AP466">
        <v>7.9919999999999334</v>
      </c>
      <c r="AQ466">
        <v>7.9360000000000355</v>
      </c>
      <c r="AR466">
        <v>8.0049999999999955</v>
      </c>
      <c r="AS466">
        <v>8.1380000000000052</v>
      </c>
      <c r="AT466">
        <v>7.9290000000000305</v>
      </c>
      <c r="AU466">
        <v>7.8709999999999525</v>
      </c>
      <c r="AV466">
        <v>7.9000000000000057</v>
      </c>
      <c r="AW466">
        <v>8.2150000000000318</v>
      </c>
      <c r="AX466">
        <v>7.9789999999999566</v>
      </c>
      <c r="AY466">
        <v>8.1240000000000236</v>
      </c>
      <c r="AZ466">
        <v>7.9350000000000307</v>
      </c>
      <c r="BA466">
        <v>7.842000000000013</v>
      </c>
      <c r="BB466">
        <v>8.0369999999999493</v>
      </c>
      <c r="BC466" s="128">
        <f t="shared" si="55"/>
        <v>55.088619991813218</v>
      </c>
    </row>
    <row r="467" spans="1:55" ht="15" thickBot="1" x14ac:dyDescent="0.35">
      <c r="A467" s="62" t="s">
        <v>127</v>
      </c>
      <c r="B467" s="62">
        <v>2019</v>
      </c>
      <c r="C467" s="64">
        <v>43490</v>
      </c>
      <c r="D467" s="62" t="s">
        <v>72</v>
      </c>
      <c r="E467" s="38" t="s">
        <v>454</v>
      </c>
      <c r="F467">
        <v>3</v>
      </c>
      <c r="G467" t="s">
        <v>29</v>
      </c>
      <c r="H467" t="s">
        <v>28</v>
      </c>
      <c r="I467" t="s">
        <v>217</v>
      </c>
      <c r="J467" t="s">
        <v>573</v>
      </c>
      <c r="K467" t="s">
        <v>417</v>
      </c>
      <c r="L467" s="65">
        <f>(C467-VLOOKUP(H467,Riders!$A$2:$C$3501,2,FALSE))/365</f>
        <v>19.082191780821919</v>
      </c>
      <c r="M467" s="65">
        <f>(C467-VLOOKUP(I467,Riders!$A$2:$C$3501,2,FALSE))/365</f>
        <v>20.82191780821918</v>
      </c>
      <c r="N467" s="65">
        <f>(C467-VLOOKUP(J467,Riders!$A$2:$C$3501,2,FALSE))/365</f>
        <v>29.789041095890411</v>
      </c>
      <c r="O467" s="65">
        <f>(C467-VLOOKUP(K467,Riders!$A$2:$C$3501,2,FALSE))/365</f>
        <v>19.934246575342467</v>
      </c>
      <c r="P467" s="67">
        <v>2</v>
      </c>
      <c r="Q467" s="127">
        <f t="shared" si="49"/>
        <v>261.73500000000001</v>
      </c>
      <c r="R467" s="127">
        <f t="shared" si="50"/>
        <v>22.417999999999999</v>
      </c>
      <c r="S467" s="127">
        <f t="shared" si="51"/>
        <v>69.959000000000017</v>
      </c>
      <c r="T467" s="127">
        <f t="shared" si="52"/>
        <v>63.61</v>
      </c>
      <c r="U467" s="127">
        <f t="shared" si="53"/>
        <v>63.891999999999967</v>
      </c>
      <c r="V467" s="127">
        <f t="shared" si="54"/>
        <v>64.274000000000029</v>
      </c>
      <c r="W467">
        <v>14.106</v>
      </c>
      <c r="X467">
        <v>8.3119999999999994</v>
      </c>
      <c r="Y467">
        <v>8.0800000000000018</v>
      </c>
      <c r="Z467">
        <v>8.1149999999999984</v>
      </c>
      <c r="AA467">
        <v>7.9200000000000017</v>
      </c>
      <c r="AB467">
        <v>7.9230000000000018</v>
      </c>
      <c r="AC467">
        <v>7.7419999999999902</v>
      </c>
      <c r="AD467">
        <v>7.7610000000000241</v>
      </c>
      <c r="AE467">
        <v>7.8709999999999809</v>
      </c>
      <c r="AF467">
        <v>8.0679999999999978</v>
      </c>
      <c r="AG467">
        <v>7.8440000000000083</v>
      </c>
      <c r="AH467">
        <v>7.8480000000000132</v>
      </c>
      <c r="AI467">
        <v>8.1259999999999906</v>
      </c>
      <c r="AJ467">
        <v>7.9679999999999751</v>
      </c>
      <c r="AK467">
        <v>8.061000000000007</v>
      </c>
      <c r="AL467">
        <v>7.8240000000000265</v>
      </c>
      <c r="AM467">
        <v>7.8169999999999789</v>
      </c>
      <c r="AN467">
        <v>8.0019999999999811</v>
      </c>
      <c r="AO467">
        <v>7.8770000000000095</v>
      </c>
      <c r="AP467">
        <v>7.8980000000000246</v>
      </c>
      <c r="AQ467">
        <v>7.9650000000000034</v>
      </c>
      <c r="AR467">
        <v>8.1539999999999964</v>
      </c>
      <c r="AS467">
        <v>8.0609999999999786</v>
      </c>
      <c r="AT467">
        <v>8.117999999999995</v>
      </c>
      <c r="AU467">
        <v>8.3690000000000282</v>
      </c>
      <c r="AV467">
        <v>8.0609999999999786</v>
      </c>
      <c r="AW467">
        <v>8.0730000000000075</v>
      </c>
      <c r="AX467">
        <v>7.8800000000000239</v>
      </c>
      <c r="AY467">
        <v>7.9109999999999729</v>
      </c>
      <c r="AZ467">
        <v>8.0769999999999982</v>
      </c>
      <c r="BA467">
        <v>7.9159999999999968</v>
      </c>
      <c r="BB467">
        <v>7.9870000000000232</v>
      </c>
      <c r="BC467" s="128">
        <f t="shared" si="55"/>
        <v>55.01747951171987</v>
      </c>
    </row>
    <row r="468" spans="1:55" ht="15" thickBot="1" x14ac:dyDescent="0.35">
      <c r="A468" s="62" t="s">
        <v>127</v>
      </c>
      <c r="B468" s="62">
        <v>2019</v>
      </c>
      <c r="C468" s="64">
        <v>43490</v>
      </c>
      <c r="D468" s="62" t="s">
        <v>72</v>
      </c>
      <c r="E468" s="38" t="s">
        <v>454</v>
      </c>
      <c r="F468">
        <v>4</v>
      </c>
      <c r="G468" t="s">
        <v>53</v>
      </c>
      <c r="H468" t="s">
        <v>227</v>
      </c>
      <c r="I468" t="s">
        <v>298</v>
      </c>
      <c r="J468" t="s">
        <v>478</v>
      </c>
      <c r="K468" t="s">
        <v>560</v>
      </c>
      <c r="L468" s="65">
        <f>(C468-VLOOKUP(H468,Riders!$A$2:$C$3501,2,FALSE))/365</f>
        <v>20.923287671232877</v>
      </c>
      <c r="M468" s="65">
        <f>(C468-VLOOKUP(I468,Riders!$A$2:$C$3501,2,FALSE))/365</f>
        <v>19.526027397260275</v>
      </c>
      <c r="N468" s="65">
        <f>(C468-VLOOKUP(J468,Riders!$A$2:$C$3501,2,FALSE))/365</f>
        <v>21.969863013698632</v>
      </c>
      <c r="O468" s="65">
        <f>(C468-VLOOKUP(K468,Riders!$A$2:$C$3501,2,FALSE))/365</f>
        <v>20.87123287671233</v>
      </c>
      <c r="P468" s="67">
        <v>1</v>
      </c>
      <c r="Q468" s="127">
        <f t="shared" si="49"/>
        <v>257.43799999999999</v>
      </c>
      <c r="R468" s="127">
        <f t="shared" si="50"/>
        <v>22.42</v>
      </c>
      <c r="S468" s="127">
        <f t="shared" si="51"/>
        <v>68.680999999999997</v>
      </c>
      <c r="T468" s="127">
        <f t="shared" si="52"/>
        <v>62.573000000000022</v>
      </c>
      <c r="U468" s="127">
        <f t="shared" si="53"/>
        <v>63.247999999999962</v>
      </c>
      <c r="V468" s="127">
        <f t="shared" si="54"/>
        <v>62.936000000000007</v>
      </c>
      <c r="W468">
        <v>14.151</v>
      </c>
      <c r="X468">
        <v>8.2690000000000019</v>
      </c>
      <c r="Y468">
        <v>7.8129999999999988</v>
      </c>
      <c r="Z468">
        <v>7.6690000000000005</v>
      </c>
      <c r="AA468">
        <v>7.7439999999999998</v>
      </c>
      <c r="AB468">
        <v>7.6509999999999962</v>
      </c>
      <c r="AC468">
        <v>7.676000000000009</v>
      </c>
      <c r="AD468">
        <v>7.7079999999999913</v>
      </c>
      <c r="AE468">
        <v>7.8010000000000019</v>
      </c>
      <c r="AF468">
        <v>7.7330000000000041</v>
      </c>
      <c r="AG468">
        <v>7.7609999999999957</v>
      </c>
      <c r="AH468">
        <v>7.9260000000000161</v>
      </c>
      <c r="AI468">
        <v>7.8019999999999783</v>
      </c>
      <c r="AJ468">
        <v>7.8289999999999935</v>
      </c>
      <c r="AK468">
        <v>7.9180000000000348</v>
      </c>
      <c r="AL468">
        <v>7.8029999999999973</v>
      </c>
      <c r="AM468">
        <v>7.879999999999967</v>
      </c>
      <c r="AN468">
        <v>8.0190000000000055</v>
      </c>
      <c r="AO468">
        <v>7.8999999999999773</v>
      </c>
      <c r="AP468">
        <v>7.9410000000000309</v>
      </c>
      <c r="AQ468">
        <v>7.9919999999999902</v>
      </c>
      <c r="AR468">
        <v>7.8410000000000082</v>
      </c>
      <c r="AS468">
        <v>7.8540000000000134</v>
      </c>
      <c r="AT468">
        <v>7.8209999999999695</v>
      </c>
      <c r="AU468">
        <v>7.9130000000000109</v>
      </c>
      <c r="AV468">
        <v>7.8300000000000125</v>
      </c>
      <c r="AW468">
        <v>7.8679999999999666</v>
      </c>
      <c r="AX468">
        <v>8.0440000000000396</v>
      </c>
      <c r="AY468">
        <v>7.929000000000002</v>
      </c>
      <c r="AZ468">
        <v>7.9739999999999895</v>
      </c>
      <c r="BA468">
        <v>7.6830000000000211</v>
      </c>
      <c r="BB468">
        <v>7.6949999999999648</v>
      </c>
      <c r="BC468" s="128">
        <f t="shared" si="55"/>
        <v>55.935798133919626</v>
      </c>
    </row>
    <row r="469" spans="1:55" ht="15" thickBot="1" x14ac:dyDescent="0.35">
      <c r="A469" s="62" t="s">
        <v>127</v>
      </c>
      <c r="B469" s="62">
        <v>2019</v>
      </c>
      <c r="C469" s="64">
        <v>43490</v>
      </c>
      <c r="D469" s="62" t="s">
        <v>72</v>
      </c>
      <c r="E469" s="38" t="s">
        <v>454</v>
      </c>
      <c r="F469">
        <v>4</v>
      </c>
      <c r="G469" t="s">
        <v>36</v>
      </c>
      <c r="H469" t="s">
        <v>256</v>
      </c>
      <c r="I469" t="s">
        <v>425</v>
      </c>
      <c r="J469" t="s">
        <v>455</v>
      </c>
      <c r="K469" t="s">
        <v>558</v>
      </c>
      <c r="L469" s="65">
        <f>(C469-VLOOKUP(H469,Riders!$A$2:$C$3501,2,FALSE))/365</f>
        <v>22.923287671232877</v>
      </c>
      <c r="M469" s="65">
        <f>(C469-VLOOKUP(I469,Riders!$A$2:$C$3501,2,FALSE))/365</f>
        <v>19.564383561643837</v>
      </c>
      <c r="N469" s="65">
        <f>(C469-VLOOKUP(J469,Riders!$A$2:$C$3501,2,FALSE))/365</f>
        <v>18.92876712328767</v>
      </c>
      <c r="O469" s="65" t="e">
        <f>(C469-VLOOKUP(K469,Riders!$A$2:$C$3501,2,FALSE))/365</f>
        <v>#N/A</v>
      </c>
      <c r="P469" s="67">
        <v>2</v>
      </c>
      <c r="Q469" s="127">
        <f t="shared" si="49"/>
        <v>264.25</v>
      </c>
      <c r="R469" s="127">
        <f t="shared" si="50"/>
        <v>23.292999999999999</v>
      </c>
      <c r="S469" s="127">
        <f t="shared" si="51"/>
        <v>70.567999999999998</v>
      </c>
      <c r="T469" s="127">
        <f t="shared" si="52"/>
        <v>64.134</v>
      </c>
      <c r="U469" s="127">
        <f t="shared" si="53"/>
        <v>64.537999999999982</v>
      </c>
      <c r="V469" s="127">
        <f t="shared" si="54"/>
        <v>65.010000000000019</v>
      </c>
      <c r="W469">
        <v>14.757</v>
      </c>
      <c r="X469">
        <v>8.5359999999999996</v>
      </c>
      <c r="Y469">
        <v>7.9789999999999992</v>
      </c>
      <c r="Z469">
        <v>7.7580000000000027</v>
      </c>
      <c r="AA469">
        <v>7.82</v>
      </c>
      <c r="AB469">
        <v>7.7439999999999998</v>
      </c>
      <c r="AC469">
        <v>7.8940000000000126</v>
      </c>
      <c r="AD469">
        <v>8.0799999999999841</v>
      </c>
      <c r="AE469">
        <v>7.9610000000000127</v>
      </c>
      <c r="AF469">
        <v>7.9979999999999762</v>
      </c>
      <c r="AG469">
        <v>8.2180000000000035</v>
      </c>
      <c r="AH469">
        <v>8.0480000000000018</v>
      </c>
      <c r="AI469">
        <v>8.11</v>
      </c>
      <c r="AJ469">
        <v>7.9119999999999919</v>
      </c>
      <c r="AK469">
        <v>7.8940000000000055</v>
      </c>
      <c r="AL469">
        <v>7.9930000000000092</v>
      </c>
      <c r="AM469">
        <v>7.9110000000000014</v>
      </c>
      <c r="AN469">
        <v>7.8940000000000055</v>
      </c>
      <c r="AO469">
        <v>7.8799999999999955</v>
      </c>
      <c r="AP469">
        <v>8.0949999999999989</v>
      </c>
      <c r="AQ469">
        <v>8.0200000000000387</v>
      </c>
      <c r="AR469">
        <v>8.1769999999999641</v>
      </c>
      <c r="AS469">
        <v>8.3970000000000198</v>
      </c>
      <c r="AT469">
        <v>8.1639999999999588</v>
      </c>
      <c r="AU469">
        <v>8.0800000000000409</v>
      </c>
      <c r="AV469">
        <v>8.1800000000000068</v>
      </c>
      <c r="AW469">
        <v>8.0529999999999973</v>
      </c>
      <c r="AX469">
        <v>8.078000000000003</v>
      </c>
      <c r="AY469">
        <v>8.2789999999999964</v>
      </c>
      <c r="AZ469">
        <v>7.9989999999999668</v>
      </c>
      <c r="BA469">
        <v>8.1270000000000664</v>
      </c>
      <c r="BB469">
        <v>8.2139999999999418</v>
      </c>
      <c r="BC469" s="128">
        <f t="shared" si="55"/>
        <v>54.493850520340587</v>
      </c>
    </row>
    <row r="470" spans="1:55" ht="15" thickBot="1" x14ac:dyDescent="0.35">
      <c r="A470" s="62" t="s">
        <v>127</v>
      </c>
      <c r="B470" s="62">
        <v>2019</v>
      </c>
      <c r="C470" s="64">
        <v>43490</v>
      </c>
      <c r="D470" s="62" t="s">
        <v>72</v>
      </c>
      <c r="E470" s="38" t="s">
        <v>204</v>
      </c>
      <c r="F470" t="s">
        <v>205</v>
      </c>
      <c r="G470" t="s">
        <v>53</v>
      </c>
      <c r="H470" t="s">
        <v>227</v>
      </c>
      <c r="I470" t="s">
        <v>298</v>
      </c>
      <c r="J470" t="s">
        <v>478</v>
      </c>
      <c r="K470" t="s">
        <v>560</v>
      </c>
      <c r="L470" s="65">
        <f>(C470-VLOOKUP(H470,Riders!$A$2:$C$3501,2,FALSE))/365</f>
        <v>20.923287671232877</v>
      </c>
      <c r="M470" s="65">
        <f>(C470-VLOOKUP(I470,Riders!$A$2:$C$3501,2,FALSE))/365</f>
        <v>19.526027397260275</v>
      </c>
      <c r="N470" s="65">
        <f>(C470-VLOOKUP(J470,Riders!$A$2:$C$3501,2,FALSE))/365</f>
        <v>21.969863013698632</v>
      </c>
      <c r="O470" s="65">
        <f>(C470-VLOOKUP(K470,Riders!$A$2:$C$3501,2,FALSE))/365</f>
        <v>20.87123287671233</v>
      </c>
      <c r="P470" s="67">
        <v>1</v>
      </c>
      <c r="Q470" s="127">
        <f t="shared" si="49"/>
        <v>257.83299999999997</v>
      </c>
      <c r="R470" s="127">
        <f t="shared" si="50"/>
        <v>22.515999999999998</v>
      </c>
      <c r="S470" s="127">
        <f t="shared" si="51"/>
        <v>69.301999999999992</v>
      </c>
      <c r="T470" s="127">
        <f t="shared" si="52"/>
        <v>62.694000000000017</v>
      </c>
      <c r="U470" s="127">
        <f t="shared" si="53"/>
        <v>63.115999999999985</v>
      </c>
      <c r="V470" s="127">
        <f t="shared" si="54"/>
        <v>62.720999999999975</v>
      </c>
      <c r="W470">
        <v>14.212</v>
      </c>
      <c r="X470">
        <v>8.3039999999999985</v>
      </c>
      <c r="Y470">
        <v>7.8800000000000026</v>
      </c>
      <c r="Z470">
        <v>7.769999999999996</v>
      </c>
      <c r="AA470">
        <v>7.8430000000000035</v>
      </c>
      <c r="AB470">
        <v>7.7490000000000023</v>
      </c>
      <c r="AC470">
        <v>7.7629999999999981</v>
      </c>
      <c r="AD470">
        <v>7.7809999999999917</v>
      </c>
      <c r="AE470">
        <v>7.8870000000000147</v>
      </c>
      <c r="AF470">
        <v>7.7539999999999907</v>
      </c>
      <c r="AG470">
        <v>7.76400000000001</v>
      </c>
      <c r="AH470">
        <v>7.8559999999999803</v>
      </c>
      <c r="AI470">
        <v>7.8119999999999976</v>
      </c>
      <c r="AJ470">
        <v>7.8460000000000178</v>
      </c>
      <c r="AK470">
        <v>7.9259999999999877</v>
      </c>
      <c r="AL470">
        <v>7.849000000000018</v>
      </c>
      <c r="AM470">
        <v>7.8839999999999861</v>
      </c>
      <c r="AN470">
        <v>8.0130000000000052</v>
      </c>
      <c r="AO470">
        <v>7.8739999999999952</v>
      </c>
      <c r="AP470">
        <v>7.8760000000000332</v>
      </c>
      <c r="AQ470">
        <v>7.936000000000007</v>
      </c>
      <c r="AR470">
        <v>7.8789999999999338</v>
      </c>
      <c r="AS470">
        <v>7.8430000000000462</v>
      </c>
      <c r="AT470">
        <v>7.8109999999999786</v>
      </c>
      <c r="AU470">
        <v>7.8710000000000093</v>
      </c>
      <c r="AV470">
        <v>7.8470000000000084</v>
      </c>
      <c r="AW470">
        <v>7.7800000000000011</v>
      </c>
      <c r="AX470">
        <v>7.9899999999999523</v>
      </c>
      <c r="AY470">
        <v>7.9630000000000223</v>
      </c>
      <c r="AZ470">
        <v>7.8320000000000221</v>
      </c>
      <c r="BA470">
        <v>7.6829999999999643</v>
      </c>
      <c r="BB470">
        <v>7.7549999999999955</v>
      </c>
      <c r="BC470" s="128">
        <f t="shared" si="55"/>
        <v>55.850104525022019</v>
      </c>
    </row>
    <row r="471" spans="1:55" ht="15" thickBot="1" x14ac:dyDescent="0.35">
      <c r="A471" s="62" t="s">
        <v>127</v>
      </c>
      <c r="B471" s="62">
        <v>2019</v>
      </c>
      <c r="C471" s="64">
        <v>43490</v>
      </c>
      <c r="D471" s="62" t="s">
        <v>72</v>
      </c>
      <c r="E471" s="38" t="s">
        <v>204</v>
      </c>
      <c r="F471" t="s">
        <v>205</v>
      </c>
      <c r="G471" t="s">
        <v>15</v>
      </c>
      <c r="H471" t="s">
        <v>459</v>
      </c>
      <c r="I471" t="s">
        <v>337</v>
      </c>
      <c r="J471" t="s">
        <v>505</v>
      </c>
      <c r="K471" t="s">
        <v>491</v>
      </c>
      <c r="L471" s="65">
        <f>(C471-VLOOKUP(H471,Riders!$A$2:$C$3501,2,FALSE))/365</f>
        <v>20.194520547945206</v>
      </c>
      <c r="M471" s="65">
        <f>(C471-VLOOKUP(I471,Riders!$A$2:$C$3501,2,FALSE))/365</f>
        <v>23.693150684931506</v>
      </c>
      <c r="N471" s="65">
        <f>(C471-VLOOKUP(J471,Riders!$A$2:$C$3501,2,FALSE))/365</f>
        <v>35.712328767123289</v>
      </c>
      <c r="O471" s="65">
        <f>(C471-VLOOKUP(K471,Riders!$A$2:$C$3501,2,FALSE))/365</f>
        <v>22.545205479452054</v>
      </c>
      <c r="P471" s="67">
        <v>2</v>
      </c>
      <c r="Q471" s="127">
        <f t="shared" si="49"/>
        <v>263.28900000000004</v>
      </c>
      <c r="R471" s="127">
        <f t="shared" si="50"/>
        <v>22.658000000000001</v>
      </c>
      <c r="S471" s="127">
        <f t="shared" si="51"/>
        <v>70.004000000000005</v>
      </c>
      <c r="T471" s="127">
        <f t="shared" si="52"/>
        <v>62.716000000000022</v>
      </c>
      <c r="U471" s="127">
        <f t="shared" si="53"/>
        <v>64.718999999999966</v>
      </c>
      <c r="V471" s="127">
        <f t="shared" si="54"/>
        <v>65.850000000000051</v>
      </c>
      <c r="W471">
        <v>14.173999999999999</v>
      </c>
      <c r="X471">
        <v>8.4840000000000018</v>
      </c>
      <c r="Y471">
        <v>8.0549999999999997</v>
      </c>
      <c r="Z471">
        <v>7.9720000000000013</v>
      </c>
      <c r="AA471">
        <v>7.8739999999999952</v>
      </c>
      <c r="AB471">
        <v>7.7850000000000037</v>
      </c>
      <c r="AC471">
        <v>7.8930000000000078</v>
      </c>
      <c r="AD471">
        <v>7.7669999999999959</v>
      </c>
      <c r="AE471">
        <v>7.7419999999999902</v>
      </c>
      <c r="AF471">
        <v>7.8300000000000267</v>
      </c>
      <c r="AG471">
        <v>7.7599999999999909</v>
      </c>
      <c r="AH471">
        <v>7.7609999999999957</v>
      </c>
      <c r="AI471">
        <v>7.8239999999999981</v>
      </c>
      <c r="AJ471">
        <v>7.9299999999999926</v>
      </c>
      <c r="AK471">
        <v>7.8489999999999895</v>
      </c>
      <c r="AL471">
        <v>8.0200000000000387</v>
      </c>
      <c r="AM471">
        <v>8.0019999999999527</v>
      </c>
      <c r="AN471">
        <v>7.9560000000000173</v>
      </c>
      <c r="AO471">
        <v>7.9669999999999845</v>
      </c>
      <c r="AP471">
        <v>8.1100000000000136</v>
      </c>
      <c r="AQ471">
        <v>8.0939999999999941</v>
      </c>
      <c r="AR471">
        <v>8.1089999999999804</v>
      </c>
      <c r="AS471">
        <v>8.3590000000000373</v>
      </c>
      <c r="AT471">
        <v>8.1219999999999857</v>
      </c>
      <c r="AU471">
        <v>8.1730000000000018</v>
      </c>
      <c r="AV471">
        <v>8.3130000000000166</v>
      </c>
      <c r="AW471">
        <v>8.1079999999999757</v>
      </c>
      <c r="AX471">
        <v>8.3080000000000211</v>
      </c>
      <c r="AY471">
        <v>8.282999999999987</v>
      </c>
      <c r="AZ471">
        <v>8.2669999999999675</v>
      </c>
      <c r="BA471">
        <v>8.1530000000000484</v>
      </c>
      <c r="BB471">
        <v>8.245000000000033</v>
      </c>
      <c r="BC471" s="128">
        <f t="shared" si="55"/>
        <v>54.69275207091826</v>
      </c>
    </row>
    <row r="472" spans="1:55" ht="15" thickBot="1" x14ac:dyDescent="0.35">
      <c r="A472" s="62" t="s">
        <v>127</v>
      </c>
      <c r="B472" s="62">
        <v>2019</v>
      </c>
      <c r="C472" s="64">
        <v>43490</v>
      </c>
      <c r="D472" s="62" t="s">
        <v>72</v>
      </c>
      <c r="E472" s="38" t="s">
        <v>204</v>
      </c>
      <c r="F472" t="s">
        <v>206</v>
      </c>
      <c r="G472" t="s">
        <v>29</v>
      </c>
      <c r="H472" t="s">
        <v>28</v>
      </c>
      <c r="I472" t="s">
        <v>217</v>
      </c>
      <c r="J472" t="s">
        <v>573</v>
      </c>
      <c r="K472" t="s">
        <v>417</v>
      </c>
      <c r="L472" s="65">
        <f>(C472-VLOOKUP(H472,Riders!$A$2:$C$3501,2,FALSE))/365</f>
        <v>19.082191780821919</v>
      </c>
      <c r="M472" s="65">
        <f>(C472-VLOOKUP(I472,Riders!$A$2:$C$3501,2,FALSE))/365</f>
        <v>20.82191780821918</v>
      </c>
      <c r="N472" s="65">
        <f>(C472-VLOOKUP(J472,Riders!$A$2:$C$3501,2,FALSE))/365</f>
        <v>29.789041095890411</v>
      </c>
      <c r="O472" s="65">
        <f>(C472-VLOOKUP(K472,Riders!$A$2:$C$3501,2,FALSE))/365</f>
        <v>19.934246575342467</v>
      </c>
      <c r="P472" s="67">
        <v>3</v>
      </c>
      <c r="Q472" s="127">
        <f t="shared" si="49"/>
        <v>261.33100000000002</v>
      </c>
      <c r="R472" s="127">
        <f t="shared" si="50"/>
        <v>22.129000000000001</v>
      </c>
      <c r="S472" s="127">
        <f t="shared" si="51"/>
        <v>69.271000000000001</v>
      </c>
      <c r="T472" s="127">
        <f t="shared" si="52"/>
        <v>63.49499999999999</v>
      </c>
      <c r="U472" s="127">
        <f t="shared" si="53"/>
        <v>63.793000000000006</v>
      </c>
      <c r="V472" s="127">
        <f t="shared" si="54"/>
        <v>64.77200000000002</v>
      </c>
      <c r="W472">
        <v>13.965999999999999</v>
      </c>
      <c r="X472">
        <v>8.163000000000002</v>
      </c>
      <c r="Y472">
        <v>7.8909999999999982</v>
      </c>
      <c r="Z472">
        <v>7.9060000000000024</v>
      </c>
      <c r="AA472">
        <v>7.7680000000000007</v>
      </c>
      <c r="AB472">
        <v>7.8699999999999974</v>
      </c>
      <c r="AC472">
        <v>7.8279999999999959</v>
      </c>
      <c r="AD472">
        <v>7.8790000000000049</v>
      </c>
      <c r="AE472">
        <v>8.0360000000000014</v>
      </c>
      <c r="AF472">
        <v>7.9020000000000152</v>
      </c>
      <c r="AG472">
        <v>7.8819999999999766</v>
      </c>
      <c r="AH472">
        <v>8.0360000000000014</v>
      </c>
      <c r="AI472">
        <v>7.9060000000000059</v>
      </c>
      <c r="AJ472">
        <v>8.0419999999999874</v>
      </c>
      <c r="AK472">
        <v>7.8650000000000091</v>
      </c>
      <c r="AL472">
        <v>7.8259999999999934</v>
      </c>
      <c r="AM472">
        <v>7.9840000000000089</v>
      </c>
      <c r="AN472">
        <v>7.8449999999999989</v>
      </c>
      <c r="AO472">
        <v>7.9319999999999879</v>
      </c>
      <c r="AP472">
        <v>8.0360000000000014</v>
      </c>
      <c r="AQ472">
        <v>7.9370000000000402</v>
      </c>
      <c r="AR472">
        <v>7.9589999999999748</v>
      </c>
      <c r="AS472">
        <v>8.179000000000002</v>
      </c>
      <c r="AT472">
        <v>7.9209999999999923</v>
      </c>
      <c r="AU472">
        <v>8.0270000000000152</v>
      </c>
      <c r="AV472">
        <v>7.9639999999999986</v>
      </c>
      <c r="AW472">
        <v>8.0099999999999909</v>
      </c>
      <c r="AX472">
        <v>8.2230000000000132</v>
      </c>
      <c r="AY472">
        <v>7.9299999999999784</v>
      </c>
      <c r="AZ472">
        <v>8.1620000000000346</v>
      </c>
      <c r="BA472">
        <v>8.1119999999999663</v>
      </c>
      <c r="BB472">
        <v>8.3440000000000225</v>
      </c>
      <c r="BC472" s="128">
        <f t="shared" si="55"/>
        <v>55.102532803226559</v>
      </c>
    </row>
    <row r="473" spans="1:55" ht="15" thickBot="1" x14ac:dyDescent="0.35">
      <c r="A473" s="62" t="s">
        <v>127</v>
      </c>
      <c r="B473" s="62">
        <v>2019</v>
      </c>
      <c r="C473" s="64">
        <v>43490</v>
      </c>
      <c r="D473" s="62" t="s">
        <v>72</v>
      </c>
      <c r="E473" s="38" t="s">
        <v>204</v>
      </c>
      <c r="F473" t="s">
        <v>206</v>
      </c>
      <c r="G473" t="s">
        <v>17</v>
      </c>
      <c r="H473" t="s">
        <v>215</v>
      </c>
      <c r="I473" t="s">
        <v>423</v>
      </c>
      <c r="J473" t="s">
        <v>327</v>
      </c>
      <c r="K473" t="s">
        <v>574</v>
      </c>
      <c r="L473" s="65">
        <f>(C473-VLOOKUP(H473,Riders!$A$2:$C$3501,2,FALSE))/365</f>
        <v>20.049315068493151</v>
      </c>
      <c r="M473" s="65">
        <f>(C473-VLOOKUP(I473,Riders!$A$2:$C$3501,2,FALSE))/365</f>
        <v>21.183561643835617</v>
      </c>
      <c r="N473" s="65">
        <f>(C473-VLOOKUP(J473,Riders!$A$2:$C$3501,2,FALSE))/365</f>
        <v>26.30958904109589</v>
      </c>
      <c r="O473" s="65">
        <f>(C473-VLOOKUP(K473,Riders!$A$2:$C$3501,2,FALSE))/365</f>
        <v>19.013698630136986</v>
      </c>
      <c r="P473" s="67">
        <v>4</v>
      </c>
      <c r="Q473" s="127">
        <f t="shared" si="49"/>
        <v>266.85699999999997</v>
      </c>
      <c r="R473" s="127">
        <f t="shared" si="50"/>
        <v>22.631</v>
      </c>
      <c r="S473" s="127">
        <f t="shared" si="51"/>
        <v>70.050000000000011</v>
      </c>
      <c r="T473" s="127">
        <f t="shared" si="52"/>
        <v>63.855999999999995</v>
      </c>
      <c r="U473" s="127">
        <f t="shared" si="53"/>
        <v>65.342999999999961</v>
      </c>
      <c r="V473" s="127">
        <f t="shared" si="54"/>
        <v>67.608000000000004</v>
      </c>
      <c r="W473">
        <v>14.087999999999999</v>
      </c>
      <c r="X473">
        <v>8.543000000000001</v>
      </c>
      <c r="Y473">
        <v>7.9609999999999985</v>
      </c>
      <c r="Z473">
        <v>7.8620000000000019</v>
      </c>
      <c r="AA473">
        <v>7.7989999999999995</v>
      </c>
      <c r="AB473">
        <v>7.972999999999999</v>
      </c>
      <c r="AC473">
        <v>7.8810000000000002</v>
      </c>
      <c r="AD473">
        <v>7.9430000000000121</v>
      </c>
      <c r="AE473">
        <v>8.0559999999999974</v>
      </c>
      <c r="AF473">
        <v>7.8389999999999844</v>
      </c>
      <c r="AG473">
        <v>7.8310000000000173</v>
      </c>
      <c r="AH473">
        <v>7.9329999999999927</v>
      </c>
      <c r="AI473">
        <v>7.9240000000000066</v>
      </c>
      <c r="AJ473">
        <v>8.1629999999999825</v>
      </c>
      <c r="AK473">
        <v>8.063999999999993</v>
      </c>
      <c r="AL473">
        <v>8.0460000000000207</v>
      </c>
      <c r="AM473">
        <v>8.2740000000000009</v>
      </c>
      <c r="AN473">
        <v>8.1309999999999718</v>
      </c>
      <c r="AO473">
        <v>8.2440000000000282</v>
      </c>
      <c r="AP473">
        <v>8.3290000000000077</v>
      </c>
      <c r="AQ473">
        <v>8.1259999999999764</v>
      </c>
      <c r="AR473">
        <v>8.0749999999999886</v>
      </c>
      <c r="AS473">
        <v>8.0150000000000432</v>
      </c>
      <c r="AT473">
        <v>8.1489999999999441</v>
      </c>
      <c r="AU473">
        <v>8.4110000000000298</v>
      </c>
      <c r="AV473">
        <v>8.4989999999999952</v>
      </c>
      <c r="AW473">
        <v>8.7800000000000011</v>
      </c>
      <c r="AX473">
        <v>8.474000000000018</v>
      </c>
      <c r="AY473">
        <v>8.5699999999999932</v>
      </c>
      <c r="AZ473">
        <v>8.2979999999999734</v>
      </c>
      <c r="BA473">
        <v>8.2670000000000243</v>
      </c>
      <c r="BB473">
        <v>8.3089999999999691</v>
      </c>
      <c r="BC473" s="128">
        <f t="shared" si="55"/>
        <v>53.96148499008833</v>
      </c>
    </row>
    <row r="474" spans="1:55" ht="15" thickBot="1" x14ac:dyDescent="0.35">
      <c r="A474" s="62" t="s">
        <v>127</v>
      </c>
      <c r="B474" s="62">
        <v>2019</v>
      </c>
      <c r="C474" s="64">
        <v>43489</v>
      </c>
      <c r="D474" s="62" t="s">
        <v>72</v>
      </c>
      <c r="E474" s="38" t="s">
        <v>379</v>
      </c>
      <c r="F474" t="s">
        <v>379</v>
      </c>
      <c r="G474" t="s">
        <v>53</v>
      </c>
      <c r="H474" t="s">
        <v>227</v>
      </c>
      <c r="I474" t="s">
        <v>298</v>
      </c>
      <c r="J474" t="s">
        <v>478</v>
      </c>
      <c r="K474" t="s">
        <v>560</v>
      </c>
      <c r="L474" s="65">
        <f>(C474-VLOOKUP(H474,Riders!$A$2:$C$3501,2,FALSE))/365</f>
        <v>20.920547945205481</v>
      </c>
      <c r="M474" s="65">
        <f>(C474-VLOOKUP(I474,Riders!$A$2:$C$3501,2,FALSE))/365</f>
        <v>19.523287671232875</v>
      </c>
      <c r="N474" s="65">
        <f>(C474-VLOOKUP(J474,Riders!$A$2:$C$3501,2,FALSE))/365</f>
        <v>21.967123287671232</v>
      </c>
      <c r="O474" s="65">
        <f>(C474-VLOOKUP(K474,Riders!$A$2:$C$3501,2,FALSE))/365</f>
        <v>20.86849315068493</v>
      </c>
      <c r="P474" s="67">
        <v>1</v>
      </c>
      <c r="Q474" s="127">
        <f t="shared" si="49"/>
        <v>261.339</v>
      </c>
      <c r="R474" s="127">
        <f t="shared" si="50"/>
        <v>22.635999999999999</v>
      </c>
      <c r="S474" s="127">
        <f t="shared" si="51"/>
        <v>69.860000000000014</v>
      </c>
      <c r="T474" s="127">
        <f t="shared" si="52"/>
        <v>63.625999999999976</v>
      </c>
      <c r="U474" s="127">
        <f t="shared" si="53"/>
        <v>63.99799999999999</v>
      </c>
      <c r="V474" s="127">
        <f t="shared" si="54"/>
        <v>63.855000000000018</v>
      </c>
      <c r="W474">
        <v>14.369</v>
      </c>
      <c r="X474">
        <v>8.2669999999999995</v>
      </c>
      <c r="Y474">
        <v>7.9009999999999998</v>
      </c>
      <c r="Z474">
        <v>7.8430000000000035</v>
      </c>
      <c r="AA474">
        <v>7.904999999999994</v>
      </c>
      <c r="AB474">
        <v>7.8160000000000025</v>
      </c>
      <c r="AC474">
        <v>7.8440000000000083</v>
      </c>
      <c r="AD474">
        <v>7.9150000000000063</v>
      </c>
      <c r="AE474">
        <v>8.0039999999999765</v>
      </c>
      <c r="AF474">
        <v>7.9009999999999962</v>
      </c>
      <c r="AG474">
        <v>7.8890000000000242</v>
      </c>
      <c r="AH474">
        <v>8.0240000000000009</v>
      </c>
      <c r="AI474">
        <v>7.8839999999999719</v>
      </c>
      <c r="AJ474">
        <v>7.9229999999999876</v>
      </c>
      <c r="AK474">
        <v>8.0370000000000346</v>
      </c>
      <c r="AL474">
        <v>7.9639999999999844</v>
      </c>
      <c r="AM474">
        <v>8.0870000000000175</v>
      </c>
      <c r="AN474">
        <v>7.9659999999999798</v>
      </c>
      <c r="AO474">
        <v>7.9920000000000186</v>
      </c>
      <c r="AP474">
        <v>8.0579999999999927</v>
      </c>
      <c r="AQ474">
        <v>7.9380000000000166</v>
      </c>
      <c r="AR474">
        <v>7.9529999999999745</v>
      </c>
      <c r="AS474">
        <v>7.9439999999999884</v>
      </c>
      <c r="AT474">
        <v>8.0600000000000023</v>
      </c>
      <c r="AU474">
        <v>7.8710000000000093</v>
      </c>
      <c r="AV474">
        <v>7.9620000000000459</v>
      </c>
      <c r="AW474">
        <v>8.2059999999999604</v>
      </c>
      <c r="AX474">
        <v>8.2179999999999893</v>
      </c>
      <c r="AY474">
        <v>7.9910000000000423</v>
      </c>
      <c r="AZ474">
        <v>8.0419999999999732</v>
      </c>
      <c r="BA474">
        <v>7.7099999999999795</v>
      </c>
      <c r="BB474">
        <v>7.8550000000000182</v>
      </c>
      <c r="BC474" s="128">
        <f t="shared" si="55"/>
        <v>55.100846027573382</v>
      </c>
    </row>
    <row r="475" spans="1:55" ht="15" thickBot="1" x14ac:dyDescent="0.35">
      <c r="A475" s="62" t="s">
        <v>127</v>
      </c>
      <c r="B475" s="62">
        <v>2019</v>
      </c>
      <c r="C475" s="64">
        <v>43489</v>
      </c>
      <c r="D475" s="62" t="s">
        <v>72</v>
      </c>
      <c r="E475" s="38" t="s">
        <v>379</v>
      </c>
      <c r="F475" t="s">
        <v>379</v>
      </c>
      <c r="G475" t="s">
        <v>15</v>
      </c>
      <c r="H475" t="s">
        <v>459</v>
      </c>
      <c r="I475" t="s">
        <v>337</v>
      </c>
      <c r="J475" t="s">
        <v>505</v>
      </c>
      <c r="K475" t="s">
        <v>491</v>
      </c>
      <c r="L475" s="65">
        <f>(C475-VLOOKUP(H475,Riders!$A$2:$C$3501,2,FALSE))/365</f>
        <v>20.19178082191781</v>
      </c>
      <c r="M475" s="65">
        <f>(C475-VLOOKUP(I475,Riders!$A$2:$C$3501,2,FALSE))/365</f>
        <v>23.69041095890411</v>
      </c>
      <c r="N475" s="65">
        <f>(C475-VLOOKUP(J475,Riders!$A$2:$C$3501,2,FALSE))/365</f>
        <v>35.709589041095889</v>
      </c>
      <c r="O475" s="65">
        <f>(C475-VLOOKUP(K475,Riders!$A$2:$C$3501,2,FALSE))/365</f>
        <v>22.542465753424658</v>
      </c>
      <c r="P475" s="67">
        <v>2</v>
      </c>
      <c r="Q475" s="127">
        <f t="shared" si="49"/>
        <v>263.89499999999998</v>
      </c>
      <c r="R475" s="127">
        <f t="shared" si="50"/>
        <v>22.68</v>
      </c>
      <c r="S475" s="127">
        <f t="shared" si="51"/>
        <v>70.875</v>
      </c>
      <c r="T475" s="127">
        <f t="shared" si="52"/>
        <v>64.12700000000001</v>
      </c>
      <c r="U475" s="127">
        <f t="shared" si="53"/>
        <v>64.500999999999976</v>
      </c>
      <c r="V475" s="127">
        <f t="shared" si="54"/>
        <v>64.391999999999996</v>
      </c>
      <c r="W475">
        <v>14.202</v>
      </c>
      <c r="X475">
        <v>8.4779999999999998</v>
      </c>
      <c r="Y475">
        <v>8.0249999999999986</v>
      </c>
      <c r="Z475">
        <v>8.0480000000000018</v>
      </c>
      <c r="AA475">
        <v>7.9879999999999995</v>
      </c>
      <c r="AB475">
        <v>8.0529999999999973</v>
      </c>
      <c r="AC475">
        <v>8.1150000000000091</v>
      </c>
      <c r="AD475">
        <v>7.965999999999994</v>
      </c>
      <c r="AE475">
        <v>7.9349999999999881</v>
      </c>
      <c r="AF475">
        <v>8.0730000000000075</v>
      </c>
      <c r="AG475">
        <v>7.9090000000000202</v>
      </c>
      <c r="AH475">
        <v>7.9829999999999899</v>
      </c>
      <c r="AI475">
        <v>7.9680000000000035</v>
      </c>
      <c r="AJ475">
        <v>8.1459999999999866</v>
      </c>
      <c r="AK475">
        <v>7.9949999999999903</v>
      </c>
      <c r="AL475">
        <v>8.1180000000000234</v>
      </c>
      <c r="AM475">
        <v>8.0669999999999789</v>
      </c>
      <c r="AN475">
        <v>8.0780000000000314</v>
      </c>
      <c r="AO475">
        <v>8.0139999999999816</v>
      </c>
      <c r="AP475">
        <v>8.0930000000000177</v>
      </c>
      <c r="AQ475">
        <v>8.0029999999999575</v>
      </c>
      <c r="AR475">
        <v>8.0410000000000537</v>
      </c>
      <c r="AS475">
        <v>8.1499999999999488</v>
      </c>
      <c r="AT475">
        <v>8.0550000000000068</v>
      </c>
      <c r="AU475">
        <v>8.0349999999999966</v>
      </c>
      <c r="AV475">
        <v>8.2330000000000325</v>
      </c>
      <c r="AW475">
        <v>7.9919999999999618</v>
      </c>
      <c r="AX475">
        <v>8.002000000000038</v>
      </c>
      <c r="AY475">
        <v>8.0550000000000068</v>
      </c>
      <c r="AZ475">
        <v>8.1119999999999948</v>
      </c>
      <c r="BA475">
        <v>7.9119999999999493</v>
      </c>
      <c r="BB475">
        <v>8.0510000000000161</v>
      </c>
      <c r="BC475" s="128">
        <f t="shared" si="55"/>
        <v>54.567157392144608</v>
      </c>
    </row>
    <row r="476" spans="1:55" ht="15" thickBot="1" x14ac:dyDescent="0.35">
      <c r="A476" s="62" t="s">
        <v>127</v>
      </c>
      <c r="B476" s="62">
        <v>2019</v>
      </c>
      <c r="C476" s="64">
        <v>43489</v>
      </c>
      <c r="D476" s="62" t="s">
        <v>72</v>
      </c>
      <c r="E476" s="38" t="s">
        <v>379</v>
      </c>
      <c r="F476" t="s">
        <v>379</v>
      </c>
      <c r="G476" t="s">
        <v>29</v>
      </c>
      <c r="H476" t="s">
        <v>28</v>
      </c>
      <c r="I476" t="s">
        <v>217</v>
      </c>
      <c r="J476" t="s">
        <v>573</v>
      </c>
      <c r="K476" t="s">
        <v>417</v>
      </c>
      <c r="L476" s="65">
        <f>(C476-VLOOKUP(H476,Riders!$A$2:$C$3501,2,FALSE))/365</f>
        <v>19.079452054794519</v>
      </c>
      <c r="M476" s="65">
        <f>(C476-VLOOKUP(I476,Riders!$A$2:$C$3501,2,FALSE))/365</f>
        <v>20.81917808219178</v>
      </c>
      <c r="N476" s="65">
        <f>(C476-VLOOKUP(J476,Riders!$A$2:$C$3501,2,FALSE))/365</f>
        <v>29.786301369863015</v>
      </c>
      <c r="O476" s="65">
        <f>(C476-VLOOKUP(K476,Riders!$A$2:$C$3501,2,FALSE))/365</f>
        <v>19.931506849315067</v>
      </c>
      <c r="P476" s="67">
        <v>3</v>
      </c>
      <c r="Q476" s="127">
        <f t="shared" si="49"/>
        <v>265.14</v>
      </c>
      <c r="R476" s="127">
        <f t="shared" si="50"/>
        <v>22.146999999999998</v>
      </c>
      <c r="S476" s="127">
        <f t="shared" si="51"/>
        <v>69.571999999999989</v>
      </c>
      <c r="T476" s="127">
        <f t="shared" si="52"/>
        <v>64.801000000000002</v>
      </c>
      <c r="U476" s="127">
        <f t="shared" si="53"/>
        <v>64.730000000000018</v>
      </c>
      <c r="V476" s="127">
        <f t="shared" si="54"/>
        <v>66.036999999999978</v>
      </c>
      <c r="W476">
        <v>13.919</v>
      </c>
      <c r="X476">
        <v>8.227999999999998</v>
      </c>
      <c r="Y476">
        <v>7.9000000000000021</v>
      </c>
      <c r="Z476">
        <v>8.1170000000000009</v>
      </c>
      <c r="AA476">
        <v>7.9279999999999973</v>
      </c>
      <c r="AB476">
        <v>7.8900000000000006</v>
      </c>
      <c r="AC476">
        <v>7.7579999999999956</v>
      </c>
      <c r="AD476">
        <v>7.8319999999999936</v>
      </c>
      <c r="AE476">
        <v>8.1630000000000109</v>
      </c>
      <c r="AF476">
        <v>7.9669999999999845</v>
      </c>
      <c r="AG476">
        <v>8.0730000000000217</v>
      </c>
      <c r="AH476">
        <v>8.2999999999999972</v>
      </c>
      <c r="AI476">
        <v>8.1059999999999945</v>
      </c>
      <c r="AJ476">
        <v>8.2610000000000099</v>
      </c>
      <c r="AK476">
        <v>7.944999999999979</v>
      </c>
      <c r="AL476">
        <v>7.9860000000000042</v>
      </c>
      <c r="AM476">
        <v>8.0420000000000016</v>
      </c>
      <c r="AN476">
        <v>7.9350000000000307</v>
      </c>
      <c r="AO476">
        <v>7.8779999999999575</v>
      </c>
      <c r="AP476">
        <v>7.828000000000003</v>
      </c>
      <c r="AQ476">
        <v>8.1900000000000261</v>
      </c>
      <c r="AR476">
        <v>8.0660000000000025</v>
      </c>
      <c r="AS476">
        <v>8.393999999999977</v>
      </c>
      <c r="AT476">
        <v>8.3970000000000198</v>
      </c>
      <c r="AU476">
        <v>8.3400000000000034</v>
      </c>
      <c r="AV476">
        <v>8.2809999999999775</v>
      </c>
      <c r="AW476">
        <v>8.4150000000000205</v>
      </c>
      <c r="AX476">
        <v>8.0949999999999989</v>
      </c>
      <c r="AY476">
        <v>8.1210000000000093</v>
      </c>
      <c r="AZ476">
        <v>8.2129999999999939</v>
      </c>
      <c r="BA476">
        <v>8.3950000000000102</v>
      </c>
      <c r="BB476">
        <v>8.1769999999999641</v>
      </c>
      <c r="BC476" s="128">
        <f t="shared" si="55"/>
        <v>54.310930074677529</v>
      </c>
    </row>
    <row r="477" spans="1:55" ht="15" thickBot="1" x14ac:dyDescent="0.35">
      <c r="A477" s="62" t="s">
        <v>127</v>
      </c>
      <c r="B477" s="62">
        <v>2019</v>
      </c>
      <c r="C477" s="64">
        <v>43489</v>
      </c>
      <c r="D477" s="62" t="s">
        <v>72</v>
      </c>
      <c r="E477" s="38" t="s">
        <v>379</v>
      </c>
      <c r="F477" t="s">
        <v>379</v>
      </c>
      <c r="G477" t="s">
        <v>36</v>
      </c>
      <c r="H477" t="s">
        <v>256</v>
      </c>
      <c r="I477" t="s">
        <v>425</v>
      </c>
      <c r="J477" t="s">
        <v>455</v>
      </c>
      <c r="K477" t="s">
        <v>558</v>
      </c>
      <c r="L477" s="65">
        <f>(C477-VLOOKUP(H477,Riders!$A$2:$C$3501,2,FALSE))/365</f>
        <v>22.920547945205481</v>
      </c>
      <c r="M477" s="65">
        <f>(C477-VLOOKUP(I477,Riders!$A$2:$C$3501,2,FALSE))/365</f>
        <v>19.561643835616437</v>
      </c>
      <c r="N477" s="65">
        <f>(C477-VLOOKUP(J477,Riders!$A$2:$C$3501,2,FALSE))/365</f>
        <v>18.926027397260274</v>
      </c>
      <c r="O477" s="65" t="e">
        <f>(C477-VLOOKUP(K477,Riders!$A$2:$C$3501,2,FALSE))/365</f>
        <v>#N/A</v>
      </c>
      <c r="P477" s="67">
        <v>4</v>
      </c>
      <c r="Q477" s="127">
        <f t="shared" si="49"/>
        <v>265.55400000000003</v>
      </c>
      <c r="R477" s="127">
        <f t="shared" si="50"/>
        <v>22.974</v>
      </c>
      <c r="S477" s="127">
        <f t="shared" si="51"/>
        <v>70.305999999999997</v>
      </c>
      <c r="T477" s="127">
        <f t="shared" si="52"/>
        <v>65.372</v>
      </c>
      <c r="U477" s="127">
        <f t="shared" si="53"/>
        <v>64.876999999999981</v>
      </c>
      <c r="V477" s="127">
        <f t="shared" si="54"/>
        <v>64.999000000000052</v>
      </c>
      <c r="W477">
        <v>14.464</v>
      </c>
      <c r="X477">
        <v>8.51</v>
      </c>
      <c r="Y477">
        <v>7.9310000000000009</v>
      </c>
      <c r="Z477">
        <v>7.7179999999999964</v>
      </c>
      <c r="AA477">
        <v>7.9110000000000014</v>
      </c>
      <c r="AB477">
        <v>7.7259999999999991</v>
      </c>
      <c r="AC477">
        <v>7.872000000000007</v>
      </c>
      <c r="AD477">
        <v>8.1739999999999924</v>
      </c>
      <c r="AE477">
        <v>7.9460000000000122</v>
      </c>
      <c r="AF477">
        <v>8.0819999999999936</v>
      </c>
      <c r="AG477">
        <v>8.2779999999999916</v>
      </c>
      <c r="AH477">
        <v>8.1850000000000023</v>
      </c>
      <c r="AI477">
        <v>8.195999999999998</v>
      </c>
      <c r="AJ477">
        <v>8.1929999999999978</v>
      </c>
      <c r="AK477">
        <v>8.1370000000000289</v>
      </c>
      <c r="AL477">
        <v>8.3549999999999756</v>
      </c>
      <c r="AM477">
        <v>7.8190000000000168</v>
      </c>
      <c r="AN477">
        <v>7.9279999999999973</v>
      </c>
      <c r="AO477">
        <v>8.1169999999999902</v>
      </c>
      <c r="AP477">
        <v>8.0769999999999982</v>
      </c>
      <c r="AQ477">
        <v>8.1459999999999866</v>
      </c>
      <c r="AR477">
        <v>8.3880000000000052</v>
      </c>
      <c r="AS477">
        <v>8.2210000000000321</v>
      </c>
      <c r="AT477">
        <v>8.1809999999999548</v>
      </c>
      <c r="AU477">
        <v>8.2950000000000159</v>
      </c>
      <c r="AV477">
        <v>8.1989999999999839</v>
      </c>
      <c r="AW477">
        <v>8.2340000000000373</v>
      </c>
      <c r="AX477">
        <v>8.2719999999999629</v>
      </c>
      <c r="AY477">
        <v>8.342000000000013</v>
      </c>
      <c r="AZ477">
        <v>7.8620000000000232</v>
      </c>
      <c r="BA477">
        <v>7.8509999999999991</v>
      </c>
      <c r="BB477">
        <v>7.9440000000000168</v>
      </c>
      <c r="BC477" s="128">
        <f t="shared" si="55"/>
        <v>54.226259065952682</v>
      </c>
    </row>
    <row r="478" spans="1:55" ht="15" thickBot="1" x14ac:dyDescent="0.35">
      <c r="A478" s="62" t="s">
        <v>127</v>
      </c>
      <c r="B478" s="62">
        <v>2019</v>
      </c>
      <c r="C478" s="64">
        <v>43489</v>
      </c>
      <c r="D478" s="62" t="s">
        <v>72</v>
      </c>
      <c r="E478" s="38" t="s">
        <v>379</v>
      </c>
      <c r="F478" t="s">
        <v>379</v>
      </c>
      <c r="G478" t="s">
        <v>17</v>
      </c>
      <c r="H478" t="s">
        <v>215</v>
      </c>
      <c r="I478" t="s">
        <v>423</v>
      </c>
      <c r="J478" t="s">
        <v>327</v>
      </c>
      <c r="K478" t="s">
        <v>574</v>
      </c>
      <c r="L478" s="65">
        <f>(C478-VLOOKUP(H478,Riders!$A$2:$C$3501,2,FALSE))/365</f>
        <v>20.046575342465754</v>
      </c>
      <c r="M478" s="65">
        <f>(C478-VLOOKUP(I478,Riders!$A$2:$C$3501,2,FALSE))/365</f>
        <v>21.18082191780822</v>
      </c>
      <c r="N478" s="65">
        <f>(C478-VLOOKUP(J478,Riders!$A$2:$C$3501,2,FALSE))/365</f>
        <v>26.306849315068494</v>
      </c>
      <c r="O478" s="65">
        <f>(C478-VLOOKUP(K478,Riders!$A$2:$C$3501,2,FALSE))/365</f>
        <v>19.010958904109589</v>
      </c>
      <c r="P478" s="67">
        <v>5</v>
      </c>
      <c r="Q478" s="127">
        <f t="shared" si="49"/>
        <v>267.58699999999999</v>
      </c>
      <c r="R478" s="127">
        <f t="shared" si="50"/>
        <v>22.704999999999998</v>
      </c>
      <c r="S478" s="127">
        <f t="shared" si="51"/>
        <v>70.762</v>
      </c>
      <c r="T478" s="127">
        <f t="shared" si="52"/>
        <v>64.776999999999987</v>
      </c>
      <c r="U478" s="127">
        <f t="shared" si="53"/>
        <v>65.233000000000004</v>
      </c>
      <c r="V478" s="127">
        <f t="shared" si="54"/>
        <v>66.814999999999998</v>
      </c>
      <c r="W478">
        <v>14.217000000000001</v>
      </c>
      <c r="X478">
        <v>8.4879999999999978</v>
      </c>
      <c r="Y478">
        <v>7.9670000000000023</v>
      </c>
      <c r="Z478">
        <v>8.0669999999999966</v>
      </c>
      <c r="AA478">
        <v>8.0050000000000026</v>
      </c>
      <c r="AB478">
        <v>8.1559999999999988</v>
      </c>
      <c r="AC478">
        <v>7.9350000000000023</v>
      </c>
      <c r="AD478">
        <v>7.9269999999999996</v>
      </c>
      <c r="AE478">
        <v>8.0179999999999865</v>
      </c>
      <c r="AF478">
        <v>7.8860000000000099</v>
      </c>
      <c r="AG478">
        <v>7.9249999999999972</v>
      </c>
      <c r="AH478">
        <v>8.1900000000000119</v>
      </c>
      <c r="AI478">
        <v>8.0889999999999844</v>
      </c>
      <c r="AJ478">
        <v>8.3010000000000161</v>
      </c>
      <c r="AK478">
        <v>8.1640000000000157</v>
      </c>
      <c r="AL478">
        <v>8.2039999999999651</v>
      </c>
      <c r="AM478">
        <v>8.2230000000000416</v>
      </c>
      <c r="AN478">
        <v>8.0409999999999968</v>
      </c>
      <c r="AO478">
        <v>8.0080000000000098</v>
      </c>
      <c r="AP478">
        <v>8.1719999999999686</v>
      </c>
      <c r="AQ478">
        <v>8.0260000000000105</v>
      </c>
      <c r="AR478">
        <v>8.1529999999999632</v>
      </c>
      <c r="AS478">
        <v>8.3520000000000039</v>
      </c>
      <c r="AT478">
        <v>8.2580000000000098</v>
      </c>
      <c r="AU478">
        <v>8.3509999999999991</v>
      </c>
      <c r="AV478">
        <v>8.2830000000000155</v>
      </c>
      <c r="AW478">
        <v>8.4749999999999943</v>
      </c>
      <c r="AX478">
        <v>8.3280000000000314</v>
      </c>
      <c r="AY478">
        <v>8.2689999999999486</v>
      </c>
      <c r="AZ478">
        <v>8.48700000000008</v>
      </c>
      <c r="BA478">
        <v>8.2989999999999498</v>
      </c>
      <c r="BB478">
        <v>8.3229999999999791</v>
      </c>
      <c r="BC478" s="128">
        <f t="shared" si="55"/>
        <v>53.814273488622398</v>
      </c>
    </row>
    <row r="479" spans="1:55" ht="15" thickBot="1" x14ac:dyDescent="0.35">
      <c r="A479" s="62" t="s">
        <v>127</v>
      </c>
      <c r="B479" s="62">
        <v>2019</v>
      </c>
      <c r="C479" s="64">
        <v>43489</v>
      </c>
      <c r="D479" s="62" t="s">
        <v>72</v>
      </c>
      <c r="E479" s="38" t="s">
        <v>379</v>
      </c>
      <c r="F479" t="s">
        <v>379</v>
      </c>
      <c r="G479" t="s">
        <v>156</v>
      </c>
      <c r="H479" t="s">
        <v>543</v>
      </c>
      <c r="I479" t="s">
        <v>541</v>
      </c>
      <c r="J479" t="s">
        <v>542</v>
      </c>
      <c r="K479" t="s">
        <v>545</v>
      </c>
      <c r="L479" s="65">
        <f>(C479-VLOOKUP(H479,Riders!$A$2:$C$3501,2,FALSE))/365</f>
        <v>23.304109589041097</v>
      </c>
      <c r="M479" s="65" t="e">
        <f>(C479-VLOOKUP(I479,Riders!$A$2:$C$3501,2,FALSE))/365</f>
        <v>#N/A</v>
      </c>
      <c r="N479" s="65">
        <f>(C479-VLOOKUP(J479,Riders!$A$2:$C$3501,2,FALSE))/365</f>
        <v>29.772602739726029</v>
      </c>
      <c r="O479" s="65">
        <f>(C479-VLOOKUP(K479,Riders!$A$2:$C$3501,2,FALSE))/365</f>
        <v>28.857534246575341</v>
      </c>
      <c r="P479" s="67">
        <v>6</v>
      </c>
      <c r="Q479" s="127">
        <f t="shared" si="49"/>
        <v>269.05500000000001</v>
      </c>
      <c r="R479" s="127">
        <f t="shared" si="50"/>
        <v>22.446999999999999</v>
      </c>
      <c r="S479" s="127">
        <f t="shared" si="51"/>
        <v>70.153000000000006</v>
      </c>
      <c r="T479" s="127">
        <f t="shared" si="52"/>
        <v>64.560999999999993</v>
      </c>
      <c r="U479" s="127">
        <f t="shared" si="53"/>
        <v>66.961999999999989</v>
      </c>
      <c r="V479" s="127">
        <f t="shared" si="54"/>
        <v>67.379000000000019</v>
      </c>
      <c r="W479">
        <v>14.097</v>
      </c>
      <c r="X479">
        <v>8.35</v>
      </c>
      <c r="Y479">
        <v>8.0779999999999994</v>
      </c>
      <c r="Z479">
        <v>7.8560000000000016</v>
      </c>
      <c r="AA479">
        <v>7.9410000000000025</v>
      </c>
      <c r="AB479">
        <v>7.8459999999999965</v>
      </c>
      <c r="AC479">
        <v>7.902000000000001</v>
      </c>
      <c r="AD479">
        <v>8.0830000000000055</v>
      </c>
      <c r="AE479">
        <v>7.9710000000000036</v>
      </c>
      <c r="AF479">
        <v>7.9909999999999854</v>
      </c>
      <c r="AG479">
        <v>8.144999999999996</v>
      </c>
      <c r="AH479">
        <v>8.005999999999986</v>
      </c>
      <c r="AI479">
        <v>8.1300000000000239</v>
      </c>
      <c r="AJ479">
        <v>8.0510000000000161</v>
      </c>
      <c r="AK479">
        <v>8.0949999999999989</v>
      </c>
      <c r="AL479">
        <v>8.1719999999999828</v>
      </c>
      <c r="AM479">
        <v>8.3659999999999854</v>
      </c>
      <c r="AN479">
        <v>8.2880000000000393</v>
      </c>
      <c r="AO479">
        <v>8.3029999999999688</v>
      </c>
      <c r="AP479">
        <v>8.4180000000000348</v>
      </c>
      <c r="AQ479">
        <v>8.5609999999999786</v>
      </c>
      <c r="AR479">
        <v>8.3759999999999764</v>
      </c>
      <c r="AS479">
        <v>8.2940000000000111</v>
      </c>
      <c r="AT479">
        <v>8.3559999999999945</v>
      </c>
      <c r="AU479">
        <v>8.5020000000000095</v>
      </c>
      <c r="AV479">
        <v>8.3180000000000121</v>
      </c>
      <c r="AW479">
        <v>8.4639999999999986</v>
      </c>
      <c r="AX479">
        <v>8.296999999999997</v>
      </c>
      <c r="AY479">
        <v>8.311000000000007</v>
      </c>
      <c r="AZ479">
        <v>8.4749999999999943</v>
      </c>
      <c r="BA479">
        <v>8.4209999999999354</v>
      </c>
      <c r="BB479">
        <v>8.591000000000065</v>
      </c>
      <c r="BC479" s="128">
        <f t="shared" si="55"/>
        <v>53.520655628031442</v>
      </c>
    </row>
    <row r="480" spans="1:55" ht="15" thickBot="1" x14ac:dyDescent="0.35">
      <c r="A480" s="62" t="s">
        <v>127</v>
      </c>
      <c r="B480" s="62">
        <v>2019</v>
      </c>
      <c r="C480" s="64">
        <v>43489</v>
      </c>
      <c r="D480" s="62" t="s">
        <v>72</v>
      </c>
      <c r="E480" s="38" t="s">
        <v>379</v>
      </c>
      <c r="F480" t="s">
        <v>379</v>
      </c>
      <c r="G480" t="s">
        <v>51</v>
      </c>
      <c r="H480" t="s">
        <v>555</v>
      </c>
      <c r="I480" t="s">
        <v>236</v>
      </c>
      <c r="J480" t="s">
        <v>531</v>
      </c>
      <c r="K480" t="s">
        <v>532</v>
      </c>
      <c r="L480" s="65">
        <f>(C480-VLOOKUP(H480,Riders!$A$2:$C$3501,2,FALSE))/365</f>
        <v>32.819178082191783</v>
      </c>
      <c r="M480" s="65">
        <f>(C480-VLOOKUP(I480,Riders!$A$2:$C$3501,2,FALSE))/365</f>
        <v>23.221917808219178</v>
      </c>
      <c r="N480" s="65">
        <f>(C480-VLOOKUP(J480,Riders!$A$2:$C$3501,2,FALSE))/365</f>
        <v>18.397260273972602</v>
      </c>
      <c r="O480" s="65">
        <f>(C480-VLOOKUP(K480,Riders!$A$2:$C$3501,2,FALSE))/365</f>
        <v>26.246575342465754</v>
      </c>
      <c r="P480" s="67">
        <v>7</v>
      </c>
      <c r="Q480" s="127">
        <f t="shared" si="49"/>
        <v>270.315</v>
      </c>
      <c r="R480" s="127">
        <f t="shared" si="50"/>
        <v>22.463999999999999</v>
      </c>
      <c r="S480" s="127">
        <f t="shared" si="51"/>
        <v>70.741</v>
      </c>
      <c r="T480" s="127">
        <f t="shared" si="52"/>
        <v>65.933000000000007</v>
      </c>
      <c r="U480" s="127">
        <f t="shared" si="53"/>
        <v>66.682999999999993</v>
      </c>
      <c r="V480" s="127">
        <f t="shared" si="54"/>
        <v>66.957999999999998</v>
      </c>
      <c r="W480">
        <v>14.090999999999999</v>
      </c>
      <c r="X480">
        <v>8.3729999999999993</v>
      </c>
      <c r="Y480">
        <v>8.1340000000000003</v>
      </c>
      <c r="Z480">
        <v>7.9359999999999999</v>
      </c>
      <c r="AA480">
        <v>8.0609999999999999</v>
      </c>
      <c r="AB480">
        <v>7.9980000000000047</v>
      </c>
      <c r="AC480">
        <v>8.1049999999999969</v>
      </c>
      <c r="AD480">
        <v>8.0429999999999993</v>
      </c>
      <c r="AE480">
        <v>8.2099999999999937</v>
      </c>
      <c r="AF480">
        <v>8.1989999999999981</v>
      </c>
      <c r="AG480">
        <v>8.3430000000000177</v>
      </c>
      <c r="AH480">
        <v>8.1340000000000146</v>
      </c>
      <c r="AI480">
        <v>8.3079999999999785</v>
      </c>
      <c r="AJ480">
        <v>8.0950000000000131</v>
      </c>
      <c r="AK480">
        <v>8.373999999999981</v>
      </c>
      <c r="AL480">
        <v>8.2700000000000102</v>
      </c>
      <c r="AM480">
        <v>8.2430000000000234</v>
      </c>
      <c r="AN480">
        <v>8.3839999999999861</v>
      </c>
      <c r="AO480">
        <v>8.268999999999977</v>
      </c>
      <c r="AP480">
        <v>8.4380000000000166</v>
      </c>
      <c r="AQ480">
        <v>8.3120000000000118</v>
      </c>
      <c r="AR480">
        <v>8.2750000000000057</v>
      </c>
      <c r="AS480">
        <v>8.4249999999999829</v>
      </c>
      <c r="AT480">
        <v>8.3369999999999891</v>
      </c>
      <c r="AU480">
        <v>8.2450000000000045</v>
      </c>
      <c r="AV480">
        <v>8.3849999999999909</v>
      </c>
      <c r="AW480">
        <v>8.2530000000000143</v>
      </c>
      <c r="AX480">
        <v>8.5699999999999648</v>
      </c>
      <c r="AY480">
        <v>8.3100000000000307</v>
      </c>
      <c r="AZ480">
        <v>8.5649999999999409</v>
      </c>
      <c r="BA480">
        <v>8.2450000000000614</v>
      </c>
      <c r="BB480">
        <v>8.3849999999999909</v>
      </c>
      <c r="BC480" s="128">
        <f t="shared" si="55"/>
        <v>53.271183619111035</v>
      </c>
    </row>
    <row r="481" spans="1:55" ht="15" thickBot="1" x14ac:dyDescent="0.35">
      <c r="A481" s="62" t="s">
        <v>127</v>
      </c>
      <c r="B481" s="62">
        <v>2019</v>
      </c>
      <c r="C481" s="64">
        <v>43489</v>
      </c>
      <c r="D481" s="62" t="s">
        <v>72</v>
      </c>
      <c r="E481" s="38" t="s">
        <v>379</v>
      </c>
      <c r="F481" t="s">
        <v>379</v>
      </c>
      <c r="G481" t="s">
        <v>27</v>
      </c>
      <c r="H481" t="s">
        <v>216</v>
      </c>
      <c r="I481" t="s">
        <v>312</v>
      </c>
      <c r="J481" t="s">
        <v>537</v>
      </c>
      <c r="K481" t="s">
        <v>506</v>
      </c>
      <c r="L481" s="65">
        <f>(C481-VLOOKUP(H481,Riders!$A$2:$C$3501,2,FALSE))/365</f>
        <v>19.961643835616439</v>
      </c>
      <c r="M481" s="65">
        <f>(C481-VLOOKUP(I481,Riders!$A$2:$C$3501,2,FALSE))/365</f>
        <v>20.528767123287672</v>
      </c>
      <c r="N481" s="65">
        <f>(C481-VLOOKUP(J481,Riders!$A$2:$C$3501,2,FALSE))/365</f>
        <v>27.213698630136985</v>
      </c>
      <c r="O481" s="65">
        <f>(C481-VLOOKUP(K481,Riders!$A$2:$C$3501,2,FALSE))/365</f>
        <v>17.150684931506849</v>
      </c>
      <c r="P481" s="67">
        <v>8</v>
      </c>
      <c r="Q481" s="127">
        <f t="shared" si="49"/>
        <v>272.57399999999996</v>
      </c>
      <c r="R481" s="127">
        <f t="shared" si="50"/>
        <v>22.672000000000001</v>
      </c>
      <c r="S481" s="127">
        <f t="shared" si="51"/>
        <v>70.423000000000002</v>
      </c>
      <c r="T481" s="127">
        <f t="shared" si="52"/>
        <v>65.913999999999987</v>
      </c>
      <c r="U481" s="127">
        <f t="shared" si="53"/>
        <v>67.260999999999996</v>
      </c>
      <c r="V481" s="127">
        <f t="shared" si="54"/>
        <v>68.975999999999971</v>
      </c>
      <c r="W481">
        <v>14.31</v>
      </c>
      <c r="X481">
        <v>8.3620000000000001</v>
      </c>
      <c r="Y481">
        <v>7.8840000000000003</v>
      </c>
      <c r="Z481">
        <v>7.9340000000000011</v>
      </c>
      <c r="AA481">
        <v>7.8569999999999993</v>
      </c>
      <c r="AB481">
        <v>7.9390000000000001</v>
      </c>
      <c r="AC481">
        <v>8.0980000000000061</v>
      </c>
      <c r="AD481">
        <v>8.0389999999999944</v>
      </c>
      <c r="AE481">
        <v>8.1009999999999991</v>
      </c>
      <c r="AF481">
        <v>8.2800000000000011</v>
      </c>
      <c r="AG481">
        <v>8.2099999999999795</v>
      </c>
      <c r="AH481">
        <v>8.2050000000000267</v>
      </c>
      <c r="AI481">
        <v>8.3149999999999835</v>
      </c>
      <c r="AJ481">
        <v>8.194000000000031</v>
      </c>
      <c r="AK481">
        <v>8.3759999999999621</v>
      </c>
      <c r="AL481">
        <v>8.2330000000000041</v>
      </c>
      <c r="AM481">
        <v>8.2439999999999998</v>
      </c>
      <c r="AN481">
        <v>8.2350000000000136</v>
      </c>
      <c r="AO481">
        <v>8.414999999999992</v>
      </c>
      <c r="AP481">
        <v>8.2210000000000036</v>
      </c>
      <c r="AQ481">
        <v>8.3979999999999961</v>
      </c>
      <c r="AR481">
        <v>8.5380000000000109</v>
      </c>
      <c r="AS481">
        <v>8.5109999999999957</v>
      </c>
      <c r="AT481">
        <v>8.6989999999999839</v>
      </c>
      <c r="AU481">
        <v>8.6560000000000343</v>
      </c>
      <c r="AV481">
        <v>8.4830000000000041</v>
      </c>
      <c r="AW481">
        <v>8.4909999999999286</v>
      </c>
      <c r="AX481">
        <v>8.5310000000000628</v>
      </c>
      <c r="AY481">
        <v>8.7279999999999518</v>
      </c>
      <c r="AZ481">
        <v>8.5390000000000441</v>
      </c>
      <c r="BA481">
        <v>8.8810000000000286</v>
      </c>
      <c r="BB481">
        <v>8.6669999999999163</v>
      </c>
      <c r="BC481" s="128">
        <f t="shared" si="55"/>
        <v>52.829690285940707</v>
      </c>
    </row>
    <row r="482" spans="1:55" ht="15" thickBot="1" x14ac:dyDescent="0.35">
      <c r="A482" s="62" t="s">
        <v>127</v>
      </c>
      <c r="B482" s="62">
        <v>2019</v>
      </c>
      <c r="C482" s="64">
        <v>43489</v>
      </c>
      <c r="D482" s="62" t="s">
        <v>72</v>
      </c>
      <c r="E482" s="38" t="s">
        <v>379</v>
      </c>
      <c r="F482" t="s">
        <v>379</v>
      </c>
      <c r="G482" t="s">
        <v>56</v>
      </c>
      <c r="H482" t="s">
        <v>267</v>
      </c>
      <c r="I482" t="s">
        <v>428</v>
      </c>
      <c r="J482" t="s">
        <v>427</v>
      </c>
      <c r="K482" t="s">
        <v>55</v>
      </c>
      <c r="L482" s="65">
        <f>(C482-VLOOKUP(H482,Riders!$A$2:$C$3501,2,FALSE))/365</f>
        <v>20.082191780821919</v>
      </c>
      <c r="M482" s="65">
        <f>(C482-VLOOKUP(I482,Riders!$A$2:$C$3501,2,FALSE))/365</f>
        <v>29.243835616438357</v>
      </c>
      <c r="N482" s="65">
        <f>(C482-VLOOKUP(J482,Riders!$A$2:$C$3501,2,FALSE))/365</f>
        <v>24.745205479452054</v>
      </c>
      <c r="O482" s="65">
        <f>(C482-VLOOKUP(K482,Riders!$A$2:$C$3501,2,FALSE))/365</f>
        <v>29.731506849315068</v>
      </c>
      <c r="P482" s="67">
        <v>9</v>
      </c>
      <c r="Q482" s="127">
        <f t="shared" si="49"/>
        <v>272.77100000000002</v>
      </c>
      <c r="R482" s="127">
        <f t="shared" si="50"/>
        <v>23.021000000000001</v>
      </c>
      <c r="S482" s="127">
        <f t="shared" si="51"/>
        <v>70.540000000000006</v>
      </c>
      <c r="T482" s="127">
        <f t="shared" si="52"/>
        <v>64.873999999999981</v>
      </c>
      <c r="U482" s="127">
        <f t="shared" si="53"/>
        <v>67.12700000000001</v>
      </c>
      <c r="V482" s="127">
        <f t="shared" si="54"/>
        <v>70.230000000000018</v>
      </c>
      <c r="W482">
        <v>14.819000000000001</v>
      </c>
      <c r="X482">
        <v>8.202</v>
      </c>
      <c r="Y482">
        <v>7.713000000000001</v>
      </c>
      <c r="Z482">
        <v>7.9129999999999967</v>
      </c>
      <c r="AA482">
        <v>7.9400000000000048</v>
      </c>
      <c r="AB482">
        <v>8.1019999999999968</v>
      </c>
      <c r="AC482">
        <v>7.9259999999999877</v>
      </c>
      <c r="AD482">
        <v>7.9250000000000185</v>
      </c>
      <c r="AE482">
        <v>8.1580000000000013</v>
      </c>
      <c r="AF482">
        <v>7.9369999999999976</v>
      </c>
      <c r="AG482">
        <v>7.8469999999999942</v>
      </c>
      <c r="AH482">
        <v>7.9369999999999976</v>
      </c>
      <c r="AI482">
        <v>8.1940000000000026</v>
      </c>
      <c r="AJ482">
        <v>8.2249999999999943</v>
      </c>
      <c r="AK482">
        <v>8.4260000000000161</v>
      </c>
      <c r="AL482">
        <v>8.1499999999999773</v>
      </c>
      <c r="AM482">
        <v>8.0660000000000025</v>
      </c>
      <c r="AN482">
        <v>8.3200000000000216</v>
      </c>
      <c r="AO482">
        <v>8.2920000000000016</v>
      </c>
      <c r="AP482">
        <v>8.4099999999999966</v>
      </c>
      <c r="AQ482">
        <v>8.6469999999999629</v>
      </c>
      <c r="AR482">
        <v>8.4230000000000302</v>
      </c>
      <c r="AS482">
        <v>8.3529999999999802</v>
      </c>
      <c r="AT482">
        <v>8.6160000000000139</v>
      </c>
      <c r="AU482">
        <v>8.4869999999999948</v>
      </c>
      <c r="AV482">
        <v>8.7609999999999957</v>
      </c>
      <c r="AW482">
        <v>8.6050000000000182</v>
      </c>
      <c r="AX482">
        <v>8.9329999999999643</v>
      </c>
      <c r="AY482">
        <v>8.6920000000000641</v>
      </c>
      <c r="AZ482">
        <v>8.6919999999999789</v>
      </c>
      <c r="BA482">
        <v>9.0049999999999955</v>
      </c>
      <c r="BB482">
        <v>9.0550000000000068</v>
      </c>
      <c r="BC482" s="128">
        <f t="shared" si="55"/>
        <v>52.791535757100277</v>
      </c>
    </row>
    <row r="483" spans="1:55" ht="15" thickBot="1" x14ac:dyDescent="0.35">
      <c r="A483" s="62" t="s">
        <v>127</v>
      </c>
      <c r="B483" s="62">
        <v>2019</v>
      </c>
      <c r="C483" s="64">
        <v>43489</v>
      </c>
      <c r="D483" s="62" t="s">
        <v>72</v>
      </c>
      <c r="E483" s="38" t="s">
        <v>379</v>
      </c>
      <c r="F483" t="s">
        <v>379</v>
      </c>
      <c r="G483" t="s">
        <v>47</v>
      </c>
      <c r="H483" t="s">
        <v>562</v>
      </c>
      <c r="I483" t="s">
        <v>534</v>
      </c>
      <c r="J483" t="s">
        <v>470</v>
      </c>
      <c r="K483" t="s">
        <v>279</v>
      </c>
      <c r="L483" s="65">
        <f>(C483-VLOOKUP(H483,Riders!$A$2:$C$3501,2,FALSE))/365</f>
        <v>21.312328767123287</v>
      </c>
      <c r="M483" s="65">
        <f>(C483-VLOOKUP(I483,Riders!$A$2:$C$3501,2,FALSE))/365</f>
        <v>23.093150684931508</v>
      </c>
      <c r="N483" s="65">
        <f>(C483-VLOOKUP(J483,Riders!$A$2:$C$3501,2,FALSE))/365</f>
        <v>20.624657534246577</v>
      </c>
      <c r="O483" s="65">
        <f>(C483-VLOOKUP(K483,Riders!$A$2:$C$3501,2,FALSE))/365</f>
        <v>22.69041095890411</v>
      </c>
      <c r="P483" s="67">
        <v>10</v>
      </c>
      <c r="Q483" s="127">
        <f t="shared" si="49"/>
        <v>272.97499999999997</v>
      </c>
      <c r="R483" s="127">
        <f t="shared" si="50"/>
        <v>22.350999999999999</v>
      </c>
      <c r="S483" s="127">
        <f t="shared" si="51"/>
        <v>71.349999999999994</v>
      </c>
      <c r="T483" s="127">
        <f t="shared" si="52"/>
        <v>66.015999999999991</v>
      </c>
      <c r="U483" s="127">
        <f t="shared" si="53"/>
        <v>67.050000000000011</v>
      </c>
      <c r="V483" s="127">
        <f t="shared" si="54"/>
        <v>68.558999999999969</v>
      </c>
      <c r="W483">
        <v>14.141</v>
      </c>
      <c r="X483">
        <v>8.2099999999999991</v>
      </c>
      <c r="Y483">
        <v>8.1460000000000008</v>
      </c>
      <c r="Z483">
        <v>8.1640000000000015</v>
      </c>
      <c r="AA483">
        <v>8.2190000000000012</v>
      </c>
      <c r="AB483">
        <v>8.0730000000000004</v>
      </c>
      <c r="AC483">
        <v>8.1839999999999904</v>
      </c>
      <c r="AD483">
        <v>8.213000000000001</v>
      </c>
      <c r="AE483">
        <v>8.2950000000000017</v>
      </c>
      <c r="AF483">
        <v>8.0840000000000032</v>
      </c>
      <c r="AG483">
        <v>8.2639999999999958</v>
      </c>
      <c r="AH483">
        <v>8.244000000000014</v>
      </c>
      <c r="AI483">
        <v>8.0499999999999687</v>
      </c>
      <c r="AJ483">
        <v>8.1400000000000148</v>
      </c>
      <c r="AK483">
        <v>8.4120000000000061</v>
      </c>
      <c r="AL483">
        <v>8.5269999999999868</v>
      </c>
      <c r="AM483">
        <v>8.2740000000000009</v>
      </c>
      <c r="AN483">
        <v>8.2609999999999957</v>
      </c>
      <c r="AO483">
        <v>8.4610000000000412</v>
      </c>
      <c r="AP483">
        <v>8.2369999999999948</v>
      </c>
      <c r="AQ483">
        <v>8.3879999999999768</v>
      </c>
      <c r="AR483">
        <v>8.3220000000000027</v>
      </c>
      <c r="AS483">
        <v>8.5519999999999925</v>
      </c>
      <c r="AT483">
        <v>8.5550000000000068</v>
      </c>
      <c r="AU483">
        <v>8.5250000000000057</v>
      </c>
      <c r="AV483">
        <v>8.7059999999999889</v>
      </c>
      <c r="AW483">
        <v>8.3310000000000173</v>
      </c>
      <c r="AX483">
        <v>8.4969999999999857</v>
      </c>
      <c r="AY483">
        <v>8.4570000000000221</v>
      </c>
      <c r="AZ483">
        <v>8.7810000000000059</v>
      </c>
      <c r="BA483">
        <v>8.4399999999999977</v>
      </c>
      <c r="BB483">
        <v>8.8219999999999459</v>
      </c>
      <c r="BC483" s="128">
        <f t="shared" si="55"/>
        <v>52.752083524132253</v>
      </c>
    </row>
    <row r="484" spans="1:55" ht="15" thickBot="1" x14ac:dyDescent="0.35">
      <c r="A484" s="62" t="s">
        <v>127</v>
      </c>
      <c r="B484" s="62">
        <v>2019</v>
      </c>
      <c r="C484" s="64">
        <v>43489</v>
      </c>
      <c r="D484" s="62" t="s">
        <v>72</v>
      </c>
      <c r="E484" s="38" t="s">
        <v>379</v>
      </c>
      <c r="F484" t="s">
        <v>379</v>
      </c>
      <c r="G484" t="s">
        <v>172</v>
      </c>
      <c r="H484" t="s">
        <v>535</v>
      </c>
      <c r="I484" t="s">
        <v>333</v>
      </c>
      <c r="J484" t="s">
        <v>293</v>
      </c>
      <c r="K484" t="s">
        <v>280</v>
      </c>
      <c r="L484" s="65">
        <f>(C484-VLOOKUP(H484,Riders!$A$2:$C$3501,2,FALSE))/365</f>
        <v>24.301369863013697</v>
      </c>
      <c r="M484" s="65">
        <f>(C484-VLOOKUP(I484,Riders!$A$2:$C$3501,2,FALSE))/365</f>
        <v>24.487671232876714</v>
      </c>
      <c r="N484" s="65">
        <f>(C484-VLOOKUP(J484,Riders!$A$2:$C$3501,2,FALSE))/365</f>
        <v>19.578082191780823</v>
      </c>
      <c r="O484" s="65">
        <f>(C484-VLOOKUP(K484,Riders!$A$2:$C$3501,2,FALSE))/365</f>
        <v>20.394520547945206</v>
      </c>
      <c r="P484" s="67">
        <v>11</v>
      </c>
      <c r="Q484" s="127">
        <f t="shared" si="49"/>
        <v>273.01599999999996</v>
      </c>
      <c r="R484" s="127">
        <f t="shared" si="50"/>
        <v>22.852</v>
      </c>
      <c r="S484" s="127">
        <f t="shared" si="51"/>
        <v>72.152000000000001</v>
      </c>
      <c r="T484" s="127">
        <f t="shared" si="52"/>
        <v>66.367999999999952</v>
      </c>
      <c r="U484" s="127">
        <f t="shared" si="53"/>
        <v>66.976000000000028</v>
      </c>
      <c r="V484" s="127">
        <f t="shared" si="54"/>
        <v>67.519999999999982</v>
      </c>
      <c r="W484">
        <v>14.351000000000001</v>
      </c>
      <c r="X484">
        <v>8.5009999999999994</v>
      </c>
      <c r="Y484">
        <v>8.2789999999999999</v>
      </c>
      <c r="Z484">
        <v>8.2010000000000005</v>
      </c>
      <c r="AA484">
        <v>8.3279999999999959</v>
      </c>
      <c r="AB484">
        <v>8.1380000000000052</v>
      </c>
      <c r="AC484">
        <v>8.2650000000000006</v>
      </c>
      <c r="AD484">
        <v>8.0889999999999986</v>
      </c>
      <c r="AE484">
        <v>8.2110000000000127</v>
      </c>
      <c r="AF484">
        <v>8.2399999999999807</v>
      </c>
      <c r="AG484">
        <v>8.4309999999999974</v>
      </c>
      <c r="AH484">
        <v>8.2890000000000157</v>
      </c>
      <c r="AI484">
        <v>8.3859999999999957</v>
      </c>
      <c r="AJ484">
        <v>8.304000000000002</v>
      </c>
      <c r="AK484">
        <v>8.3899999999999864</v>
      </c>
      <c r="AL484">
        <v>8.1169999999999618</v>
      </c>
      <c r="AM484">
        <v>8.0820000000000505</v>
      </c>
      <c r="AN484">
        <v>8.3650000000000091</v>
      </c>
      <c r="AO484">
        <v>8.4809999999999945</v>
      </c>
      <c r="AP484">
        <v>8.3540000000000134</v>
      </c>
      <c r="AQ484">
        <v>8.4440000000000168</v>
      </c>
      <c r="AR484">
        <v>8.3869999999999436</v>
      </c>
      <c r="AS484">
        <v>8.5110000000000241</v>
      </c>
      <c r="AT484">
        <v>8.3519999999999754</v>
      </c>
      <c r="AU484">
        <v>8.3120000000000118</v>
      </c>
      <c r="AV484">
        <v>8.4720000000000084</v>
      </c>
      <c r="AW484">
        <v>8.5670000000000357</v>
      </c>
      <c r="AX484">
        <v>8.4039999999999395</v>
      </c>
      <c r="AY484">
        <v>8.5109999999999957</v>
      </c>
      <c r="AZ484">
        <v>8.4310000000000684</v>
      </c>
      <c r="BA484">
        <v>8.3599999999999</v>
      </c>
      <c r="BB484">
        <v>8.4630000000000223</v>
      </c>
      <c r="BC484" s="128">
        <f t="shared" si="55"/>
        <v>52.744161514343489</v>
      </c>
    </row>
    <row r="485" spans="1:55" ht="15" thickBot="1" x14ac:dyDescent="0.35">
      <c r="A485" s="62" t="s">
        <v>127</v>
      </c>
      <c r="B485" s="62">
        <v>2019</v>
      </c>
      <c r="C485" s="64">
        <v>43489</v>
      </c>
      <c r="D485" s="62" t="s">
        <v>72</v>
      </c>
      <c r="E485" s="38" t="s">
        <v>379</v>
      </c>
      <c r="F485" t="s">
        <v>379</v>
      </c>
      <c r="G485" t="s">
        <v>31</v>
      </c>
      <c r="H485" t="s">
        <v>283</v>
      </c>
      <c r="I485" t="s">
        <v>347</v>
      </c>
      <c r="J485" t="s">
        <v>568</v>
      </c>
      <c r="K485" t="s">
        <v>282</v>
      </c>
      <c r="L485" s="65">
        <f>(C485-VLOOKUP(H485,Riders!$A$2:$C$3501,2,FALSE))/365</f>
        <v>24.731506849315068</v>
      </c>
      <c r="M485" s="65">
        <f>(C485-VLOOKUP(I485,Riders!$A$2:$C$3501,2,FALSE))/365</f>
        <v>30.336986301369862</v>
      </c>
      <c r="N485" s="65">
        <f>(C485-VLOOKUP(J485,Riders!$A$2:$C$3501,2,FALSE))/365</f>
        <v>21.383561643835616</v>
      </c>
      <c r="O485" s="65">
        <f>(C485-VLOOKUP(K485,Riders!$A$2:$C$3501,2,FALSE))/365</f>
        <v>27</v>
      </c>
      <c r="P485" s="67">
        <v>12</v>
      </c>
      <c r="Q485" s="127">
        <f t="shared" si="49"/>
        <v>274.89700000000005</v>
      </c>
      <c r="R485" s="127">
        <f t="shared" si="50"/>
        <v>22.843</v>
      </c>
      <c r="S485" s="127">
        <f t="shared" si="51"/>
        <v>72.180999999999997</v>
      </c>
      <c r="T485" s="127">
        <f t="shared" si="52"/>
        <v>66.783000000000001</v>
      </c>
      <c r="U485" s="127">
        <f t="shared" si="53"/>
        <v>67.885999999999967</v>
      </c>
      <c r="V485" s="127">
        <f t="shared" si="54"/>
        <v>68.047000000000082</v>
      </c>
      <c r="W485">
        <v>14.324</v>
      </c>
      <c r="X485">
        <v>8.5190000000000001</v>
      </c>
      <c r="Y485">
        <v>8.402000000000001</v>
      </c>
      <c r="Z485">
        <v>8.1290000000000013</v>
      </c>
      <c r="AA485">
        <v>8.1939999999999955</v>
      </c>
      <c r="AB485">
        <v>8.0579999999999998</v>
      </c>
      <c r="AC485">
        <v>8.247000000000007</v>
      </c>
      <c r="AD485">
        <v>8.3079999999999927</v>
      </c>
      <c r="AE485">
        <v>8.4100000000000108</v>
      </c>
      <c r="AF485">
        <v>8.3249999999999886</v>
      </c>
      <c r="AG485">
        <v>8.4520000000000124</v>
      </c>
      <c r="AH485">
        <v>8.2279999999999802</v>
      </c>
      <c r="AI485">
        <v>8.3060000000000116</v>
      </c>
      <c r="AJ485">
        <v>8.2470000000000141</v>
      </c>
      <c r="AK485">
        <v>8.4429999999999978</v>
      </c>
      <c r="AL485">
        <v>8.3719999999999857</v>
      </c>
      <c r="AM485">
        <v>8.5450000000000159</v>
      </c>
      <c r="AN485">
        <v>8.5289999999999679</v>
      </c>
      <c r="AO485">
        <v>8.6280000000000143</v>
      </c>
      <c r="AP485">
        <v>8.3559999999999945</v>
      </c>
      <c r="AQ485">
        <v>8.2870000000000061</v>
      </c>
      <c r="AR485">
        <v>8.4819999999999993</v>
      </c>
      <c r="AS485">
        <v>8.4280000000000257</v>
      </c>
      <c r="AT485">
        <v>8.6309999999999434</v>
      </c>
      <c r="AU485">
        <v>8.4340000000000259</v>
      </c>
      <c r="AV485">
        <v>8.2760000000000105</v>
      </c>
      <c r="AW485">
        <v>8.5359999999999729</v>
      </c>
      <c r="AX485">
        <v>8.70900000000006</v>
      </c>
      <c r="AY485">
        <v>8.2989999999999498</v>
      </c>
      <c r="AZ485">
        <v>8.4370000000000118</v>
      </c>
      <c r="BA485">
        <v>8.6050000000000182</v>
      </c>
      <c r="BB485">
        <v>8.7510000000000332</v>
      </c>
      <c r="BC485" s="128">
        <f t="shared" si="55"/>
        <v>52.383256274168133</v>
      </c>
    </row>
    <row r="486" spans="1:55" ht="15" thickBot="1" x14ac:dyDescent="0.35">
      <c r="A486" s="62" t="s">
        <v>127</v>
      </c>
      <c r="B486" s="62">
        <v>2019</v>
      </c>
      <c r="C486" s="64">
        <v>43489</v>
      </c>
      <c r="D486" s="62" t="s">
        <v>72</v>
      </c>
      <c r="E486" s="38" t="s">
        <v>379</v>
      </c>
      <c r="F486" t="s">
        <v>379</v>
      </c>
      <c r="G486" t="s">
        <v>38</v>
      </c>
      <c r="H486" t="s">
        <v>244</v>
      </c>
      <c r="I486" t="s">
        <v>299</v>
      </c>
      <c r="J486" t="s">
        <v>571</v>
      </c>
      <c r="K486" t="s">
        <v>553</v>
      </c>
      <c r="L486" s="65">
        <f>(C486-VLOOKUP(H486,Riders!$A$2:$C$3501,2,FALSE))/365</f>
        <v>24.81917808219178</v>
      </c>
      <c r="M486" s="65">
        <f>(C486-VLOOKUP(I486,Riders!$A$2:$C$3501,2,FALSE))/365</f>
        <v>26.416438356164385</v>
      </c>
      <c r="N486" s="65">
        <f>(C486-VLOOKUP(J486,Riders!$A$2:$C$3501,2,FALSE))/365</f>
        <v>21.347945205479451</v>
      </c>
      <c r="O486" s="65">
        <f>(C486-VLOOKUP(K486,Riders!$A$2:$C$3501,2,FALSE))/365</f>
        <v>22.802739726027397</v>
      </c>
      <c r="P486" s="67">
        <v>13</v>
      </c>
      <c r="Q486" s="127">
        <f t="shared" si="49"/>
        <v>276.12800000000004</v>
      </c>
      <c r="R486" s="127">
        <f t="shared" si="50"/>
        <v>22.265999999999998</v>
      </c>
      <c r="S486" s="127">
        <f t="shared" si="51"/>
        <v>71.582000000000008</v>
      </c>
      <c r="T486" s="127">
        <f t="shared" si="52"/>
        <v>66.860999999999976</v>
      </c>
      <c r="U486" s="127">
        <f t="shared" si="53"/>
        <v>68.202000000000027</v>
      </c>
      <c r="V486" s="127">
        <f t="shared" si="54"/>
        <v>69.483000000000033</v>
      </c>
      <c r="W486">
        <v>13.929</v>
      </c>
      <c r="X486">
        <v>8.336999999999998</v>
      </c>
      <c r="Y486">
        <v>8.152000000000001</v>
      </c>
      <c r="Z486">
        <v>8.11</v>
      </c>
      <c r="AA486">
        <v>8.2830000000000013</v>
      </c>
      <c r="AB486">
        <v>8.152000000000001</v>
      </c>
      <c r="AC486">
        <v>8.2989999999999924</v>
      </c>
      <c r="AD486">
        <v>8.3200000000000145</v>
      </c>
      <c r="AE486">
        <v>8.4609999999999843</v>
      </c>
      <c r="AF486">
        <v>8.1980000000000075</v>
      </c>
      <c r="AG486">
        <v>8.3040000000000163</v>
      </c>
      <c r="AH486">
        <v>8.3459999999999894</v>
      </c>
      <c r="AI486">
        <v>8.4899999999999949</v>
      </c>
      <c r="AJ486">
        <v>8.3159999999999883</v>
      </c>
      <c r="AK486">
        <v>8.5250000000000199</v>
      </c>
      <c r="AL486">
        <v>8.2209999999999752</v>
      </c>
      <c r="AM486">
        <v>8.4399999999999977</v>
      </c>
      <c r="AN486">
        <v>8.3490000000000464</v>
      </c>
      <c r="AO486">
        <v>8.5269999999999584</v>
      </c>
      <c r="AP486">
        <v>8.5699999999999932</v>
      </c>
      <c r="AQ486">
        <v>8.6740000000000066</v>
      </c>
      <c r="AR486">
        <v>8.4730000000000132</v>
      </c>
      <c r="AS486">
        <v>8.646000000000015</v>
      </c>
      <c r="AT486">
        <v>8.5229999999999961</v>
      </c>
      <c r="AU486">
        <v>8.6840000000000259</v>
      </c>
      <c r="AV486">
        <v>8.7789999999999395</v>
      </c>
      <c r="AW486">
        <v>8.6720000000000255</v>
      </c>
      <c r="AX486">
        <v>8.789999999999992</v>
      </c>
      <c r="AY486">
        <v>8.7270000000000323</v>
      </c>
      <c r="AZ486">
        <v>8.8889999999999532</v>
      </c>
      <c r="BA486">
        <v>8.4200000000000159</v>
      </c>
      <c r="BB486">
        <v>8.5220000000000482</v>
      </c>
      <c r="BC486" s="128">
        <f t="shared" si="55"/>
        <v>52.149727662533309</v>
      </c>
    </row>
    <row r="487" spans="1:55" ht="15" thickBot="1" x14ac:dyDescent="0.35">
      <c r="A487" s="62" t="s">
        <v>127</v>
      </c>
      <c r="B487" s="62">
        <v>2019</v>
      </c>
      <c r="C487" s="64">
        <v>43489</v>
      </c>
      <c r="D487" s="62" t="s">
        <v>72</v>
      </c>
      <c r="E487" s="38" t="s">
        <v>379</v>
      </c>
      <c r="F487" t="s">
        <v>379</v>
      </c>
      <c r="G487" t="s">
        <v>40</v>
      </c>
      <c r="H487" t="s">
        <v>320</v>
      </c>
      <c r="I487" t="s">
        <v>575</v>
      </c>
      <c r="J487" t="s">
        <v>313</v>
      </c>
      <c r="K487" t="s">
        <v>548</v>
      </c>
      <c r="L487" s="65">
        <f>(C487-VLOOKUP(H487,Riders!$A$2:$C$3501,2,FALSE))/365</f>
        <v>21.526027397260275</v>
      </c>
      <c r="M487" s="65">
        <f>(C487-VLOOKUP(I487,Riders!$A$2:$C$3501,2,FALSE))/365</f>
        <v>21.621917808219177</v>
      </c>
      <c r="N487" s="65">
        <f>(C487-VLOOKUP(J487,Riders!$A$2:$C$3501,2,FALSE))/365</f>
        <v>26.063013698630137</v>
      </c>
      <c r="O487" s="65">
        <f>(C487-VLOOKUP(K487,Riders!$A$2:$C$3501,2,FALSE))/365</f>
        <v>26.041095890410958</v>
      </c>
      <c r="P487" s="67">
        <v>14</v>
      </c>
      <c r="Q487" s="127">
        <f t="shared" si="49"/>
        <v>276.733</v>
      </c>
      <c r="R487" s="127">
        <f t="shared" si="50"/>
        <v>22.908000000000001</v>
      </c>
      <c r="S487" s="127">
        <f t="shared" si="51"/>
        <v>71.551000000000002</v>
      </c>
      <c r="T487" s="127">
        <f t="shared" si="52"/>
        <v>66.028000000000006</v>
      </c>
      <c r="U487" s="127">
        <f t="shared" si="53"/>
        <v>68.247999999999962</v>
      </c>
      <c r="V487" s="127">
        <f t="shared" si="54"/>
        <v>70.906000000000034</v>
      </c>
      <c r="W487">
        <v>14.46</v>
      </c>
      <c r="X487">
        <v>8.4480000000000004</v>
      </c>
      <c r="Y487">
        <v>7.9759999999999991</v>
      </c>
      <c r="Z487">
        <v>8.0249999999999986</v>
      </c>
      <c r="AA487">
        <v>8.0579999999999998</v>
      </c>
      <c r="AB487">
        <v>8.2800000000000011</v>
      </c>
      <c r="AC487">
        <v>8.1159999999999997</v>
      </c>
      <c r="AD487">
        <v>8.1880000000000024</v>
      </c>
      <c r="AE487">
        <v>8.3100000000000023</v>
      </c>
      <c r="AF487">
        <v>8.2059999999999889</v>
      </c>
      <c r="AG487">
        <v>8.2289999999999992</v>
      </c>
      <c r="AH487">
        <v>8.3800000000000239</v>
      </c>
      <c r="AI487">
        <v>8.1659999999999684</v>
      </c>
      <c r="AJ487">
        <v>8.1390000000000242</v>
      </c>
      <c r="AK487">
        <v>8.2429999999999808</v>
      </c>
      <c r="AL487">
        <v>8.3550000000000182</v>
      </c>
      <c r="AM487">
        <v>8.4329999999999927</v>
      </c>
      <c r="AN487">
        <v>8.6479999999999961</v>
      </c>
      <c r="AO487">
        <v>8.4159999999999968</v>
      </c>
      <c r="AP487">
        <v>8.3950000000000102</v>
      </c>
      <c r="AQ487">
        <v>8.3859999999999957</v>
      </c>
      <c r="AR487">
        <v>8.68100000000004</v>
      </c>
      <c r="AS487">
        <v>8.6159999999999286</v>
      </c>
      <c r="AT487">
        <v>8.6730000000000018</v>
      </c>
      <c r="AU487">
        <v>8.827000000000055</v>
      </c>
      <c r="AV487">
        <v>8.7189999999999941</v>
      </c>
      <c r="AW487">
        <v>9.1469999999999914</v>
      </c>
      <c r="AX487">
        <v>8.8760000000000048</v>
      </c>
      <c r="AY487">
        <v>8.7370000000000232</v>
      </c>
      <c r="AZ487">
        <v>8.83299999999997</v>
      </c>
      <c r="BA487">
        <v>8.9839999999999804</v>
      </c>
      <c r="BB487">
        <v>8.7830000000000155</v>
      </c>
      <c r="BC487" s="128">
        <f t="shared" si="55"/>
        <v>52.035716737794189</v>
      </c>
    </row>
    <row r="488" spans="1:55" ht="15" thickBot="1" x14ac:dyDescent="0.35">
      <c r="A488" s="62" t="s">
        <v>159</v>
      </c>
      <c r="B488" s="62">
        <v>2019</v>
      </c>
      <c r="C488" s="9">
        <v>43483</v>
      </c>
      <c r="D488" s="62" t="s">
        <v>72</v>
      </c>
      <c r="E488" s="38" t="s">
        <v>379</v>
      </c>
      <c r="F488" t="s">
        <v>379</v>
      </c>
      <c r="G488" t="s">
        <v>29</v>
      </c>
      <c r="H488" t="s">
        <v>322</v>
      </c>
      <c r="I488" t="s">
        <v>335</v>
      </c>
      <c r="J488" t="s">
        <v>416</v>
      </c>
      <c r="K488" t="s">
        <v>526</v>
      </c>
      <c r="L488" s="65">
        <f>(C488-VLOOKUP(H488,Riders!$A$2:$C$3501,2,FALSE))/365</f>
        <v>31.016438356164382</v>
      </c>
      <c r="M488" s="65">
        <f>(C488-VLOOKUP(I488,Riders!$A$2:$C$3501,2,FALSE))/365</f>
        <v>24.158904109589042</v>
      </c>
      <c r="N488" s="65">
        <f>(C488-VLOOKUP(J488,Riders!$A$2:$C$3501,2,FALSE))/365</f>
        <v>21.219178082191782</v>
      </c>
      <c r="O488" s="65">
        <f>(C488-VLOOKUP(K488,Riders!$A$2:$C$3501,2,FALSE))/365</f>
        <v>29.671232876712327</v>
      </c>
      <c r="P488" s="67">
        <v>1</v>
      </c>
      <c r="Q488" s="127">
        <f t="shared" si="49"/>
        <v>258.84899999999999</v>
      </c>
      <c r="R488" s="127">
        <f t="shared" si="50"/>
        <v>22.129000000000001</v>
      </c>
      <c r="S488" s="127">
        <f t="shared" si="51"/>
        <v>69.164999999999992</v>
      </c>
      <c r="T488" s="127">
        <f t="shared" si="52"/>
        <v>62.334000000000032</v>
      </c>
      <c r="U488" s="127">
        <f t="shared" si="53"/>
        <v>63.341999999999956</v>
      </c>
      <c r="V488" s="127">
        <f t="shared" si="54"/>
        <v>64.00800000000001</v>
      </c>
      <c r="W488">
        <v>13.981</v>
      </c>
      <c r="X488">
        <v>8.1480000000000015</v>
      </c>
      <c r="Y488">
        <v>7.8289999999999971</v>
      </c>
      <c r="Z488">
        <v>7.990000000000002</v>
      </c>
      <c r="AA488">
        <v>7.7359999999999971</v>
      </c>
      <c r="AB488">
        <v>7.8840000000000003</v>
      </c>
      <c r="AC488">
        <v>7.804000000000002</v>
      </c>
      <c r="AD488">
        <v>7.7929999999999922</v>
      </c>
      <c r="AE488">
        <v>7.936000000000007</v>
      </c>
      <c r="AF488">
        <v>7.7279999999999944</v>
      </c>
      <c r="AG488">
        <v>7.710000000000008</v>
      </c>
      <c r="AH488">
        <v>7.6869999999999976</v>
      </c>
      <c r="AI488">
        <v>7.8559999999999945</v>
      </c>
      <c r="AJ488">
        <v>7.7820000000000107</v>
      </c>
      <c r="AK488">
        <v>7.880999999999986</v>
      </c>
      <c r="AL488">
        <v>7.7540000000000333</v>
      </c>
      <c r="AM488">
        <v>7.8049999999999784</v>
      </c>
      <c r="AN488">
        <v>7.9660000000000082</v>
      </c>
      <c r="AO488">
        <v>7.8699999999999761</v>
      </c>
      <c r="AP488">
        <v>7.945999999999998</v>
      </c>
      <c r="AQ488">
        <v>7.9580000000000268</v>
      </c>
      <c r="AR488">
        <v>8.0769999999999982</v>
      </c>
      <c r="AS488">
        <v>7.8729999999999905</v>
      </c>
      <c r="AT488">
        <v>7.84699999999998</v>
      </c>
      <c r="AU488">
        <v>8.0200000000000102</v>
      </c>
      <c r="AV488">
        <v>7.9120000000000061</v>
      </c>
      <c r="AW488">
        <v>7.9680000000000177</v>
      </c>
      <c r="AX488">
        <v>8.146000000000015</v>
      </c>
      <c r="AY488">
        <v>8.2379999999999995</v>
      </c>
      <c r="AZ488">
        <v>7.8919999999999959</v>
      </c>
      <c r="BA488">
        <v>7.8669999999999902</v>
      </c>
      <c r="BB488">
        <v>7.964999999999975</v>
      </c>
      <c r="BC488" s="128">
        <f t="shared" si="55"/>
        <v>55.630889051145651</v>
      </c>
    </row>
    <row r="489" spans="1:55" ht="15" thickBot="1" x14ac:dyDescent="0.35">
      <c r="A489" s="62" t="s">
        <v>159</v>
      </c>
      <c r="B489" s="62">
        <v>2019</v>
      </c>
      <c r="C489" s="9">
        <v>43483</v>
      </c>
      <c r="D489" s="62" t="s">
        <v>72</v>
      </c>
      <c r="E489" s="38" t="s">
        <v>379</v>
      </c>
      <c r="F489" t="s">
        <v>379</v>
      </c>
      <c r="G489" t="s">
        <v>27</v>
      </c>
      <c r="H489" t="s">
        <v>307</v>
      </c>
      <c r="I489" t="s">
        <v>432</v>
      </c>
      <c r="J489" t="s">
        <v>524</v>
      </c>
      <c r="K489" t="s">
        <v>525</v>
      </c>
      <c r="L489" s="65">
        <f>(C489-VLOOKUP(H489,Riders!$A$2:$C$3501,2,FALSE))/365</f>
        <v>25.649315068493152</v>
      </c>
      <c r="M489" s="65">
        <f>(C489-VLOOKUP(I489,Riders!$A$2:$C$3501,2,FALSE))/365</f>
        <v>23.813698630136987</v>
      </c>
      <c r="N489" s="65">
        <f>(C489-VLOOKUP(J489,Riders!$A$2:$C$3501,2,FALSE))/365</f>
        <v>27.583561643835615</v>
      </c>
      <c r="O489" s="65">
        <f>(C489-VLOOKUP(K489,Riders!$A$2:$C$3501,2,FALSE))/365</f>
        <v>29.876712328767123</v>
      </c>
      <c r="P489" s="67">
        <v>2</v>
      </c>
      <c r="Q489" s="127">
        <f t="shared" si="49"/>
        <v>259.73700000000002</v>
      </c>
      <c r="R489" s="127">
        <f t="shared" si="50"/>
        <v>22.274000000000001</v>
      </c>
      <c r="S489" s="127">
        <f t="shared" si="51"/>
        <v>68.820000000000007</v>
      </c>
      <c r="T489" s="127">
        <f t="shared" si="52"/>
        <v>63.362999999999985</v>
      </c>
      <c r="U489" s="127">
        <f t="shared" si="53"/>
        <v>63.221000000000004</v>
      </c>
      <c r="V489" s="127">
        <f t="shared" si="54"/>
        <v>64.333000000000027</v>
      </c>
      <c r="W489">
        <v>14.132</v>
      </c>
      <c r="X489">
        <v>8.1420000000000012</v>
      </c>
      <c r="Y489">
        <v>7.7680000000000007</v>
      </c>
      <c r="Z489">
        <v>7.8369999999999962</v>
      </c>
      <c r="AA489">
        <v>7.6880000000000024</v>
      </c>
      <c r="AB489">
        <v>7.6980000000000004</v>
      </c>
      <c r="AC489">
        <v>7.6850000000000023</v>
      </c>
      <c r="AD489">
        <v>7.8700000000000045</v>
      </c>
      <c r="AE489">
        <v>7.8599999999999852</v>
      </c>
      <c r="AF489">
        <v>7.8930000000000149</v>
      </c>
      <c r="AG489">
        <v>7.8880000000000052</v>
      </c>
      <c r="AH489">
        <v>8.0269999999999726</v>
      </c>
      <c r="AI489">
        <v>7.9100000000000392</v>
      </c>
      <c r="AJ489">
        <v>7.9189999999999827</v>
      </c>
      <c r="AK489">
        <v>7.8629999999999853</v>
      </c>
      <c r="AL489">
        <v>8.0030000000000001</v>
      </c>
      <c r="AM489">
        <v>7.835000000000008</v>
      </c>
      <c r="AN489">
        <v>7.8059999999999832</v>
      </c>
      <c r="AO489">
        <v>7.9410000000000309</v>
      </c>
      <c r="AP489">
        <v>7.8509999999999707</v>
      </c>
      <c r="AQ489">
        <v>7.9120000000000061</v>
      </c>
      <c r="AR489">
        <v>8.0180000000000291</v>
      </c>
      <c r="AS489">
        <v>7.900999999999982</v>
      </c>
      <c r="AT489">
        <v>7.9569999999999936</v>
      </c>
      <c r="AU489">
        <v>8.0830000000000268</v>
      </c>
      <c r="AV489">
        <v>7.9399999999999693</v>
      </c>
      <c r="AW489">
        <v>7.9410000000000025</v>
      </c>
      <c r="AX489">
        <v>7.981000000000023</v>
      </c>
      <c r="AY489">
        <v>8.0859999999999843</v>
      </c>
      <c r="AZ489">
        <v>8.2650000000000148</v>
      </c>
      <c r="BA489">
        <v>7.9629999999999939</v>
      </c>
      <c r="BB489">
        <v>8.0740000000000123</v>
      </c>
      <c r="BC489" s="128">
        <f t="shared" si="55"/>
        <v>55.440695780732042</v>
      </c>
    </row>
    <row r="490" spans="1:55" ht="15" thickBot="1" x14ac:dyDescent="0.35">
      <c r="A490" s="62" t="s">
        <v>159</v>
      </c>
      <c r="B490" s="62">
        <v>2019</v>
      </c>
      <c r="C490" s="9">
        <v>43483</v>
      </c>
      <c r="D490" s="62" t="s">
        <v>72</v>
      </c>
      <c r="E490" s="38" t="s">
        <v>379</v>
      </c>
      <c r="F490" t="s">
        <v>379</v>
      </c>
      <c r="G490" t="s">
        <v>53</v>
      </c>
      <c r="H490" t="s">
        <v>227</v>
      </c>
      <c r="I490" t="s">
        <v>298</v>
      </c>
      <c r="J490" t="s">
        <v>478</v>
      </c>
      <c r="K490" t="s">
        <v>560</v>
      </c>
      <c r="L490" s="65">
        <f>(C490-VLOOKUP(H490,Riders!$A$2:$C$3501,2,FALSE))/365</f>
        <v>20.904109589041095</v>
      </c>
      <c r="M490" s="65">
        <f>(C490-VLOOKUP(I490,Riders!$A$2:$C$3501,2,FALSE))/365</f>
        <v>19.506849315068493</v>
      </c>
      <c r="N490" s="65">
        <f>(C490-VLOOKUP(J490,Riders!$A$2:$C$3501,2,FALSE))/365</f>
        <v>21.950684931506849</v>
      </c>
      <c r="O490" s="65">
        <f>(C490-VLOOKUP(K490,Riders!$A$2:$C$3501,2,FALSE))/365</f>
        <v>20.852054794520548</v>
      </c>
      <c r="P490" s="67">
        <v>3</v>
      </c>
      <c r="Q490" s="127">
        <f t="shared" si="49"/>
        <v>260.791</v>
      </c>
      <c r="R490" s="127">
        <f t="shared" si="50"/>
        <v>22.693999999999999</v>
      </c>
      <c r="S490" s="127">
        <f t="shared" si="51"/>
        <v>68.977000000000004</v>
      </c>
      <c r="T490" s="127">
        <f t="shared" si="52"/>
        <v>63.290999999999997</v>
      </c>
      <c r="U490" s="127">
        <f t="shared" si="53"/>
        <v>63.296999999999969</v>
      </c>
      <c r="V490" s="127">
        <f t="shared" si="54"/>
        <v>65.226000000000028</v>
      </c>
      <c r="W490">
        <v>14.417999999999999</v>
      </c>
      <c r="X490">
        <v>8.2759999999999998</v>
      </c>
      <c r="Y490">
        <v>7.8390000000000022</v>
      </c>
      <c r="Z490">
        <v>7.8189999999999955</v>
      </c>
      <c r="AA490">
        <v>7.6600000000000037</v>
      </c>
      <c r="AB490">
        <v>7.6219999999999999</v>
      </c>
      <c r="AC490">
        <v>7.6880000000000095</v>
      </c>
      <c r="AD490">
        <v>7.654999999999994</v>
      </c>
      <c r="AE490">
        <v>7.7669999999999959</v>
      </c>
      <c r="AF490">
        <v>7.8940000000000055</v>
      </c>
      <c r="AG490">
        <v>7.9759999999999991</v>
      </c>
      <c r="AH490">
        <v>7.8870000000000005</v>
      </c>
      <c r="AI490">
        <v>7.8610000000000042</v>
      </c>
      <c r="AJ490">
        <v>7.9789999999999992</v>
      </c>
      <c r="AK490">
        <v>7.8889999999999958</v>
      </c>
      <c r="AL490">
        <v>8.0379999999999967</v>
      </c>
      <c r="AM490">
        <v>7.8569999999999993</v>
      </c>
      <c r="AN490">
        <v>7.8199999999999932</v>
      </c>
      <c r="AO490">
        <v>7.9260000000000161</v>
      </c>
      <c r="AP490">
        <v>7.8669999999999902</v>
      </c>
      <c r="AQ490">
        <v>7.9110000000000014</v>
      </c>
      <c r="AR490">
        <v>7.8789999999999907</v>
      </c>
      <c r="AS490">
        <v>8.0290000000000248</v>
      </c>
      <c r="AT490">
        <v>8.0079999999999529</v>
      </c>
      <c r="AU490">
        <v>8.2510000000000332</v>
      </c>
      <c r="AV490">
        <v>8.2630000000000052</v>
      </c>
      <c r="AW490">
        <v>8.103999999999985</v>
      </c>
      <c r="AX490">
        <v>8.0869999999999891</v>
      </c>
      <c r="AY490">
        <v>8.1970000000000312</v>
      </c>
      <c r="AZ490">
        <v>8.0479999999999734</v>
      </c>
      <c r="BA490">
        <v>8.085000000000008</v>
      </c>
      <c r="BB490">
        <v>8.1910000000000025</v>
      </c>
      <c r="BC490" s="128">
        <f t="shared" si="55"/>
        <v>55.216629408223447</v>
      </c>
    </row>
    <row r="491" spans="1:55" ht="15" thickBot="1" x14ac:dyDescent="0.35">
      <c r="A491" s="62" t="s">
        <v>159</v>
      </c>
      <c r="B491" s="62">
        <v>2019</v>
      </c>
      <c r="C491" s="9">
        <v>43483</v>
      </c>
      <c r="D491" s="62" t="s">
        <v>72</v>
      </c>
      <c r="E491" s="38" t="s">
        <v>379</v>
      </c>
      <c r="F491" t="s">
        <v>379</v>
      </c>
      <c r="G491" t="s">
        <v>51</v>
      </c>
      <c r="H491" t="s">
        <v>555</v>
      </c>
      <c r="I491" t="s">
        <v>236</v>
      </c>
      <c r="J491" t="s">
        <v>531</v>
      </c>
      <c r="K491" t="s">
        <v>532</v>
      </c>
      <c r="L491" s="65">
        <f>(C491-VLOOKUP(H491,Riders!$A$2:$C$3501,2,FALSE))/365</f>
        <v>32.802739726027397</v>
      </c>
      <c r="M491" s="65">
        <f>(C491-VLOOKUP(I491,Riders!$A$2:$C$3501,2,FALSE))/365</f>
        <v>23.205479452054796</v>
      </c>
      <c r="N491" s="65">
        <f>(C491-VLOOKUP(J491,Riders!$A$2:$C$3501,2,FALSE))/365</f>
        <v>18.38082191780822</v>
      </c>
      <c r="O491" s="65">
        <f>(C491-VLOOKUP(K491,Riders!$A$2:$C$3501,2,FALSE))/365</f>
        <v>26.230136986301371</v>
      </c>
      <c r="P491" s="67">
        <v>4</v>
      </c>
      <c r="Q491" s="127">
        <f t="shared" si="49"/>
        <v>272.76400000000001</v>
      </c>
      <c r="R491" s="127">
        <f t="shared" si="50"/>
        <v>23.35</v>
      </c>
      <c r="S491" s="127">
        <f t="shared" si="51"/>
        <v>72.664000000000001</v>
      </c>
      <c r="T491" s="127">
        <f t="shared" si="52"/>
        <v>66.762999999999991</v>
      </c>
      <c r="U491" s="127">
        <f t="shared" si="53"/>
        <v>67.304000000000002</v>
      </c>
      <c r="V491" s="127">
        <f t="shared" si="54"/>
        <v>66.033000000000015</v>
      </c>
      <c r="W491">
        <v>14.577</v>
      </c>
      <c r="X491">
        <v>8.7730000000000015</v>
      </c>
      <c r="Y491">
        <v>8.504999999999999</v>
      </c>
      <c r="Z491">
        <v>8.1990000000000016</v>
      </c>
      <c r="AA491">
        <v>8.2579999999999956</v>
      </c>
      <c r="AB491">
        <v>8.0680000000000049</v>
      </c>
      <c r="AC491">
        <v>8.2040000000000006</v>
      </c>
      <c r="AD491">
        <v>8.0799999999999983</v>
      </c>
      <c r="AE491">
        <v>8.2450000000000045</v>
      </c>
      <c r="AF491">
        <v>8.2469999999999857</v>
      </c>
      <c r="AG491">
        <v>8.4839999999999947</v>
      </c>
      <c r="AH491">
        <v>8.285000000000025</v>
      </c>
      <c r="AI491">
        <v>8.4199999999999875</v>
      </c>
      <c r="AJ491">
        <v>8.3269999999999982</v>
      </c>
      <c r="AK491">
        <v>8.4430000000000121</v>
      </c>
      <c r="AL491">
        <v>8.3119999999999834</v>
      </c>
      <c r="AM491">
        <v>8.4310000000000116</v>
      </c>
      <c r="AN491">
        <v>8.507000000000005</v>
      </c>
      <c r="AO491">
        <v>8.6560000000000059</v>
      </c>
      <c r="AP491">
        <v>8.3319999999999652</v>
      </c>
      <c r="AQ491">
        <v>8.4639999999999986</v>
      </c>
      <c r="AR491">
        <v>8.2830000000000155</v>
      </c>
      <c r="AS491">
        <v>8.2469999999999857</v>
      </c>
      <c r="AT491">
        <v>8.3840000000000146</v>
      </c>
      <c r="AU491">
        <v>8.2290000000000134</v>
      </c>
      <c r="AV491">
        <v>8.188999999999993</v>
      </c>
      <c r="AW491">
        <v>8.1459999999999582</v>
      </c>
      <c r="AX491">
        <v>8.3560000000000514</v>
      </c>
      <c r="AY491">
        <v>8.2899999999999352</v>
      </c>
      <c r="AZ491">
        <v>8.5270000000000721</v>
      </c>
      <c r="BA491">
        <v>8.1689999999999827</v>
      </c>
      <c r="BB491">
        <v>8.1270000000000095</v>
      </c>
      <c r="BC491" s="128">
        <f t="shared" si="55"/>
        <v>52.792890557404931</v>
      </c>
    </row>
    <row r="492" spans="1:55" ht="15" thickBot="1" x14ac:dyDescent="0.35">
      <c r="A492" s="62" t="s">
        <v>159</v>
      </c>
      <c r="B492" s="62">
        <v>2019</v>
      </c>
      <c r="C492" s="9">
        <v>43483</v>
      </c>
      <c r="D492" s="62" t="s">
        <v>72</v>
      </c>
      <c r="E492" s="38" t="s">
        <v>379</v>
      </c>
      <c r="F492" t="s">
        <v>379</v>
      </c>
      <c r="G492" t="s">
        <v>162</v>
      </c>
      <c r="H492" t="s">
        <v>28</v>
      </c>
      <c r="I492" t="s">
        <v>573</v>
      </c>
      <c r="J492" t="s">
        <v>551</v>
      </c>
      <c r="K492" t="s">
        <v>417</v>
      </c>
      <c r="L492" s="65">
        <f>(C492-VLOOKUP(H492,Riders!$A$2:$C$3501,2,FALSE))/365</f>
        <v>19.063013698630137</v>
      </c>
      <c r="M492" s="65">
        <f>(C492-VLOOKUP(I492,Riders!$A$2:$C$3501,2,FALSE))/365</f>
        <v>29.769863013698629</v>
      </c>
      <c r="N492" s="65">
        <f>(C492-VLOOKUP(J492,Riders!$A$2:$C$3501,2,FALSE))/365</f>
        <v>22.263013698630136</v>
      </c>
      <c r="O492" s="65">
        <f>(C492-VLOOKUP(K492,Riders!$A$2:$C$3501,2,FALSE))/365</f>
        <v>19.915068493150685</v>
      </c>
      <c r="P492" s="67">
        <v>5</v>
      </c>
      <c r="Q492" s="127">
        <f t="shared" si="49"/>
        <v>274.68</v>
      </c>
      <c r="R492" s="127">
        <f t="shared" si="50"/>
        <v>23.062000000000001</v>
      </c>
      <c r="S492" s="127">
        <f t="shared" si="51"/>
        <v>73.134999999999991</v>
      </c>
      <c r="T492" s="127">
        <f t="shared" si="52"/>
        <v>66.605999999999995</v>
      </c>
      <c r="U492" s="127">
        <f t="shared" si="53"/>
        <v>66.924000000000007</v>
      </c>
      <c r="V492" s="127">
        <f t="shared" si="54"/>
        <v>68.015000000000015</v>
      </c>
      <c r="W492">
        <v>14.513</v>
      </c>
      <c r="X492">
        <v>8.5490000000000013</v>
      </c>
      <c r="Y492">
        <v>8.3049999999999997</v>
      </c>
      <c r="Z492">
        <v>8.4610000000000021</v>
      </c>
      <c r="AA492">
        <v>8.3469999999999942</v>
      </c>
      <c r="AB492">
        <v>8.3960000000000008</v>
      </c>
      <c r="AC492">
        <v>8.2830000000000013</v>
      </c>
      <c r="AD492">
        <v>8.2809999999999917</v>
      </c>
      <c r="AE492">
        <v>8.4489999999999981</v>
      </c>
      <c r="AF492">
        <v>8.2750000000000199</v>
      </c>
      <c r="AG492">
        <v>8.1979999999999791</v>
      </c>
      <c r="AH492">
        <v>8.1850000000000023</v>
      </c>
      <c r="AI492">
        <v>8.4270000000000067</v>
      </c>
      <c r="AJ492">
        <v>8.3710000000000093</v>
      </c>
      <c r="AK492">
        <v>8.4479999999999933</v>
      </c>
      <c r="AL492">
        <v>8.2529999999999859</v>
      </c>
      <c r="AM492">
        <v>8.2140000000000271</v>
      </c>
      <c r="AN492">
        <v>8.2999999999999829</v>
      </c>
      <c r="AO492">
        <v>8.2119999999999891</v>
      </c>
      <c r="AP492">
        <v>8.2350000000000136</v>
      </c>
      <c r="AQ492">
        <v>8.4809999999999945</v>
      </c>
      <c r="AR492">
        <v>8.4029999999999916</v>
      </c>
      <c r="AS492">
        <v>8.4610000000000127</v>
      </c>
      <c r="AT492">
        <v>8.617999999999995</v>
      </c>
      <c r="AU492">
        <v>8.6970000000000312</v>
      </c>
      <c r="AV492">
        <v>8.813999999999993</v>
      </c>
      <c r="AW492">
        <v>8.561000000000007</v>
      </c>
      <c r="AX492">
        <v>8.5699999999999932</v>
      </c>
      <c r="AY492">
        <v>8.3559999999999661</v>
      </c>
      <c r="AZ492">
        <v>8.2140000000000271</v>
      </c>
      <c r="BA492">
        <v>8.3129999999999882</v>
      </c>
      <c r="BB492">
        <v>8.4900000000000091</v>
      </c>
      <c r="BC492" s="128">
        <f t="shared" si="55"/>
        <v>52.424639580602879</v>
      </c>
    </row>
    <row r="493" spans="1:55" ht="15" thickBot="1" x14ac:dyDescent="0.35">
      <c r="A493" s="62" t="s">
        <v>159</v>
      </c>
      <c r="B493" s="62">
        <v>2019</v>
      </c>
      <c r="C493" s="9">
        <v>43483</v>
      </c>
      <c r="D493" s="62" t="s">
        <v>72</v>
      </c>
      <c r="E493" s="38" t="s">
        <v>379</v>
      </c>
      <c r="F493" t="s">
        <v>379</v>
      </c>
      <c r="G493" t="s">
        <v>31</v>
      </c>
      <c r="H493" t="s">
        <v>283</v>
      </c>
      <c r="I493" t="s">
        <v>347</v>
      </c>
      <c r="J493" t="s">
        <v>568</v>
      </c>
      <c r="K493" t="s">
        <v>282</v>
      </c>
      <c r="L493" s="65">
        <f>(C493-VLOOKUP(H493,Riders!$A$2:$C$3501,2,FALSE))/365</f>
        <v>24.715068493150685</v>
      </c>
      <c r="M493" s="65">
        <f>(C493-VLOOKUP(I493,Riders!$A$2:$C$3501,2,FALSE))/365</f>
        <v>30.32054794520548</v>
      </c>
      <c r="N493" s="65">
        <f>(C493-VLOOKUP(J493,Riders!$A$2:$C$3501,2,FALSE))/365</f>
        <v>21.367123287671234</v>
      </c>
      <c r="O493" s="65">
        <f>(C493-VLOOKUP(K493,Riders!$A$2:$C$3501,2,FALSE))/365</f>
        <v>26.983561643835618</v>
      </c>
      <c r="P493" s="67">
        <v>6</v>
      </c>
      <c r="Q493" s="127">
        <f t="shared" si="49"/>
        <v>275.35999999999996</v>
      </c>
      <c r="R493" s="127">
        <f t="shared" si="50"/>
        <v>22.532</v>
      </c>
      <c r="S493" s="127">
        <f t="shared" si="51"/>
        <v>72.256</v>
      </c>
      <c r="T493" s="127">
        <f t="shared" si="52"/>
        <v>66.809000000000026</v>
      </c>
      <c r="U493" s="127">
        <f t="shared" si="53"/>
        <v>67.764999999999958</v>
      </c>
      <c r="V493" s="127">
        <f t="shared" si="54"/>
        <v>68.529999999999973</v>
      </c>
      <c r="W493">
        <v>14.292999999999999</v>
      </c>
      <c r="X493">
        <v>8.2390000000000008</v>
      </c>
      <c r="Y493">
        <v>8.3060000000000009</v>
      </c>
      <c r="Z493">
        <v>8.1559999999999988</v>
      </c>
      <c r="AA493">
        <v>8.3939999999999984</v>
      </c>
      <c r="AB493">
        <v>8.3019999999999996</v>
      </c>
      <c r="AC493">
        <v>8.3530000000000086</v>
      </c>
      <c r="AD493">
        <v>8.2129999999999939</v>
      </c>
      <c r="AE493">
        <v>8.3460000000000036</v>
      </c>
      <c r="AF493">
        <v>8.3610000000000042</v>
      </c>
      <c r="AG493">
        <v>8.5099999999999909</v>
      </c>
      <c r="AH493">
        <v>8.3340000000000032</v>
      </c>
      <c r="AI493">
        <v>8.4429999999999836</v>
      </c>
      <c r="AJ493">
        <v>8.2720000000000198</v>
      </c>
      <c r="AK493">
        <v>8.2999999999999972</v>
      </c>
      <c r="AL493">
        <v>8.2430000000000234</v>
      </c>
      <c r="AM493">
        <v>8.3719999999999573</v>
      </c>
      <c r="AN493">
        <v>8.4699999999999704</v>
      </c>
      <c r="AO493">
        <v>8.6070000000000277</v>
      </c>
      <c r="AP493">
        <v>8.4000000000000057</v>
      </c>
      <c r="AQ493">
        <v>8.4410000000000025</v>
      </c>
      <c r="AR493">
        <v>8.6289999999999907</v>
      </c>
      <c r="AS493">
        <v>8.3050000000000068</v>
      </c>
      <c r="AT493">
        <v>8.5409999999999968</v>
      </c>
      <c r="AU493">
        <v>8.353999999999985</v>
      </c>
      <c r="AV493">
        <v>8.4000000000000341</v>
      </c>
      <c r="AW493">
        <v>8.5309999999999775</v>
      </c>
      <c r="AX493">
        <v>8.6330000000000098</v>
      </c>
      <c r="AY493">
        <v>8.8120000000000402</v>
      </c>
      <c r="AZ493">
        <v>8.5229999999999393</v>
      </c>
      <c r="BA493">
        <v>8.5800000000000409</v>
      </c>
      <c r="BB493">
        <v>8.6969999999999459</v>
      </c>
      <c r="BC493" s="128">
        <f t="shared" si="55"/>
        <v>52.295177222545043</v>
      </c>
    </row>
    <row r="494" spans="1:55" ht="15" thickBot="1" x14ac:dyDescent="0.35">
      <c r="A494" s="62" t="s">
        <v>159</v>
      </c>
      <c r="B494" s="62">
        <v>2019</v>
      </c>
      <c r="C494" s="9">
        <v>43483</v>
      </c>
      <c r="D494" s="62" t="s">
        <v>72</v>
      </c>
      <c r="E494" s="38" t="s">
        <v>379</v>
      </c>
      <c r="F494" t="s">
        <v>379</v>
      </c>
      <c r="G494" t="s">
        <v>40</v>
      </c>
      <c r="H494" t="s">
        <v>320</v>
      </c>
      <c r="I494" t="s">
        <v>575</v>
      </c>
      <c r="J494" t="s">
        <v>313</v>
      </c>
      <c r="K494" t="s">
        <v>546</v>
      </c>
      <c r="L494" s="65">
        <f>(C494-VLOOKUP(H494,Riders!$A$2:$C$3501,2,FALSE))/365</f>
        <v>21.509589041095889</v>
      </c>
      <c r="M494" s="65">
        <f>(C494-VLOOKUP(I494,Riders!$A$2:$C$3501,2,FALSE))/365</f>
        <v>21.605479452054794</v>
      </c>
      <c r="N494" s="65">
        <f>(C494-VLOOKUP(J494,Riders!$A$2:$C$3501,2,FALSE))/365</f>
        <v>26.046575342465754</v>
      </c>
      <c r="O494" s="65">
        <f>(C494-VLOOKUP(K494,Riders!$A$2:$C$3501,2,FALSE))/365</f>
        <v>21.953424657534246</v>
      </c>
      <c r="P494" s="67">
        <v>7</v>
      </c>
      <c r="Q494" s="127">
        <f t="shared" si="49"/>
        <v>275.63599999999997</v>
      </c>
      <c r="R494" s="127">
        <f t="shared" si="50"/>
        <v>22.920999999999999</v>
      </c>
      <c r="S494" s="127">
        <f t="shared" si="51"/>
        <v>71.968000000000004</v>
      </c>
      <c r="T494" s="127">
        <f t="shared" si="52"/>
        <v>66.429999999999964</v>
      </c>
      <c r="U494" s="127">
        <f t="shared" si="53"/>
        <v>68.106000000000023</v>
      </c>
      <c r="V494" s="127">
        <f t="shared" si="54"/>
        <v>69.131999999999977</v>
      </c>
      <c r="W494">
        <v>14.416</v>
      </c>
      <c r="X494">
        <v>8.504999999999999</v>
      </c>
      <c r="Y494">
        <v>8.0620000000000012</v>
      </c>
      <c r="Z494">
        <v>8.1179999999999986</v>
      </c>
      <c r="AA494">
        <v>8.097999999999999</v>
      </c>
      <c r="AB494">
        <v>8.338000000000001</v>
      </c>
      <c r="AC494">
        <v>8.2250000000000014</v>
      </c>
      <c r="AD494">
        <v>8.2060000000000031</v>
      </c>
      <c r="AE494">
        <v>8.2979999999999876</v>
      </c>
      <c r="AF494">
        <v>8.2729999999999961</v>
      </c>
      <c r="AG494">
        <v>8.2690000000000055</v>
      </c>
      <c r="AH494">
        <v>8.4240000000000066</v>
      </c>
      <c r="AI494">
        <v>8.291000000000011</v>
      </c>
      <c r="AJ494">
        <v>8.4620000000000033</v>
      </c>
      <c r="AK494">
        <v>8.2199999999999989</v>
      </c>
      <c r="AL494">
        <v>8.1929999999999552</v>
      </c>
      <c r="AM494">
        <v>8.3220000000000312</v>
      </c>
      <c r="AN494">
        <v>8.2120000000000175</v>
      </c>
      <c r="AO494">
        <v>8.2399999999999523</v>
      </c>
      <c r="AP494">
        <v>8.4350000000000023</v>
      </c>
      <c r="AQ494">
        <v>8.5660000000000309</v>
      </c>
      <c r="AR494">
        <v>8.9039999999999964</v>
      </c>
      <c r="AS494">
        <v>8.9499999999999886</v>
      </c>
      <c r="AT494">
        <v>8.4770000000000039</v>
      </c>
      <c r="AU494">
        <v>8.311000000000007</v>
      </c>
      <c r="AV494">
        <v>8.5010000000000048</v>
      </c>
      <c r="AW494">
        <v>8.3859999999999673</v>
      </c>
      <c r="AX494">
        <v>8.4310000000000116</v>
      </c>
      <c r="AY494">
        <v>8.8280000000000314</v>
      </c>
      <c r="AZ494">
        <v>8.9999999999999432</v>
      </c>
      <c r="BA494">
        <v>8.9290000000000305</v>
      </c>
      <c r="BB494">
        <v>8.7459999999999809</v>
      </c>
      <c r="BC494" s="128">
        <f t="shared" si="55"/>
        <v>52.242812985241414</v>
      </c>
    </row>
    <row r="495" spans="1:55" ht="15" thickBot="1" x14ac:dyDescent="0.35">
      <c r="A495" s="62" t="s">
        <v>159</v>
      </c>
      <c r="B495" s="62">
        <v>2019</v>
      </c>
      <c r="C495" s="9">
        <v>43483</v>
      </c>
      <c r="D495" s="62" t="s">
        <v>72</v>
      </c>
      <c r="E495" s="38" t="s">
        <v>379</v>
      </c>
      <c r="F495" t="s">
        <v>379</v>
      </c>
      <c r="G495" t="s">
        <v>38</v>
      </c>
      <c r="H495" t="s">
        <v>576</v>
      </c>
      <c r="I495" t="s">
        <v>244</v>
      </c>
      <c r="J495" t="s">
        <v>553</v>
      </c>
      <c r="K495" t="s">
        <v>577</v>
      </c>
      <c r="L495" s="65">
        <f>(C495-VLOOKUP(H495,Riders!$A$2:$C$3501,2,FALSE))/365</f>
        <v>22.391780821917809</v>
      </c>
      <c r="M495" s="65">
        <f>(C495-VLOOKUP(I495,Riders!$A$2:$C$3501,2,FALSE))/365</f>
        <v>24.802739726027397</v>
      </c>
      <c r="N495" s="65">
        <f>(C495-VLOOKUP(J495,Riders!$A$2:$C$3501,2,FALSE))/365</f>
        <v>22.786301369863015</v>
      </c>
      <c r="O495" s="65">
        <f>(C495-VLOOKUP(K495,Riders!$A$2:$C$3501,2,FALSE))/365</f>
        <v>21.989041095890411</v>
      </c>
      <c r="P495" s="67">
        <v>8</v>
      </c>
      <c r="Q495" s="127">
        <f t="shared" si="49"/>
        <v>276.755</v>
      </c>
      <c r="R495" s="127">
        <f t="shared" si="50"/>
        <v>22.783999999999999</v>
      </c>
      <c r="S495" s="127">
        <f t="shared" si="51"/>
        <v>72.464999999999989</v>
      </c>
      <c r="T495" s="127">
        <f t="shared" si="52"/>
        <v>67.638000000000019</v>
      </c>
      <c r="U495" s="127">
        <f t="shared" si="53"/>
        <v>68.117999999999995</v>
      </c>
      <c r="V495" s="127">
        <f t="shared" si="54"/>
        <v>68.533999999999992</v>
      </c>
      <c r="W495">
        <v>14.311</v>
      </c>
      <c r="X495">
        <v>8.472999999999999</v>
      </c>
      <c r="Y495">
        <v>8.3790000000000013</v>
      </c>
      <c r="Z495">
        <v>8.3150000000000013</v>
      </c>
      <c r="AA495">
        <v>8.4469999999999956</v>
      </c>
      <c r="AB495">
        <v>8.1910000000000025</v>
      </c>
      <c r="AC495">
        <v>8.0960000000000036</v>
      </c>
      <c r="AD495">
        <v>8.2529999999999859</v>
      </c>
      <c r="AE495">
        <v>8.3180000000000121</v>
      </c>
      <c r="AF495">
        <v>8.5679999999999978</v>
      </c>
      <c r="AG495">
        <v>8.4489999999999839</v>
      </c>
      <c r="AH495">
        <v>8.5680000000000263</v>
      </c>
      <c r="AI495">
        <v>8.3370000000000033</v>
      </c>
      <c r="AJ495">
        <v>8.5089999999999861</v>
      </c>
      <c r="AK495">
        <v>8.421999999999997</v>
      </c>
      <c r="AL495">
        <v>8.467000000000013</v>
      </c>
      <c r="AM495">
        <v>8.5569999999999879</v>
      </c>
      <c r="AN495">
        <v>8.3719999999999857</v>
      </c>
      <c r="AO495">
        <v>8.5229999999999961</v>
      </c>
      <c r="AP495">
        <v>8.4819999999999993</v>
      </c>
      <c r="AQ495">
        <v>8.5720000000000312</v>
      </c>
      <c r="AR495">
        <v>8.5009999999999764</v>
      </c>
      <c r="AS495">
        <v>8.6270000000000095</v>
      </c>
      <c r="AT495">
        <v>8.4840000000000089</v>
      </c>
      <c r="AU495">
        <v>8.5040000000000191</v>
      </c>
      <c r="AV495">
        <v>8.714999999999975</v>
      </c>
      <c r="AW495">
        <v>8.4849999999999568</v>
      </c>
      <c r="AX495">
        <v>8.5320000000000107</v>
      </c>
      <c r="AY495">
        <v>8.7040000000000077</v>
      </c>
      <c r="AZ495">
        <v>8.4890000000000043</v>
      </c>
      <c r="BA495">
        <v>8.6100000000000136</v>
      </c>
      <c r="BB495">
        <v>8.4950000000000045</v>
      </c>
      <c r="BC495" s="128">
        <f t="shared" si="55"/>
        <v>52.031580278585757</v>
      </c>
    </row>
    <row r="496" spans="1:55" ht="15" thickBot="1" x14ac:dyDescent="0.35">
      <c r="A496" s="62" t="s">
        <v>159</v>
      </c>
      <c r="B496" s="62">
        <v>2019</v>
      </c>
      <c r="C496" s="9">
        <v>43483</v>
      </c>
      <c r="D496" s="62" t="s">
        <v>72</v>
      </c>
      <c r="E496" s="38" t="s">
        <v>454</v>
      </c>
      <c r="F496">
        <v>1</v>
      </c>
      <c r="G496" t="s">
        <v>40</v>
      </c>
      <c r="H496" t="s">
        <v>320</v>
      </c>
      <c r="I496" t="s">
        <v>575</v>
      </c>
      <c r="J496" t="s">
        <v>313</v>
      </c>
      <c r="K496" t="s">
        <v>546</v>
      </c>
      <c r="L496" s="65">
        <f>(C496-VLOOKUP(H496,Riders!$A$2:$C$3501,2,FALSE))/365</f>
        <v>21.509589041095889</v>
      </c>
      <c r="M496" s="65">
        <f>(C496-VLOOKUP(I496,Riders!$A$2:$C$3501,2,FALSE))/365</f>
        <v>21.605479452054794</v>
      </c>
      <c r="N496" s="65">
        <f>(C496-VLOOKUP(J496,Riders!$A$2:$C$3501,2,FALSE))/365</f>
        <v>26.046575342465754</v>
      </c>
      <c r="O496" s="65">
        <f>(C496-VLOOKUP(K496,Riders!$A$2:$C$3501,2,FALSE))/365</f>
        <v>21.953424657534246</v>
      </c>
      <c r="P496" s="67">
        <v>1</v>
      </c>
      <c r="Q496" s="127">
        <f t="shared" si="49"/>
        <v>266.779</v>
      </c>
      <c r="R496" s="127">
        <f t="shared" si="50"/>
        <v>22.978000000000002</v>
      </c>
      <c r="S496" s="127">
        <f t="shared" si="51"/>
        <v>71.541000000000011</v>
      </c>
      <c r="T496" s="127">
        <f t="shared" si="52"/>
        <v>64.485999999999947</v>
      </c>
      <c r="U496" s="127">
        <f t="shared" si="53"/>
        <v>66.385000000000048</v>
      </c>
      <c r="V496" s="127">
        <f t="shared" si="54"/>
        <v>64.36699999999999</v>
      </c>
      <c r="W496">
        <v>14.467000000000001</v>
      </c>
      <c r="X496">
        <v>8.511000000000001</v>
      </c>
      <c r="Y496">
        <v>8.1849999999999987</v>
      </c>
      <c r="Z496">
        <v>8.208000000000002</v>
      </c>
      <c r="AA496">
        <v>8.0409999999999968</v>
      </c>
      <c r="AB496">
        <v>8.027000000000001</v>
      </c>
      <c r="AC496">
        <v>8.0419999999999945</v>
      </c>
      <c r="AD496">
        <v>8.0600000000000165</v>
      </c>
      <c r="AE496">
        <v>8.1959999999999837</v>
      </c>
      <c r="AF496">
        <v>8.0650000000000119</v>
      </c>
      <c r="AG496">
        <v>8.0989999999999753</v>
      </c>
      <c r="AH496">
        <v>8.1450000000000102</v>
      </c>
      <c r="AI496">
        <v>8.1250000000000142</v>
      </c>
      <c r="AJ496">
        <v>7.9379999999999882</v>
      </c>
      <c r="AK496">
        <v>7.9700000000000415</v>
      </c>
      <c r="AL496">
        <v>7.9479999999999222</v>
      </c>
      <c r="AM496">
        <v>8.1670000000000584</v>
      </c>
      <c r="AN496">
        <v>8.1129999999999995</v>
      </c>
      <c r="AO496">
        <v>8.214999999999975</v>
      </c>
      <c r="AP496">
        <v>8.3840000000000146</v>
      </c>
      <c r="AQ496">
        <v>8.3709999999999809</v>
      </c>
      <c r="AR496">
        <v>8.4080000000000155</v>
      </c>
      <c r="AS496">
        <v>8.4570000000000221</v>
      </c>
      <c r="AT496">
        <v>8.2699999999999818</v>
      </c>
      <c r="AU496">
        <v>8.0349999999999966</v>
      </c>
      <c r="AV496">
        <v>7.9120000000000061</v>
      </c>
      <c r="AW496">
        <v>7.9509999999999934</v>
      </c>
      <c r="AX496">
        <v>7.8409999999999798</v>
      </c>
      <c r="AY496">
        <v>7.8340000000000032</v>
      </c>
      <c r="AZ496">
        <v>8.0580000000000211</v>
      </c>
      <c r="BA496">
        <v>8.3439999999999941</v>
      </c>
      <c r="BB496">
        <v>8.3919999999999959</v>
      </c>
      <c r="BC496" s="128">
        <f t="shared" si="55"/>
        <v>53.977262078349497</v>
      </c>
    </row>
    <row r="497" spans="1:55" ht="15" thickBot="1" x14ac:dyDescent="0.35">
      <c r="A497" s="62" t="s">
        <v>159</v>
      </c>
      <c r="B497" s="62">
        <v>2019</v>
      </c>
      <c r="C497" s="9">
        <v>43483</v>
      </c>
      <c r="D497" s="62" t="s">
        <v>72</v>
      </c>
      <c r="E497" s="38" t="s">
        <v>454</v>
      </c>
      <c r="F497">
        <v>1</v>
      </c>
      <c r="G497" t="s">
        <v>31</v>
      </c>
      <c r="H497" t="s">
        <v>283</v>
      </c>
      <c r="I497" t="s">
        <v>347</v>
      </c>
      <c r="J497" t="s">
        <v>568</v>
      </c>
      <c r="K497" t="s">
        <v>282</v>
      </c>
      <c r="L497" s="65">
        <f>(C497-VLOOKUP(H497,Riders!$A$2:$C$3501,2,FALSE))/365</f>
        <v>24.715068493150685</v>
      </c>
      <c r="M497" s="65">
        <f>(C497-VLOOKUP(I497,Riders!$A$2:$C$3501,2,FALSE))/365</f>
        <v>30.32054794520548</v>
      </c>
      <c r="N497" s="65">
        <f>(C497-VLOOKUP(J497,Riders!$A$2:$C$3501,2,FALSE))/365</f>
        <v>21.367123287671234</v>
      </c>
      <c r="O497" s="65">
        <f>(C497-VLOOKUP(K497,Riders!$A$2:$C$3501,2,FALSE))/365</f>
        <v>26.983561643835618</v>
      </c>
      <c r="P497" s="67">
        <v>2</v>
      </c>
      <c r="Q497" s="127">
        <f t="shared" si="49"/>
        <v>273.38900000000001</v>
      </c>
      <c r="R497" s="127">
        <f t="shared" si="50"/>
        <v>23.152999999999999</v>
      </c>
      <c r="S497" s="127">
        <f t="shared" si="51"/>
        <v>72.524999999999991</v>
      </c>
      <c r="T497" s="127">
        <f t="shared" si="52"/>
        <v>66.132000000000019</v>
      </c>
      <c r="U497" s="127">
        <f t="shared" si="53"/>
        <v>66.810999999999979</v>
      </c>
      <c r="V497" s="127">
        <f t="shared" si="54"/>
        <v>67.921000000000021</v>
      </c>
      <c r="W497">
        <v>14.507</v>
      </c>
      <c r="X497">
        <v>8.645999999999999</v>
      </c>
      <c r="Y497">
        <v>8.3870000000000005</v>
      </c>
      <c r="Z497">
        <v>8.161999999999999</v>
      </c>
      <c r="AA497">
        <v>8.2749999999999986</v>
      </c>
      <c r="AB497">
        <v>8.1650000000000063</v>
      </c>
      <c r="AC497">
        <v>8.2630000000000123</v>
      </c>
      <c r="AD497">
        <v>8.1199999999999761</v>
      </c>
      <c r="AE497">
        <v>8.3010000000000019</v>
      </c>
      <c r="AF497">
        <v>8.2590000000000003</v>
      </c>
      <c r="AG497">
        <v>8.3300000000000267</v>
      </c>
      <c r="AH497">
        <v>8.2129999999999797</v>
      </c>
      <c r="AI497">
        <v>8.3870000000000147</v>
      </c>
      <c r="AJ497">
        <v>8.187999999999974</v>
      </c>
      <c r="AK497">
        <v>8.1989999999999981</v>
      </c>
      <c r="AL497">
        <v>8.2550000000000239</v>
      </c>
      <c r="AM497">
        <v>8.492999999999995</v>
      </c>
      <c r="AN497">
        <v>8.3629999999999995</v>
      </c>
      <c r="AO497">
        <v>8.3919999999999675</v>
      </c>
      <c r="AP497">
        <v>8.356000000000023</v>
      </c>
      <c r="AQ497">
        <v>8.5260000000000105</v>
      </c>
      <c r="AR497">
        <v>8.1949999999999932</v>
      </c>
      <c r="AS497">
        <v>8.1450000000000102</v>
      </c>
      <c r="AT497">
        <v>8.3409999999999798</v>
      </c>
      <c r="AU497">
        <v>8.5730000000000075</v>
      </c>
      <c r="AV497">
        <v>8.4710000000000321</v>
      </c>
      <c r="AW497">
        <v>8.6469999999999914</v>
      </c>
      <c r="AX497">
        <v>8.6599999999999966</v>
      </c>
      <c r="AY497">
        <v>8.7879999999999541</v>
      </c>
      <c r="AZ497">
        <v>8.2770000000000437</v>
      </c>
      <c r="BA497">
        <v>8.1960000000000264</v>
      </c>
      <c r="BB497">
        <v>8.3089999999999691</v>
      </c>
      <c r="BC497" s="128">
        <f t="shared" si="55"/>
        <v>52.672199686161477</v>
      </c>
    </row>
    <row r="498" spans="1:55" ht="15" thickBot="1" x14ac:dyDescent="0.35">
      <c r="A498" s="62" t="s">
        <v>159</v>
      </c>
      <c r="B498" s="62">
        <v>2019</v>
      </c>
      <c r="C498" s="9">
        <v>43483</v>
      </c>
      <c r="D498" s="62" t="s">
        <v>72</v>
      </c>
      <c r="E498" s="38" t="s">
        <v>454</v>
      </c>
      <c r="F498">
        <v>2</v>
      </c>
      <c r="G498" t="s">
        <v>162</v>
      </c>
      <c r="H498" t="s">
        <v>28</v>
      </c>
      <c r="I498" t="s">
        <v>573</v>
      </c>
      <c r="J498" t="s">
        <v>551</v>
      </c>
      <c r="K498" t="s">
        <v>417</v>
      </c>
      <c r="L498" s="65">
        <f>(C498-VLOOKUP(H498,Riders!$A$2:$C$3501,2,FALSE))/365</f>
        <v>19.063013698630137</v>
      </c>
      <c r="M498" s="65">
        <f>(C498-VLOOKUP(I498,Riders!$A$2:$C$3501,2,FALSE))/365</f>
        <v>29.769863013698629</v>
      </c>
      <c r="N498" s="65">
        <f>(C498-VLOOKUP(J498,Riders!$A$2:$C$3501,2,FALSE))/365</f>
        <v>22.263013698630136</v>
      </c>
      <c r="O498" s="65">
        <f>(C498-VLOOKUP(K498,Riders!$A$2:$C$3501,2,FALSE))/365</f>
        <v>19.915068493150685</v>
      </c>
      <c r="P498" s="67">
        <v>1</v>
      </c>
      <c r="Q498" s="127">
        <f t="shared" si="49"/>
        <v>260.71499999999997</v>
      </c>
      <c r="R498" s="127">
        <f t="shared" si="50"/>
        <v>22.477</v>
      </c>
      <c r="S498" s="127">
        <f t="shared" si="51"/>
        <v>69.704999999999998</v>
      </c>
      <c r="T498" s="127">
        <f t="shared" si="52"/>
        <v>64.106000000000009</v>
      </c>
      <c r="U498" s="127">
        <f t="shared" si="53"/>
        <v>63.556000000000012</v>
      </c>
      <c r="V498" s="127">
        <f t="shared" si="54"/>
        <v>63.347999999999956</v>
      </c>
      <c r="W498">
        <v>14.253</v>
      </c>
      <c r="X498">
        <v>8.2240000000000002</v>
      </c>
      <c r="Y498">
        <v>7.8189999999999991</v>
      </c>
      <c r="Z498">
        <v>7.8789999999999978</v>
      </c>
      <c r="AA498">
        <v>7.8370000000000033</v>
      </c>
      <c r="AB498">
        <v>7.9540000000000006</v>
      </c>
      <c r="AC498">
        <v>7.8599999999999923</v>
      </c>
      <c r="AD498">
        <v>7.8790000000000049</v>
      </c>
      <c r="AE498">
        <v>8.0280000000000058</v>
      </c>
      <c r="AF498">
        <v>7.9739999999999895</v>
      </c>
      <c r="AG498">
        <v>8.0230000000000103</v>
      </c>
      <c r="AH498">
        <v>8.2290000000000134</v>
      </c>
      <c r="AI498">
        <v>7.9979999999999762</v>
      </c>
      <c r="AJ498">
        <v>8.0880000000000223</v>
      </c>
      <c r="AK498">
        <v>7.9329999999999785</v>
      </c>
      <c r="AL498">
        <v>7.8330000000000126</v>
      </c>
      <c r="AM498">
        <v>7.7760000000000105</v>
      </c>
      <c r="AN498">
        <v>7.9089999999999918</v>
      </c>
      <c r="AO498">
        <v>7.796999999999997</v>
      </c>
      <c r="AP498">
        <v>7.8489999999999895</v>
      </c>
      <c r="AQ498">
        <v>7.9970000000000141</v>
      </c>
      <c r="AR498">
        <v>7.8789999999999907</v>
      </c>
      <c r="AS498">
        <v>8.2419999999999902</v>
      </c>
      <c r="AT498">
        <v>8.1070000000000277</v>
      </c>
      <c r="AU498">
        <v>7.7999999999999829</v>
      </c>
      <c r="AV498">
        <v>7.7719999999999914</v>
      </c>
      <c r="AW498">
        <v>7.6880000000000166</v>
      </c>
      <c r="AX498">
        <v>7.8450000000000273</v>
      </c>
      <c r="AY498">
        <v>7.8259999999999366</v>
      </c>
      <c r="AZ498">
        <v>8.0650000000000261</v>
      </c>
      <c r="BA498">
        <v>8.0600000000000023</v>
      </c>
      <c r="BB498">
        <v>8.2919999999999732</v>
      </c>
      <c r="BC498" s="128">
        <f t="shared" si="55"/>
        <v>55.232725389793458</v>
      </c>
    </row>
    <row r="499" spans="1:55" ht="15" thickBot="1" x14ac:dyDescent="0.35">
      <c r="A499" s="62" t="s">
        <v>159</v>
      </c>
      <c r="B499" s="62">
        <v>2019</v>
      </c>
      <c r="C499" s="9">
        <v>43483</v>
      </c>
      <c r="D499" s="62" t="s">
        <v>72</v>
      </c>
      <c r="E499" s="38" t="s">
        <v>454</v>
      </c>
      <c r="F499">
        <v>2</v>
      </c>
      <c r="G499" t="s">
        <v>38</v>
      </c>
      <c r="H499" t="s">
        <v>576</v>
      </c>
      <c r="I499" t="s">
        <v>244</v>
      </c>
      <c r="J499" t="s">
        <v>553</v>
      </c>
      <c r="K499" t="s">
        <v>577</v>
      </c>
      <c r="L499" s="65">
        <f>(C499-VLOOKUP(H499,Riders!$A$2:$C$3501,2,FALSE))/365</f>
        <v>22.391780821917809</v>
      </c>
      <c r="M499" s="65">
        <f>(C499-VLOOKUP(I499,Riders!$A$2:$C$3501,2,FALSE))/365</f>
        <v>24.802739726027397</v>
      </c>
      <c r="N499" s="65">
        <f>(C499-VLOOKUP(J499,Riders!$A$2:$C$3501,2,FALSE))/365</f>
        <v>22.786301369863015</v>
      </c>
      <c r="O499" s="65">
        <f>(C499-VLOOKUP(K499,Riders!$A$2:$C$3501,2,FALSE))/365</f>
        <v>21.989041095890411</v>
      </c>
      <c r="P499" s="67">
        <v>2</v>
      </c>
      <c r="Q499" s="127">
        <f t="shared" si="49"/>
        <v>272.529</v>
      </c>
      <c r="R499" s="127">
        <f t="shared" si="50"/>
        <v>22.678999999999998</v>
      </c>
      <c r="S499" s="127">
        <f t="shared" si="51"/>
        <v>71.61</v>
      </c>
      <c r="T499" s="127">
        <f t="shared" si="52"/>
        <v>67.22699999999999</v>
      </c>
      <c r="U499" s="127">
        <f t="shared" si="53"/>
        <v>67.675000000000011</v>
      </c>
      <c r="V499" s="127">
        <f t="shared" si="54"/>
        <v>66.016999999999996</v>
      </c>
      <c r="W499">
        <v>14.254</v>
      </c>
      <c r="X499">
        <v>8.4249999999999989</v>
      </c>
      <c r="Y499">
        <v>8.2260000000000026</v>
      </c>
      <c r="Z499">
        <v>8.125</v>
      </c>
      <c r="AA499">
        <v>8.1969999999999956</v>
      </c>
      <c r="AB499">
        <v>7.9990000000000023</v>
      </c>
      <c r="AC499">
        <v>8.1609999999999943</v>
      </c>
      <c r="AD499">
        <v>8.2230000000000061</v>
      </c>
      <c r="AE499">
        <v>8.4170000000000016</v>
      </c>
      <c r="AF499">
        <v>8.438999999999993</v>
      </c>
      <c r="AG499">
        <v>8.3489999999999895</v>
      </c>
      <c r="AH499">
        <v>8.4270000000000067</v>
      </c>
      <c r="AI499">
        <v>8.2360000000000042</v>
      </c>
      <c r="AJ499">
        <v>8.3259999999999934</v>
      </c>
      <c r="AK499">
        <v>8.4590000000000174</v>
      </c>
      <c r="AL499">
        <v>8.5739999999999839</v>
      </c>
      <c r="AM499">
        <v>8.271000000000015</v>
      </c>
      <c r="AN499">
        <v>8.3239999999999839</v>
      </c>
      <c r="AO499">
        <v>8.2790000000000248</v>
      </c>
      <c r="AP499">
        <v>8.4069999999999823</v>
      </c>
      <c r="AQ499">
        <v>8.3430000000000177</v>
      </c>
      <c r="AR499">
        <v>8.4489999999999839</v>
      </c>
      <c r="AS499">
        <v>8.7430000000000234</v>
      </c>
      <c r="AT499">
        <v>8.8589999999999804</v>
      </c>
      <c r="AU499">
        <v>8.5939999999999941</v>
      </c>
      <c r="AV499">
        <v>8.7270000000000039</v>
      </c>
      <c r="AW499">
        <v>8.2040000000000077</v>
      </c>
      <c r="AX499">
        <v>8.08400000000006</v>
      </c>
      <c r="AY499">
        <v>8.0259999999999536</v>
      </c>
      <c r="AZ499">
        <v>8.0680000000000121</v>
      </c>
      <c r="BA499">
        <v>8.1059999999999945</v>
      </c>
      <c r="BB499">
        <v>8.20799999999997</v>
      </c>
      <c r="BC499" s="128">
        <f t="shared" si="55"/>
        <v>52.838413526633865</v>
      </c>
    </row>
    <row r="500" spans="1:55" ht="15" thickBot="1" x14ac:dyDescent="0.35">
      <c r="A500" s="62" t="s">
        <v>159</v>
      </c>
      <c r="B500" s="62">
        <v>2019</v>
      </c>
      <c r="C500" s="9">
        <v>43483</v>
      </c>
      <c r="D500" s="62" t="s">
        <v>72</v>
      </c>
      <c r="E500" s="38" t="s">
        <v>454</v>
      </c>
      <c r="F500">
        <v>3</v>
      </c>
      <c r="G500" t="s">
        <v>27</v>
      </c>
      <c r="H500" t="s">
        <v>307</v>
      </c>
      <c r="I500" t="s">
        <v>432</v>
      </c>
      <c r="J500" t="s">
        <v>524</v>
      </c>
      <c r="K500" t="s">
        <v>525</v>
      </c>
      <c r="L500" s="65">
        <f>(C500-VLOOKUP(H500,Riders!$A$2:$C$3501,2,FALSE))/365</f>
        <v>25.649315068493152</v>
      </c>
      <c r="M500" s="65">
        <f>(C500-VLOOKUP(I500,Riders!$A$2:$C$3501,2,FALSE))/365</f>
        <v>23.813698630136987</v>
      </c>
      <c r="N500" s="65">
        <f>(C500-VLOOKUP(J500,Riders!$A$2:$C$3501,2,FALSE))/365</f>
        <v>27.583561643835615</v>
      </c>
      <c r="O500" s="65">
        <f>(C500-VLOOKUP(K500,Riders!$A$2:$C$3501,2,FALSE))/365</f>
        <v>29.876712328767123</v>
      </c>
      <c r="P500" s="67">
        <v>1</v>
      </c>
      <c r="Q500" s="127">
        <f t="shared" si="49"/>
        <v>255.57900000000001</v>
      </c>
      <c r="R500" s="127">
        <f t="shared" si="50"/>
        <v>22.271000000000001</v>
      </c>
      <c r="S500" s="127">
        <f t="shared" si="51"/>
        <v>68.409999999999982</v>
      </c>
      <c r="T500" s="127">
        <f t="shared" si="52"/>
        <v>62.199000000000026</v>
      </c>
      <c r="U500" s="127">
        <f t="shared" si="53"/>
        <v>62.668999999999983</v>
      </c>
      <c r="V500" s="127">
        <f t="shared" si="54"/>
        <v>62.301000000000016</v>
      </c>
      <c r="W500">
        <v>14.068</v>
      </c>
      <c r="X500">
        <v>8.2030000000000012</v>
      </c>
      <c r="Y500">
        <v>7.7390000000000008</v>
      </c>
      <c r="Z500">
        <v>7.7259999999999955</v>
      </c>
      <c r="AA500">
        <v>7.5660000000000025</v>
      </c>
      <c r="AB500">
        <v>7.6280000000000001</v>
      </c>
      <c r="AC500">
        <v>7.6509999999999962</v>
      </c>
      <c r="AD500">
        <v>7.8289999999999864</v>
      </c>
      <c r="AE500">
        <v>7.7490000000000094</v>
      </c>
      <c r="AF500">
        <v>7.7490000000000094</v>
      </c>
      <c r="AG500">
        <v>7.7299999999999898</v>
      </c>
      <c r="AH500">
        <v>7.8240000000000265</v>
      </c>
      <c r="AI500">
        <v>7.72199999999998</v>
      </c>
      <c r="AJ500">
        <v>7.7460000000000093</v>
      </c>
      <c r="AK500">
        <v>7.7669999999999959</v>
      </c>
      <c r="AL500">
        <v>7.9120000000000061</v>
      </c>
      <c r="AM500">
        <v>7.7789999999999964</v>
      </c>
      <c r="AN500">
        <v>7.7920000000000016</v>
      </c>
      <c r="AO500">
        <v>7.900999999999982</v>
      </c>
      <c r="AP500">
        <v>7.8160000000000025</v>
      </c>
      <c r="AQ500">
        <v>7.8810000000000002</v>
      </c>
      <c r="AR500">
        <v>7.9319999999999879</v>
      </c>
      <c r="AS500">
        <v>7.7780000000000484</v>
      </c>
      <c r="AT500">
        <v>7.7899999999999636</v>
      </c>
      <c r="AU500">
        <v>7.9130000000000109</v>
      </c>
      <c r="AV500">
        <v>7.7089999999999748</v>
      </c>
      <c r="AW500">
        <v>7.6670000000000016</v>
      </c>
      <c r="AX500">
        <v>7.6520000000000152</v>
      </c>
      <c r="AY500">
        <v>7.6710000000000207</v>
      </c>
      <c r="AZ500">
        <v>7.7369999999999948</v>
      </c>
      <c r="BA500">
        <v>7.8389999999999702</v>
      </c>
      <c r="BB500">
        <v>8.113000000000028</v>
      </c>
      <c r="BC500" s="128">
        <f t="shared" si="55"/>
        <v>56.342657260573048</v>
      </c>
    </row>
    <row r="501" spans="1:55" ht="15" thickBot="1" x14ac:dyDescent="0.35">
      <c r="A501" s="62" t="s">
        <v>159</v>
      </c>
      <c r="B501" s="62">
        <v>2019</v>
      </c>
      <c r="C501" s="9">
        <v>43483</v>
      </c>
      <c r="D501" s="62" t="s">
        <v>72</v>
      </c>
      <c r="E501" s="38" t="s">
        <v>454</v>
      </c>
      <c r="F501">
        <v>3</v>
      </c>
      <c r="G501" t="s">
        <v>53</v>
      </c>
      <c r="H501" t="s">
        <v>227</v>
      </c>
      <c r="I501" t="s">
        <v>298</v>
      </c>
      <c r="J501" t="s">
        <v>478</v>
      </c>
      <c r="K501" t="s">
        <v>560</v>
      </c>
      <c r="L501" s="65">
        <f>(C501-VLOOKUP(H501,Riders!$A$2:$C$3501,2,FALSE))/365</f>
        <v>20.904109589041095</v>
      </c>
      <c r="M501" s="65">
        <f>(C501-VLOOKUP(I501,Riders!$A$2:$C$3501,2,FALSE))/365</f>
        <v>19.506849315068493</v>
      </c>
      <c r="N501" s="65">
        <f>(C501-VLOOKUP(J501,Riders!$A$2:$C$3501,2,FALSE))/365</f>
        <v>21.950684931506849</v>
      </c>
      <c r="O501" s="65">
        <f>(C501-VLOOKUP(K501,Riders!$A$2:$C$3501,2,FALSE))/365</f>
        <v>20.852054794520548</v>
      </c>
      <c r="P501" s="67">
        <v>2</v>
      </c>
      <c r="Q501" s="127">
        <f t="shared" si="49"/>
        <v>258.601</v>
      </c>
      <c r="R501" s="127">
        <f t="shared" si="50"/>
        <v>22.931000000000001</v>
      </c>
      <c r="S501" s="127">
        <f t="shared" si="51"/>
        <v>69.518000000000001</v>
      </c>
      <c r="T501" s="127">
        <f t="shared" si="52"/>
        <v>61.978000000000009</v>
      </c>
      <c r="U501" s="127">
        <f t="shared" si="53"/>
        <v>62.481999999999971</v>
      </c>
      <c r="V501" s="127">
        <f t="shared" si="54"/>
        <v>64.623000000000019</v>
      </c>
      <c r="W501">
        <v>14.504</v>
      </c>
      <c r="X501">
        <v>8.4270000000000014</v>
      </c>
      <c r="Y501">
        <v>7.9209999999999994</v>
      </c>
      <c r="Z501">
        <v>7.7309999999999981</v>
      </c>
      <c r="AA501">
        <v>7.8340000000000032</v>
      </c>
      <c r="AB501">
        <v>7.6749999999999972</v>
      </c>
      <c r="AC501">
        <v>7.6969999999999956</v>
      </c>
      <c r="AD501">
        <v>7.7290000000000063</v>
      </c>
      <c r="AE501">
        <v>7.6749999999999972</v>
      </c>
      <c r="AF501">
        <v>7.7000000000000028</v>
      </c>
      <c r="AG501">
        <v>7.8629999999999995</v>
      </c>
      <c r="AH501">
        <v>7.7479999999999762</v>
      </c>
      <c r="AI501">
        <v>7.8280000000000314</v>
      </c>
      <c r="AJ501">
        <v>7.6899999999999835</v>
      </c>
      <c r="AK501">
        <v>7.7800000000000011</v>
      </c>
      <c r="AL501">
        <v>7.6940000000000168</v>
      </c>
      <c r="AM501">
        <v>7.7520000000000095</v>
      </c>
      <c r="AN501">
        <v>7.8259999999999934</v>
      </c>
      <c r="AO501">
        <v>7.7699999999999818</v>
      </c>
      <c r="AP501">
        <v>7.7520000000000095</v>
      </c>
      <c r="AQ501">
        <v>7.7939999999999827</v>
      </c>
      <c r="AR501">
        <v>7.9590000000000316</v>
      </c>
      <c r="AS501">
        <v>7.757000000000005</v>
      </c>
      <c r="AT501">
        <v>7.8719999999999573</v>
      </c>
      <c r="AU501">
        <v>7.7599999999999909</v>
      </c>
      <c r="AV501">
        <v>7.7740000000000293</v>
      </c>
      <c r="AW501">
        <v>7.9770000000000039</v>
      </c>
      <c r="AX501">
        <v>7.9720000000000084</v>
      </c>
      <c r="AY501">
        <v>8.0729999999999791</v>
      </c>
      <c r="AZ501">
        <v>8.3269999999999982</v>
      </c>
      <c r="BA501">
        <v>8.2700000000000387</v>
      </c>
      <c r="BB501">
        <v>8.4699999999999704</v>
      </c>
      <c r="BC501" s="128">
        <f t="shared" si="55"/>
        <v>55.684239426761692</v>
      </c>
    </row>
    <row r="502" spans="1:55" ht="15" thickBot="1" x14ac:dyDescent="0.35">
      <c r="A502" s="62" t="s">
        <v>159</v>
      </c>
      <c r="B502" s="62">
        <v>2019</v>
      </c>
      <c r="C502" s="9">
        <v>43483</v>
      </c>
      <c r="D502" s="62" t="s">
        <v>72</v>
      </c>
      <c r="E502" s="38" t="s">
        <v>454</v>
      </c>
      <c r="F502">
        <v>4</v>
      </c>
      <c r="G502" t="s">
        <v>29</v>
      </c>
      <c r="H502" t="s">
        <v>322</v>
      </c>
      <c r="I502" t="s">
        <v>335</v>
      </c>
      <c r="J502" t="s">
        <v>416</v>
      </c>
      <c r="K502" t="s">
        <v>526</v>
      </c>
      <c r="L502" s="65">
        <f>(C502-VLOOKUP(H502,Riders!$A$2:$C$3501,2,FALSE))/365</f>
        <v>31.016438356164382</v>
      </c>
      <c r="M502" s="65">
        <f>(C502-VLOOKUP(I502,Riders!$A$2:$C$3501,2,FALSE))/365</f>
        <v>24.158904109589042</v>
      </c>
      <c r="N502" s="65">
        <f>(C502-VLOOKUP(J502,Riders!$A$2:$C$3501,2,FALSE))/365</f>
        <v>21.219178082191782</v>
      </c>
      <c r="O502" s="65">
        <f>(C502-VLOOKUP(K502,Riders!$A$2:$C$3501,2,FALSE))/365</f>
        <v>29.671232876712327</v>
      </c>
      <c r="P502" s="67">
        <v>1</v>
      </c>
      <c r="Q502" s="127">
        <f t="shared" si="49"/>
        <v>258.96700000000004</v>
      </c>
      <c r="R502" s="127">
        <f t="shared" si="50"/>
        <v>22.74</v>
      </c>
      <c r="S502" s="127">
        <f t="shared" si="51"/>
        <v>70.012</v>
      </c>
      <c r="T502" s="127">
        <f t="shared" si="52"/>
        <v>62.244999999999976</v>
      </c>
      <c r="U502" s="127">
        <f t="shared" si="53"/>
        <v>62.914000000000044</v>
      </c>
      <c r="V502" s="127">
        <f t="shared" si="54"/>
        <v>63.796000000000021</v>
      </c>
      <c r="W502">
        <v>14.285</v>
      </c>
      <c r="X502">
        <v>8.4549999999999983</v>
      </c>
      <c r="Y502">
        <v>8.0500000000000007</v>
      </c>
      <c r="Z502">
        <v>8.0559999999999974</v>
      </c>
      <c r="AA502">
        <v>7.8780000000000001</v>
      </c>
      <c r="AB502">
        <v>7.9400000000000048</v>
      </c>
      <c r="AC502">
        <v>7.6180000000000021</v>
      </c>
      <c r="AD502">
        <v>7.7299999999999969</v>
      </c>
      <c r="AE502">
        <v>7.8029999999999973</v>
      </c>
      <c r="AF502">
        <v>7.6920000000000215</v>
      </c>
      <c r="AG502">
        <v>7.6769999999999641</v>
      </c>
      <c r="AH502">
        <v>7.8210000000000122</v>
      </c>
      <c r="AI502">
        <v>7.7850000000000108</v>
      </c>
      <c r="AJ502">
        <v>7.9029999999999916</v>
      </c>
      <c r="AK502">
        <v>7.7220000000000226</v>
      </c>
      <c r="AL502">
        <v>7.8419999999999561</v>
      </c>
      <c r="AM502">
        <v>7.7090000000000316</v>
      </c>
      <c r="AN502">
        <v>7.7539999999999907</v>
      </c>
      <c r="AO502">
        <v>7.9900000000000091</v>
      </c>
      <c r="AP502">
        <v>7.8359999999999843</v>
      </c>
      <c r="AQ502">
        <v>7.7980000000000018</v>
      </c>
      <c r="AR502">
        <v>7.9160000000000252</v>
      </c>
      <c r="AS502">
        <v>7.8779999999999859</v>
      </c>
      <c r="AT502">
        <v>8.0330000000000155</v>
      </c>
      <c r="AU502">
        <v>7.8559999999999661</v>
      </c>
      <c r="AV502">
        <v>8.0939999999999657</v>
      </c>
      <c r="AW502">
        <v>7.8360000000000412</v>
      </c>
      <c r="AX502">
        <v>8.0219999999999914</v>
      </c>
      <c r="AY502">
        <v>8.1420000000000243</v>
      </c>
      <c r="AZ502">
        <v>7.9470000000000027</v>
      </c>
      <c r="BA502">
        <v>7.9210000000000491</v>
      </c>
      <c r="BB502">
        <v>7.9779999999999802</v>
      </c>
      <c r="BC502" s="128">
        <f t="shared" si="55"/>
        <v>55.605540474268913</v>
      </c>
    </row>
    <row r="503" spans="1:55" ht="15" thickBot="1" x14ac:dyDescent="0.35">
      <c r="A503" s="62" t="s">
        <v>159</v>
      </c>
      <c r="B503" s="62">
        <v>2019</v>
      </c>
      <c r="C503" s="9">
        <v>43483</v>
      </c>
      <c r="D503" s="62" t="s">
        <v>72</v>
      </c>
      <c r="E503" s="38" t="s">
        <v>454</v>
      </c>
      <c r="F503">
        <v>4</v>
      </c>
      <c r="G503" t="s">
        <v>51</v>
      </c>
      <c r="H503" t="s">
        <v>555</v>
      </c>
      <c r="I503" t="s">
        <v>236</v>
      </c>
      <c r="J503" t="s">
        <v>531</v>
      </c>
      <c r="K503" t="s">
        <v>532</v>
      </c>
      <c r="L503" s="65">
        <f>(C503-VLOOKUP(H503,Riders!$A$2:$C$3501,2,FALSE))/365</f>
        <v>32.802739726027397</v>
      </c>
      <c r="M503" s="65">
        <f>(C503-VLOOKUP(I503,Riders!$A$2:$C$3501,2,FALSE))/365</f>
        <v>23.205479452054796</v>
      </c>
      <c r="N503" s="65">
        <f>(C503-VLOOKUP(J503,Riders!$A$2:$C$3501,2,FALSE))/365</f>
        <v>18.38082191780822</v>
      </c>
      <c r="O503" s="65">
        <f>(C503-VLOOKUP(K503,Riders!$A$2:$C$3501,2,FALSE))/365</f>
        <v>26.230136986301371</v>
      </c>
      <c r="P503" s="67">
        <v>2</v>
      </c>
      <c r="Q503" s="127">
        <f t="shared" si="49"/>
        <v>263.18100000000004</v>
      </c>
      <c r="R503" s="127">
        <f t="shared" si="50"/>
        <v>22.15</v>
      </c>
      <c r="S503" s="127">
        <f t="shared" si="51"/>
        <v>69.170999999999992</v>
      </c>
      <c r="T503" s="127">
        <f t="shared" si="52"/>
        <v>63.528999999999996</v>
      </c>
      <c r="U503" s="127">
        <f t="shared" si="53"/>
        <v>64.515000000000015</v>
      </c>
      <c r="V503" s="127">
        <f t="shared" si="54"/>
        <v>65.966000000000037</v>
      </c>
      <c r="W503">
        <v>14.081</v>
      </c>
      <c r="X503">
        <v>8.0689999999999991</v>
      </c>
      <c r="Y503">
        <v>7.7190000000000012</v>
      </c>
      <c r="Z503">
        <v>7.7730000000000032</v>
      </c>
      <c r="AA503">
        <v>7.6969999999999956</v>
      </c>
      <c r="AB503">
        <v>7.8939999999999984</v>
      </c>
      <c r="AC503">
        <v>7.8930000000000007</v>
      </c>
      <c r="AD503">
        <v>8.0449999999999946</v>
      </c>
      <c r="AE503">
        <v>7.8640000000000043</v>
      </c>
      <c r="AF503">
        <v>7.7579999999999814</v>
      </c>
      <c r="AG503">
        <v>7.90300000000002</v>
      </c>
      <c r="AH503">
        <v>7.8379999999999939</v>
      </c>
      <c r="AI503">
        <v>8.0480000000000018</v>
      </c>
      <c r="AJ503">
        <v>7.9919999999999902</v>
      </c>
      <c r="AK503">
        <v>8.1370000000000289</v>
      </c>
      <c r="AL503">
        <v>7.9889999999999759</v>
      </c>
      <c r="AM503">
        <v>8.1190000000000282</v>
      </c>
      <c r="AN503">
        <v>7.9569999999999652</v>
      </c>
      <c r="AO503">
        <v>7.8910000000000196</v>
      </c>
      <c r="AP503">
        <v>8.0060000000000286</v>
      </c>
      <c r="AQ503">
        <v>7.9929999999999666</v>
      </c>
      <c r="AR503">
        <v>8.0230000000000246</v>
      </c>
      <c r="AS503">
        <v>8.2469999999999857</v>
      </c>
      <c r="AT503">
        <v>8.2789999999999964</v>
      </c>
      <c r="AU503">
        <v>8.3290000000000077</v>
      </c>
      <c r="AV503">
        <v>8.1189999999999714</v>
      </c>
      <c r="AW503">
        <v>8.2300000000000466</v>
      </c>
      <c r="AX503">
        <v>8.0370000000000061</v>
      </c>
      <c r="AY503">
        <v>8.0189999999999486</v>
      </c>
      <c r="AZ503">
        <v>8.1760000000000161</v>
      </c>
      <c r="BA503">
        <v>8.370000000000033</v>
      </c>
      <c r="BB503">
        <v>8.686000000000007</v>
      </c>
      <c r="BC503" s="128">
        <f t="shared" si="55"/>
        <v>54.715196005790681</v>
      </c>
    </row>
    <row r="504" spans="1:55" ht="15" thickBot="1" x14ac:dyDescent="0.35">
      <c r="A504" s="62" t="s">
        <v>159</v>
      </c>
      <c r="B504" s="62">
        <v>2019</v>
      </c>
      <c r="C504" s="9">
        <v>43483</v>
      </c>
      <c r="D504" s="62" t="s">
        <v>72</v>
      </c>
      <c r="E504" s="38" t="s">
        <v>204</v>
      </c>
      <c r="F504" t="s">
        <v>205</v>
      </c>
      <c r="G504" t="s">
        <v>29</v>
      </c>
      <c r="H504" t="s">
        <v>322</v>
      </c>
      <c r="I504" t="s">
        <v>335</v>
      </c>
      <c r="J504" t="s">
        <v>416</v>
      </c>
      <c r="K504" t="s">
        <v>526</v>
      </c>
      <c r="L504" s="65">
        <f>(C504-VLOOKUP(H504,Riders!$A$2:$C$3501,2,FALSE))/365</f>
        <v>31.016438356164382</v>
      </c>
      <c r="M504" s="65">
        <f>(C504-VLOOKUP(I504,Riders!$A$2:$C$3501,2,FALSE))/365</f>
        <v>24.158904109589042</v>
      </c>
      <c r="N504" s="65">
        <f>(C504-VLOOKUP(J504,Riders!$A$2:$C$3501,2,FALSE))/365</f>
        <v>21.219178082191782</v>
      </c>
      <c r="O504" s="65">
        <f>(C504-VLOOKUP(K504,Riders!$A$2:$C$3501,2,FALSE))/365</f>
        <v>29.671232876712327</v>
      </c>
      <c r="P504" s="67">
        <v>1</v>
      </c>
      <c r="Q504" s="127">
        <f t="shared" si="49"/>
        <v>256.02800000000002</v>
      </c>
      <c r="R504" s="127">
        <f t="shared" si="50"/>
        <v>22.245000000000001</v>
      </c>
      <c r="S504" s="127">
        <f t="shared" si="51"/>
        <v>67.992999999999995</v>
      </c>
      <c r="T504" s="127">
        <f t="shared" si="52"/>
        <v>61.320999999999998</v>
      </c>
      <c r="U504" s="127">
        <f t="shared" si="53"/>
        <v>62.359000000000009</v>
      </c>
      <c r="V504" s="127">
        <f t="shared" si="54"/>
        <v>64.355000000000018</v>
      </c>
      <c r="W504">
        <v>14.151999999999999</v>
      </c>
      <c r="X504">
        <v>8.0930000000000017</v>
      </c>
      <c r="Y504">
        <v>7.7089999999999996</v>
      </c>
      <c r="Z504">
        <v>7.7629999999999981</v>
      </c>
      <c r="AA504">
        <v>7.5679999999999978</v>
      </c>
      <c r="AB504">
        <v>7.5930000000000035</v>
      </c>
      <c r="AC504">
        <v>7.5419999999999874</v>
      </c>
      <c r="AD504">
        <v>7.5730000000000075</v>
      </c>
      <c r="AE504">
        <v>7.7060000000000031</v>
      </c>
      <c r="AF504">
        <v>7.6219999999999999</v>
      </c>
      <c r="AG504">
        <v>7.6060000000000088</v>
      </c>
      <c r="AH504">
        <v>7.6259999999999906</v>
      </c>
      <c r="AI504">
        <v>7.717000000000013</v>
      </c>
      <c r="AJ504">
        <v>7.6129999999999711</v>
      </c>
      <c r="AK504">
        <v>7.8119999999999976</v>
      </c>
      <c r="AL504">
        <v>7.619000000000014</v>
      </c>
      <c r="AM504">
        <v>7.6550000000000011</v>
      </c>
      <c r="AN504">
        <v>7.8340000000000316</v>
      </c>
      <c r="AO504">
        <v>7.7389999999999759</v>
      </c>
      <c r="AP504">
        <v>7.8010000000000161</v>
      </c>
      <c r="AQ504">
        <v>7.9599999999999795</v>
      </c>
      <c r="AR504">
        <v>7.7210000000000321</v>
      </c>
      <c r="AS504">
        <v>7.700999999999965</v>
      </c>
      <c r="AT504">
        <v>7.9480000000000075</v>
      </c>
      <c r="AU504">
        <v>8.0270000000000152</v>
      </c>
      <c r="AV504">
        <v>8.1680000000000064</v>
      </c>
      <c r="AW504">
        <v>8.0799999999999841</v>
      </c>
      <c r="AX504">
        <v>8.2639999999999816</v>
      </c>
      <c r="AY504">
        <v>7.8540000000000418</v>
      </c>
      <c r="AZ504">
        <v>7.8759999999999764</v>
      </c>
      <c r="BA504">
        <v>8.0529999999999973</v>
      </c>
      <c r="BB504">
        <v>8.0330000000000155</v>
      </c>
      <c r="BC504" s="128">
        <f t="shared" si="55"/>
        <v>56.243848329089005</v>
      </c>
    </row>
    <row r="505" spans="1:55" ht="15" thickBot="1" x14ac:dyDescent="0.35">
      <c r="A505" s="62" t="s">
        <v>159</v>
      </c>
      <c r="B505" s="62">
        <v>2019</v>
      </c>
      <c r="C505" s="9">
        <v>43483</v>
      </c>
      <c r="D505" s="62" t="s">
        <v>72</v>
      </c>
      <c r="E505" s="38" t="s">
        <v>204</v>
      </c>
      <c r="F505" t="s">
        <v>205</v>
      </c>
      <c r="G505" t="s">
        <v>27</v>
      </c>
      <c r="H505" t="s">
        <v>307</v>
      </c>
      <c r="I505" t="s">
        <v>432</v>
      </c>
      <c r="J505" t="s">
        <v>524</v>
      </c>
      <c r="K505" t="s">
        <v>525</v>
      </c>
      <c r="L505" s="65">
        <f>(C505-VLOOKUP(H505,Riders!$A$2:$C$3501,2,FALSE))/365</f>
        <v>25.649315068493152</v>
      </c>
      <c r="M505" s="65">
        <f>(C505-VLOOKUP(I505,Riders!$A$2:$C$3501,2,FALSE))/365</f>
        <v>23.813698630136987</v>
      </c>
      <c r="N505" s="65">
        <f>(C505-VLOOKUP(J505,Riders!$A$2:$C$3501,2,FALSE))/365</f>
        <v>27.583561643835615</v>
      </c>
      <c r="O505" s="65">
        <f>(C505-VLOOKUP(K505,Riders!$A$2:$C$3501,2,FALSE))/365</f>
        <v>29.876712328767123</v>
      </c>
      <c r="P505" s="67">
        <v>2</v>
      </c>
      <c r="Q505" s="127">
        <f t="shared" si="49"/>
        <v>257.27000000000004</v>
      </c>
      <c r="R505" s="127">
        <f t="shared" si="50"/>
        <v>21.969000000000001</v>
      </c>
      <c r="S505" s="127">
        <f t="shared" si="51"/>
        <v>67.710000000000008</v>
      </c>
      <c r="T505" s="127">
        <f t="shared" si="52"/>
        <v>61.828000000000003</v>
      </c>
      <c r="U505" s="127">
        <f t="shared" si="53"/>
        <v>63.407999999999959</v>
      </c>
      <c r="V505" s="127">
        <f t="shared" si="54"/>
        <v>64.324000000000069</v>
      </c>
      <c r="W505">
        <v>14.007999999999999</v>
      </c>
      <c r="X505">
        <v>7.9610000000000021</v>
      </c>
      <c r="Y505">
        <v>7.5609999999999999</v>
      </c>
      <c r="Z505">
        <v>7.6280000000000001</v>
      </c>
      <c r="AA505">
        <v>7.5360000000000014</v>
      </c>
      <c r="AB505">
        <v>7.5790000000000006</v>
      </c>
      <c r="AC505">
        <v>7.6299999999999955</v>
      </c>
      <c r="AD505">
        <v>7.8070000000000093</v>
      </c>
      <c r="AE505">
        <v>7.7039999999999935</v>
      </c>
      <c r="AF505">
        <v>7.6899999999999977</v>
      </c>
      <c r="AG505">
        <v>7.7239999999999895</v>
      </c>
      <c r="AH505">
        <v>7.8720000000000141</v>
      </c>
      <c r="AI505">
        <v>7.6800000000000068</v>
      </c>
      <c r="AJ505">
        <v>7.6509999999999678</v>
      </c>
      <c r="AK505">
        <v>7.6610000000000156</v>
      </c>
      <c r="AL505">
        <v>7.8460000000000178</v>
      </c>
      <c r="AM505">
        <v>7.757000000000005</v>
      </c>
      <c r="AN505">
        <v>7.8229999999999791</v>
      </c>
      <c r="AO505">
        <v>7.9639999999999986</v>
      </c>
      <c r="AP505">
        <v>7.9000000000000057</v>
      </c>
      <c r="AQ505">
        <v>8.0980000000000132</v>
      </c>
      <c r="AR505">
        <v>7.9809999999999945</v>
      </c>
      <c r="AS505">
        <v>8.1049999999999898</v>
      </c>
      <c r="AT505">
        <v>7.7799999999999727</v>
      </c>
      <c r="AU505">
        <v>7.7940000000000396</v>
      </c>
      <c r="AV505">
        <v>7.9120000000000061</v>
      </c>
      <c r="AW505">
        <v>7.9580000000000268</v>
      </c>
      <c r="AX505">
        <v>8.0789999999999793</v>
      </c>
      <c r="AY505">
        <v>8.1129999999999711</v>
      </c>
      <c r="AZ505">
        <v>8.299000000000035</v>
      </c>
      <c r="BA505">
        <v>8.0589999999999691</v>
      </c>
      <c r="BB505">
        <v>8.1100000000000421</v>
      </c>
      <c r="BC505" s="128">
        <f t="shared" si="55"/>
        <v>55.972324794962482</v>
      </c>
    </row>
    <row r="506" spans="1:55" ht="15" thickBot="1" x14ac:dyDescent="0.35">
      <c r="A506" s="62" t="s">
        <v>159</v>
      </c>
      <c r="B506" s="62">
        <v>2019</v>
      </c>
      <c r="C506" s="9">
        <v>43483</v>
      </c>
      <c r="D506" s="62" t="s">
        <v>72</v>
      </c>
      <c r="E506" s="38" t="s">
        <v>204</v>
      </c>
      <c r="F506" t="s">
        <v>206</v>
      </c>
      <c r="G506" t="s">
        <v>53</v>
      </c>
      <c r="H506" t="s">
        <v>227</v>
      </c>
      <c r="I506" t="s">
        <v>298</v>
      </c>
      <c r="J506" t="s">
        <v>478</v>
      </c>
      <c r="K506" t="s">
        <v>560</v>
      </c>
      <c r="L506" s="65">
        <f>(C506-VLOOKUP(H506,Riders!$A$2:$C$3501,2,FALSE))/365</f>
        <v>20.904109589041095</v>
      </c>
      <c r="M506" s="65">
        <f>(C506-VLOOKUP(I506,Riders!$A$2:$C$3501,2,FALSE))/365</f>
        <v>19.506849315068493</v>
      </c>
      <c r="N506" s="65">
        <f>(C506-VLOOKUP(J506,Riders!$A$2:$C$3501,2,FALSE))/365</f>
        <v>21.950684931506849</v>
      </c>
      <c r="O506" s="65">
        <f>(C506-VLOOKUP(K506,Riders!$A$2:$C$3501,2,FALSE))/365</f>
        <v>20.852054794520548</v>
      </c>
      <c r="P506" s="67">
        <v>3</v>
      </c>
      <c r="Q506" s="127">
        <f t="shared" si="49"/>
        <v>258.06899999999996</v>
      </c>
      <c r="R506" s="127">
        <f t="shared" si="50"/>
        <v>22.611000000000001</v>
      </c>
      <c r="S506" s="127">
        <f t="shared" si="51"/>
        <v>68.995999999999995</v>
      </c>
      <c r="T506" s="127">
        <f t="shared" si="52"/>
        <v>62.498000000000005</v>
      </c>
      <c r="U506" s="127">
        <f t="shared" si="53"/>
        <v>62.885999999999996</v>
      </c>
      <c r="V506" s="127">
        <f t="shared" si="54"/>
        <v>63.688999999999965</v>
      </c>
      <c r="W506">
        <v>14.340999999999999</v>
      </c>
      <c r="X506">
        <v>8.2700000000000014</v>
      </c>
      <c r="Y506">
        <v>7.870000000000001</v>
      </c>
      <c r="Z506">
        <v>7.7139999999999986</v>
      </c>
      <c r="AA506">
        <v>7.7640000000000029</v>
      </c>
      <c r="AB506">
        <v>7.6469999999999985</v>
      </c>
      <c r="AC506">
        <v>7.6739999999999995</v>
      </c>
      <c r="AD506">
        <v>7.715999999999994</v>
      </c>
      <c r="AE506">
        <v>7.666000000000011</v>
      </c>
      <c r="AF506">
        <v>7.6509999999999962</v>
      </c>
      <c r="AG506">
        <v>7.840999999999994</v>
      </c>
      <c r="AH506">
        <v>7.7270000000000039</v>
      </c>
      <c r="AI506">
        <v>7.769999999999996</v>
      </c>
      <c r="AJ506">
        <v>7.9210000000000207</v>
      </c>
      <c r="AK506">
        <v>7.8979999999999819</v>
      </c>
      <c r="AL506">
        <v>8.0240000000000009</v>
      </c>
      <c r="AM506">
        <v>7.8499999999999943</v>
      </c>
      <c r="AN506">
        <v>7.8569999999999993</v>
      </c>
      <c r="AO506">
        <v>7.9060000000000059</v>
      </c>
      <c r="AP506">
        <v>7.8179999999999836</v>
      </c>
      <c r="AQ506">
        <v>7.8079999999999927</v>
      </c>
      <c r="AR506">
        <v>7.835000000000008</v>
      </c>
      <c r="AS506">
        <v>7.9320000000000448</v>
      </c>
      <c r="AT506">
        <v>7.879999999999967</v>
      </c>
      <c r="AU506">
        <v>7.9410000000000309</v>
      </c>
      <c r="AV506">
        <v>8.0849999999999795</v>
      </c>
      <c r="AW506">
        <v>7.8930000000000007</v>
      </c>
      <c r="AX506">
        <v>7.8799999999999955</v>
      </c>
      <c r="AY506">
        <v>7.953000000000003</v>
      </c>
      <c r="AZ506">
        <v>7.9799999999999898</v>
      </c>
      <c r="BA506">
        <v>7.9159999999999968</v>
      </c>
      <c r="BB506">
        <v>8.0409999999999684</v>
      </c>
      <c r="BC506" s="128">
        <f t="shared" si="55"/>
        <v>55.799030491845215</v>
      </c>
    </row>
    <row r="507" spans="1:55" ht="15" thickBot="1" x14ac:dyDescent="0.35">
      <c r="A507" s="62" t="s">
        <v>159</v>
      </c>
      <c r="B507" s="62">
        <v>2019</v>
      </c>
      <c r="C507" s="9">
        <v>43483</v>
      </c>
      <c r="D507" s="62" t="s">
        <v>72</v>
      </c>
      <c r="E507" s="38" t="s">
        <v>204</v>
      </c>
      <c r="F507" t="s">
        <v>206</v>
      </c>
      <c r="G507" t="s">
        <v>162</v>
      </c>
      <c r="H507" t="s">
        <v>28</v>
      </c>
      <c r="I507" t="s">
        <v>573</v>
      </c>
      <c r="J507" t="s">
        <v>551</v>
      </c>
      <c r="K507" t="s">
        <v>417</v>
      </c>
      <c r="L507" s="65">
        <f>(C507-VLOOKUP(H507,Riders!$A$2:$C$3501,2,FALSE))/365</f>
        <v>19.063013698630137</v>
      </c>
      <c r="M507" s="65">
        <f>(C507-VLOOKUP(I507,Riders!$A$2:$C$3501,2,FALSE))/365</f>
        <v>29.769863013698629</v>
      </c>
      <c r="N507" s="65">
        <f>(C507-VLOOKUP(J507,Riders!$A$2:$C$3501,2,FALSE))/365</f>
        <v>22.263013698630136</v>
      </c>
      <c r="O507" s="65">
        <f>(C507-VLOOKUP(K507,Riders!$A$2:$C$3501,2,FALSE))/365</f>
        <v>19.915068493150685</v>
      </c>
      <c r="P507" s="67">
        <v>4</v>
      </c>
      <c r="Q507" s="127">
        <f t="shared" si="49"/>
        <v>271.012</v>
      </c>
      <c r="R507" s="127">
        <f t="shared" si="50"/>
        <v>22.004999999999999</v>
      </c>
      <c r="S507" s="127">
        <f t="shared" si="51"/>
        <v>69.843999999999994</v>
      </c>
      <c r="T507" s="127">
        <f t="shared" si="52"/>
        <v>63.41500000000002</v>
      </c>
      <c r="U507" s="127">
        <f t="shared" si="53"/>
        <v>64.295999999999992</v>
      </c>
      <c r="V507" s="127">
        <f t="shared" si="54"/>
        <v>73.456999999999994</v>
      </c>
      <c r="W507">
        <v>13.939</v>
      </c>
      <c r="X507">
        <v>8.0659999999999989</v>
      </c>
      <c r="Y507">
        <v>7.9730000000000025</v>
      </c>
      <c r="Z507">
        <v>8.0229999999999961</v>
      </c>
      <c r="AA507">
        <v>7.9400000000000048</v>
      </c>
      <c r="AB507">
        <v>8.0339999999999989</v>
      </c>
      <c r="AC507">
        <v>7.9099999999999966</v>
      </c>
      <c r="AD507">
        <v>7.9589999999999961</v>
      </c>
      <c r="AE507">
        <v>8.1630000000000251</v>
      </c>
      <c r="AF507">
        <v>7.813999999999993</v>
      </c>
      <c r="AG507">
        <v>7.7549999999999955</v>
      </c>
      <c r="AH507">
        <v>7.9199999999999875</v>
      </c>
      <c r="AI507">
        <v>7.8859999999999957</v>
      </c>
      <c r="AJ507">
        <v>7.9750000000000085</v>
      </c>
      <c r="AK507">
        <v>7.965999999999994</v>
      </c>
      <c r="AL507">
        <v>7.9360000000000213</v>
      </c>
      <c r="AM507">
        <v>7.9139999999999873</v>
      </c>
      <c r="AN507">
        <v>8.0569999999999879</v>
      </c>
      <c r="AO507">
        <v>8.1970000000000312</v>
      </c>
      <c r="AP507">
        <v>7.97199999999998</v>
      </c>
      <c r="AQ507">
        <v>8.0509999999999877</v>
      </c>
      <c r="AR507">
        <v>8.2000000000000171</v>
      </c>
      <c r="AS507">
        <v>7.9449999999999648</v>
      </c>
      <c r="AT507">
        <v>7.9600000000000364</v>
      </c>
      <c r="AU507">
        <v>7.8859999999999957</v>
      </c>
      <c r="AV507">
        <v>7.7990000000000066</v>
      </c>
      <c r="AW507">
        <v>8.3969999999999914</v>
      </c>
      <c r="AX507">
        <v>8.7189999999999941</v>
      </c>
      <c r="AY507">
        <v>9.342000000000013</v>
      </c>
      <c r="AZ507">
        <v>9.6879999999999598</v>
      </c>
      <c r="BA507">
        <v>9.9940000000000282</v>
      </c>
      <c r="BB507">
        <v>11.632000000000005</v>
      </c>
      <c r="BC507" s="128">
        <f t="shared" si="55"/>
        <v>53.134178560358954</v>
      </c>
    </row>
    <row r="508" spans="1:55" ht="15" thickBot="1" x14ac:dyDescent="0.35">
      <c r="A508" s="62" t="s">
        <v>181</v>
      </c>
      <c r="B508" s="62">
        <v>2018</v>
      </c>
      <c r="C508" s="64">
        <v>43448</v>
      </c>
      <c r="D508" s="62" t="s">
        <v>72</v>
      </c>
      <c r="E508" s="38" t="s">
        <v>454</v>
      </c>
      <c r="F508">
        <v>1</v>
      </c>
      <c r="G508" t="s">
        <v>47</v>
      </c>
      <c r="H508" t="s">
        <v>562</v>
      </c>
      <c r="I508" t="s">
        <v>534</v>
      </c>
      <c r="J508" t="s">
        <v>268</v>
      </c>
      <c r="K508" t="s">
        <v>279</v>
      </c>
      <c r="L508" s="65">
        <f>(C508-VLOOKUP(H508,Riders!$A$2:$C$3501,2,FALSE))/365</f>
        <v>21.2</v>
      </c>
      <c r="M508" s="65">
        <f>(C508-VLOOKUP(I508,Riders!$A$2:$C$3501,2,FALSE))/365</f>
        <v>22.980821917808218</v>
      </c>
      <c r="N508" s="65">
        <f>(C508-VLOOKUP(J508,Riders!$A$2:$C$3501,2,FALSE))/365</f>
        <v>21.950684931506849</v>
      </c>
      <c r="O508" s="65">
        <f>(C508-VLOOKUP(K508,Riders!$A$2:$C$3501,2,FALSE))/365</f>
        <v>22.578082191780823</v>
      </c>
      <c r="P508" s="67">
        <v>1</v>
      </c>
      <c r="Q508" s="127">
        <f t="shared" si="49"/>
        <v>265.29899999999998</v>
      </c>
      <c r="R508" s="127">
        <f t="shared" si="50"/>
        <v>22.64</v>
      </c>
      <c r="S508" s="127">
        <f t="shared" si="51"/>
        <v>70.08</v>
      </c>
      <c r="T508" s="127">
        <f t="shared" si="52"/>
        <v>64.225000000000009</v>
      </c>
      <c r="U508" s="127">
        <f t="shared" si="53"/>
        <v>64.634999999999962</v>
      </c>
      <c r="V508" s="127">
        <f t="shared" si="54"/>
        <v>66.359000000000009</v>
      </c>
      <c r="W508">
        <v>14.304</v>
      </c>
      <c r="X508">
        <v>8.3360000000000003</v>
      </c>
      <c r="Y508">
        <v>8.1310000000000002</v>
      </c>
      <c r="Z508">
        <v>7.6769999999999996</v>
      </c>
      <c r="AA508">
        <v>7.9279999999999973</v>
      </c>
      <c r="AB508">
        <v>7.8940000000000055</v>
      </c>
      <c r="AC508">
        <v>7.9889999999999972</v>
      </c>
      <c r="AD508">
        <v>7.820999999999998</v>
      </c>
      <c r="AE508">
        <v>7.980000000000004</v>
      </c>
      <c r="AF508">
        <v>7.8470000000000084</v>
      </c>
      <c r="AG508">
        <v>8.0079999999999814</v>
      </c>
      <c r="AH508">
        <v>7.791000000000011</v>
      </c>
      <c r="AI508">
        <v>8.0479999999999876</v>
      </c>
      <c r="AJ508">
        <v>8.2349999999999852</v>
      </c>
      <c r="AK508">
        <v>8.1220000000000141</v>
      </c>
      <c r="AL508">
        <v>8.1940000000000168</v>
      </c>
      <c r="AM508">
        <v>8.0169999999999959</v>
      </c>
      <c r="AN508">
        <v>8.1119999999999948</v>
      </c>
      <c r="AO508">
        <v>7.992999999999995</v>
      </c>
      <c r="AP508">
        <v>8.1160000000000139</v>
      </c>
      <c r="AQ508">
        <v>8.0579999999999927</v>
      </c>
      <c r="AR508">
        <v>8.1049999999999898</v>
      </c>
      <c r="AS508">
        <v>8.2190000000000225</v>
      </c>
      <c r="AT508">
        <v>8.0149999999999579</v>
      </c>
      <c r="AU508">
        <v>8.2430000000000518</v>
      </c>
      <c r="AV508">
        <v>8.0129999999999484</v>
      </c>
      <c r="AW508">
        <v>8.2300000000000466</v>
      </c>
      <c r="AX508">
        <v>8.2449999999999761</v>
      </c>
      <c r="AY508">
        <v>8.339999999999975</v>
      </c>
      <c r="AZ508">
        <v>8.6790000000000589</v>
      </c>
      <c r="BA508">
        <v>8.3569999999999993</v>
      </c>
      <c r="BB508">
        <v>8.2519999999999527</v>
      </c>
      <c r="BC508" s="128">
        <f t="shared" si="55"/>
        <v>54.278380242669598</v>
      </c>
    </row>
    <row r="509" spans="1:55" ht="15" thickBot="1" x14ac:dyDescent="0.35">
      <c r="A509" s="39" t="s">
        <v>181</v>
      </c>
      <c r="B509" s="39">
        <v>2018</v>
      </c>
      <c r="C509" s="64">
        <v>43448</v>
      </c>
      <c r="D509" s="39" t="s">
        <v>72</v>
      </c>
      <c r="E509" s="38" t="s">
        <v>454</v>
      </c>
      <c r="F509" s="43">
        <v>1</v>
      </c>
      <c r="G509" t="s">
        <v>51</v>
      </c>
      <c r="H509" t="s">
        <v>236</v>
      </c>
      <c r="I509" t="s">
        <v>531</v>
      </c>
      <c r="J509" t="s">
        <v>532</v>
      </c>
      <c r="K509" t="s">
        <v>555</v>
      </c>
      <c r="L509" s="65">
        <f>(C509-VLOOKUP(H509,Riders!$A$2:$C$3501,2,FALSE))/365</f>
        <v>23.109589041095891</v>
      </c>
      <c r="M509" s="65">
        <f>(C509-VLOOKUP(I509,Riders!$A$2:$C$3501,2,FALSE))/365</f>
        <v>18.284931506849315</v>
      </c>
      <c r="N509" s="65">
        <f>(C509-VLOOKUP(J509,Riders!$A$2:$C$3501,2,FALSE))/365</f>
        <v>26.134246575342466</v>
      </c>
      <c r="O509" s="65">
        <f>(C509-VLOOKUP(K509,Riders!$A$2:$C$3501,2,FALSE))/365</f>
        <v>32.706849315068496</v>
      </c>
      <c r="P509" s="67">
        <v>2</v>
      </c>
      <c r="Q509" s="127">
        <f t="shared" si="49"/>
        <v>271.63499999999999</v>
      </c>
      <c r="R509" s="127">
        <f t="shared" si="50"/>
        <v>23.029</v>
      </c>
      <c r="S509" s="127">
        <f t="shared" si="51"/>
        <v>70.669999999999987</v>
      </c>
      <c r="T509" s="127">
        <f t="shared" si="52"/>
        <v>65.952000000000027</v>
      </c>
      <c r="U509" s="127">
        <f t="shared" si="53"/>
        <v>67.009999999999962</v>
      </c>
      <c r="V509" s="127">
        <f t="shared" si="54"/>
        <v>68.003000000000014</v>
      </c>
      <c r="W509">
        <v>14.523</v>
      </c>
      <c r="X509">
        <v>8.5060000000000002</v>
      </c>
      <c r="Y509">
        <v>8.1879999999999988</v>
      </c>
      <c r="Z509">
        <v>7.8840000000000003</v>
      </c>
      <c r="AA509">
        <v>7.8999999999999986</v>
      </c>
      <c r="AB509">
        <v>7.8160000000000025</v>
      </c>
      <c r="AC509">
        <v>7.9710000000000036</v>
      </c>
      <c r="AD509">
        <v>7.8819999999999837</v>
      </c>
      <c r="AE509">
        <v>8.0840000000000174</v>
      </c>
      <c r="AF509">
        <v>8.2599999999999909</v>
      </c>
      <c r="AG509">
        <v>8.1350000000000051</v>
      </c>
      <c r="AH509">
        <v>8.353999999999985</v>
      </c>
      <c r="AI509">
        <v>8.2490000000000094</v>
      </c>
      <c r="AJ509">
        <v>8.4109999999999872</v>
      </c>
      <c r="AK509">
        <v>8.2299999999999898</v>
      </c>
      <c r="AL509">
        <v>8.2290000000000418</v>
      </c>
      <c r="AM509">
        <v>8.3400000000000034</v>
      </c>
      <c r="AN509">
        <v>8.2749999999999773</v>
      </c>
      <c r="AO509">
        <v>8.4059999999999775</v>
      </c>
      <c r="AP509">
        <v>8.2980000000000018</v>
      </c>
      <c r="AQ509">
        <v>8.4840000000000089</v>
      </c>
      <c r="AR509">
        <v>8.3640000000000043</v>
      </c>
      <c r="AS509">
        <v>8.5060000000000286</v>
      </c>
      <c r="AT509">
        <v>8.3369999999999607</v>
      </c>
      <c r="AU509">
        <v>8.3360000000000412</v>
      </c>
      <c r="AV509">
        <v>8.5379999999999825</v>
      </c>
      <c r="AW509">
        <v>8.4160000000000252</v>
      </c>
      <c r="AX509">
        <v>8.7099999999999511</v>
      </c>
      <c r="AY509">
        <v>8.5519999999999925</v>
      </c>
      <c r="AZ509">
        <v>8.7670000000000528</v>
      </c>
      <c r="BA509">
        <v>8.3069999999999595</v>
      </c>
      <c r="BB509">
        <v>8.3770000000000095</v>
      </c>
      <c r="BC509" s="128">
        <f t="shared" si="55"/>
        <v>53.012314318846983</v>
      </c>
    </row>
    <row r="510" spans="1:55" ht="15" thickBot="1" x14ac:dyDescent="0.35">
      <c r="A510" s="39" t="s">
        <v>181</v>
      </c>
      <c r="B510" s="39">
        <v>2018</v>
      </c>
      <c r="C510" s="64">
        <v>43448</v>
      </c>
      <c r="D510" s="39" t="s">
        <v>72</v>
      </c>
      <c r="E510" s="38" t="s">
        <v>454</v>
      </c>
      <c r="F510" s="43">
        <v>2</v>
      </c>
      <c r="G510" t="s">
        <v>273</v>
      </c>
      <c r="H510" t="s">
        <v>579</v>
      </c>
      <c r="I510" t="s">
        <v>418</v>
      </c>
      <c r="J510" t="s">
        <v>580</v>
      </c>
      <c r="K510" t="s">
        <v>420</v>
      </c>
      <c r="L510" s="65">
        <f>(C510-VLOOKUP(H510,Riders!$A$2:$C$3501,2,FALSE))/365</f>
        <v>19.265753424657536</v>
      </c>
      <c r="M510" s="65">
        <f>(C510-VLOOKUP(I510,Riders!$A$2:$C$3501,2,FALSE))/365</f>
        <v>21.726027397260275</v>
      </c>
      <c r="N510" s="65">
        <f>(C510-VLOOKUP(J510,Riders!$A$2:$C$3501,2,FALSE))/365</f>
        <v>20.682191780821917</v>
      </c>
      <c r="O510" s="65">
        <f>(C510-VLOOKUP(K510,Riders!$A$2:$C$3501,2,FALSE))/365</f>
        <v>19.69041095890411</v>
      </c>
      <c r="P510" s="67">
        <v>1</v>
      </c>
      <c r="Q510" s="127">
        <f t="shared" si="49"/>
        <v>263.702</v>
      </c>
      <c r="R510" s="127">
        <f t="shared" si="50"/>
        <v>22.791</v>
      </c>
      <c r="S510" s="127">
        <f t="shared" si="51"/>
        <v>70.900000000000006</v>
      </c>
      <c r="T510" s="127">
        <f t="shared" si="52"/>
        <v>63.709000000000003</v>
      </c>
      <c r="U510" s="127">
        <f t="shared" si="53"/>
        <v>64.73599999999999</v>
      </c>
      <c r="V510" s="127">
        <f t="shared" si="54"/>
        <v>64.356999999999999</v>
      </c>
      <c r="W510">
        <v>14.196999999999999</v>
      </c>
      <c r="X510">
        <v>8.5940000000000012</v>
      </c>
      <c r="Y510">
        <v>8.0739999999999981</v>
      </c>
      <c r="Z510">
        <v>8.0599999999999987</v>
      </c>
      <c r="AA510">
        <v>7.9170000000000016</v>
      </c>
      <c r="AB510">
        <v>7.9510000000000005</v>
      </c>
      <c r="AC510">
        <v>8.1389999999999958</v>
      </c>
      <c r="AD510">
        <v>7.9680000000000106</v>
      </c>
      <c r="AE510">
        <v>7.9129999999999825</v>
      </c>
      <c r="AF510">
        <v>8.0330000000000155</v>
      </c>
      <c r="AG510">
        <v>7.869000000000014</v>
      </c>
      <c r="AH510">
        <v>7.8959999999999724</v>
      </c>
      <c r="AI510">
        <v>7.9170000000000158</v>
      </c>
      <c r="AJ510">
        <v>8.054000000000002</v>
      </c>
      <c r="AK510">
        <v>7.9549999999999983</v>
      </c>
      <c r="AL510">
        <v>8.0720000000000027</v>
      </c>
      <c r="AM510">
        <v>7.9809999999999945</v>
      </c>
      <c r="AN510">
        <v>7.9710000000000036</v>
      </c>
      <c r="AO510">
        <v>8.1690000000000111</v>
      </c>
      <c r="AP510">
        <v>8.2379999999999711</v>
      </c>
      <c r="AQ510">
        <v>8.1480000000000246</v>
      </c>
      <c r="AR510">
        <v>8.1760000000000161</v>
      </c>
      <c r="AS510">
        <v>7.9959999999999809</v>
      </c>
      <c r="AT510">
        <v>8.0569999999999879</v>
      </c>
      <c r="AU510">
        <v>8.0089999999999861</v>
      </c>
      <c r="AV510">
        <v>8.2010000000000218</v>
      </c>
      <c r="AW510">
        <v>8.032999999999987</v>
      </c>
      <c r="AX510">
        <v>8.1839999999999975</v>
      </c>
      <c r="AY510">
        <v>7.9080000000000155</v>
      </c>
      <c r="AZ510">
        <v>7.9379999999999882</v>
      </c>
      <c r="BA510">
        <v>8.1700000000000159</v>
      </c>
      <c r="BB510">
        <v>7.9139999999999873</v>
      </c>
      <c r="BC510" s="128">
        <f t="shared" si="55"/>
        <v>54.607094371677121</v>
      </c>
    </row>
    <row r="511" spans="1:55" ht="15" thickBot="1" x14ac:dyDescent="0.35">
      <c r="A511" s="39" t="s">
        <v>181</v>
      </c>
      <c r="B511" s="39">
        <v>2018</v>
      </c>
      <c r="C511" s="64">
        <v>43448</v>
      </c>
      <c r="D511" s="39" t="s">
        <v>72</v>
      </c>
      <c r="E511" s="38" t="s">
        <v>454</v>
      </c>
      <c r="F511" s="43">
        <v>2</v>
      </c>
      <c r="G511" t="s">
        <v>56</v>
      </c>
      <c r="H511" t="s">
        <v>267</v>
      </c>
      <c r="I511" t="s">
        <v>428</v>
      </c>
      <c r="J511" t="s">
        <v>427</v>
      </c>
      <c r="K511" t="s">
        <v>55</v>
      </c>
      <c r="L511" s="65">
        <f>(C511-VLOOKUP(H511,Riders!$A$2:$C$3501,2,FALSE))/365</f>
        <v>19.969863013698632</v>
      </c>
      <c r="M511" s="65">
        <f>(C511-VLOOKUP(I511,Riders!$A$2:$C$3501,2,FALSE))/365</f>
        <v>29.13150684931507</v>
      </c>
      <c r="N511" s="65">
        <f>(C511-VLOOKUP(J511,Riders!$A$2:$C$3501,2,FALSE))/365</f>
        <v>24.632876712328766</v>
      </c>
      <c r="O511" s="65">
        <f>(C511-VLOOKUP(K511,Riders!$A$2:$C$3501,2,FALSE))/365</f>
        <v>29.61917808219178</v>
      </c>
      <c r="P511" s="67">
        <v>2</v>
      </c>
      <c r="Q511" s="127">
        <f t="shared" si="49"/>
        <v>274.53500000000003</v>
      </c>
      <c r="R511" s="127">
        <f t="shared" si="50"/>
        <v>23.155999999999999</v>
      </c>
      <c r="S511" s="127">
        <f t="shared" si="51"/>
        <v>70.646999999999991</v>
      </c>
      <c r="T511" s="127">
        <f t="shared" si="52"/>
        <v>64.849000000000018</v>
      </c>
      <c r="U511" s="127">
        <f t="shared" si="53"/>
        <v>67.153999999999996</v>
      </c>
      <c r="V511" s="127">
        <f t="shared" si="54"/>
        <v>71.885000000000019</v>
      </c>
      <c r="W511">
        <v>14.747999999999999</v>
      </c>
      <c r="X511">
        <v>8.4079999999999995</v>
      </c>
      <c r="Y511">
        <v>7.9440000000000026</v>
      </c>
      <c r="Z511">
        <v>7.8829999999999956</v>
      </c>
      <c r="AA511">
        <v>7.7580000000000027</v>
      </c>
      <c r="AB511">
        <v>7.9949999999999974</v>
      </c>
      <c r="AC511">
        <v>7.9069999999999894</v>
      </c>
      <c r="AD511">
        <v>8.0040000000000049</v>
      </c>
      <c r="AE511">
        <v>8.1840000000000117</v>
      </c>
      <c r="AF511">
        <v>8.0319999999999823</v>
      </c>
      <c r="AG511">
        <v>8.1060000000000088</v>
      </c>
      <c r="AH511">
        <v>8.1770000000000209</v>
      </c>
      <c r="AI511">
        <v>8.0049999999999812</v>
      </c>
      <c r="AJ511">
        <v>7.9640000000000128</v>
      </c>
      <c r="AK511">
        <v>8.2120000000000033</v>
      </c>
      <c r="AL511">
        <v>8.1689999999999969</v>
      </c>
      <c r="AM511">
        <v>8.4599999999999795</v>
      </c>
      <c r="AN511">
        <v>8.1990000000000123</v>
      </c>
      <c r="AO511">
        <v>8.2490000000000236</v>
      </c>
      <c r="AP511">
        <v>8.4549999999999841</v>
      </c>
      <c r="AQ511">
        <v>8.2119999999999891</v>
      </c>
      <c r="AR511">
        <v>8.3259999999999934</v>
      </c>
      <c r="AS511">
        <v>8.5830000000000268</v>
      </c>
      <c r="AT511">
        <v>8.6699999999999875</v>
      </c>
      <c r="AU511">
        <v>8.8739999999999668</v>
      </c>
      <c r="AV511">
        <v>8.5710000000000264</v>
      </c>
      <c r="AW511">
        <v>8.6140000000000043</v>
      </c>
      <c r="AX511">
        <v>8.7950000000000159</v>
      </c>
      <c r="AY511">
        <v>9.0549999999999784</v>
      </c>
      <c r="AZ511">
        <v>9.195999999999998</v>
      </c>
      <c r="BA511">
        <v>9.2950000000000159</v>
      </c>
      <c r="BB511">
        <v>9.4850000000000136</v>
      </c>
      <c r="BC511" s="128">
        <f t="shared" si="55"/>
        <v>52.452328482707117</v>
      </c>
    </row>
    <row r="512" spans="1:55" ht="15" thickBot="1" x14ac:dyDescent="0.35">
      <c r="A512" s="39" t="s">
        <v>181</v>
      </c>
      <c r="B512" s="39">
        <v>2018</v>
      </c>
      <c r="C512" s="64">
        <v>43448</v>
      </c>
      <c r="D512" s="39" t="s">
        <v>72</v>
      </c>
      <c r="E512" s="38" t="s">
        <v>454</v>
      </c>
      <c r="F512" s="43">
        <v>3</v>
      </c>
      <c r="G512" t="s">
        <v>67</v>
      </c>
      <c r="H512" t="s">
        <v>214</v>
      </c>
      <c r="I512" t="s">
        <v>329</v>
      </c>
      <c r="J512" t="s">
        <v>578</v>
      </c>
      <c r="K512" t="s">
        <v>521</v>
      </c>
      <c r="L512" s="65">
        <f>(C512-VLOOKUP(H512,Riders!$A$2:$C$3501,2,FALSE))/365</f>
        <v>23.989041095890411</v>
      </c>
      <c r="M512" s="65">
        <f>(C512-VLOOKUP(I512,Riders!$A$2:$C$3501,2,FALSE))/365</f>
        <v>32.095890410958901</v>
      </c>
      <c r="N512" s="65">
        <f>(C512-VLOOKUP(J512,Riders!$A$2:$C$3501,2,FALSE))/365</f>
        <v>23.12876712328767</v>
      </c>
      <c r="O512" s="65">
        <f>(C512-VLOOKUP(K512,Riders!$A$2:$C$3501,2,FALSE))/365</f>
        <v>21.323287671232876</v>
      </c>
      <c r="P512" s="67">
        <v>1</v>
      </c>
      <c r="Q512" s="127">
        <f t="shared" si="49"/>
        <v>260.35300000000001</v>
      </c>
      <c r="R512" s="127">
        <f t="shared" si="50"/>
        <v>21.859000000000002</v>
      </c>
      <c r="S512" s="127">
        <f t="shared" si="51"/>
        <v>68.891000000000005</v>
      </c>
      <c r="T512" s="127">
        <f t="shared" si="52"/>
        <v>63.711999999999975</v>
      </c>
      <c r="U512" s="127">
        <f t="shared" si="53"/>
        <v>63.464000000000027</v>
      </c>
      <c r="V512" s="127">
        <f t="shared" si="54"/>
        <v>64.286000000000001</v>
      </c>
      <c r="W512">
        <v>13.916</v>
      </c>
      <c r="X512">
        <v>7.9430000000000014</v>
      </c>
      <c r="Y512">
        <v>7.8189999999999991</v>
      </c>
      <c r="Z512">
        <v>7.7759999999999998</v>
      </c>
      <c r="AA512">
        <v>8.0339999999999989</v>
      </c>
      <c r="AB512">
        <v>7.7430000000000021</v>
      </c>
      <c r="AC512">
        <v>7.93</v>
      </c>
      <c r="AD512">
        <v>7.730000000000004</v>
      </c>
      <c r="AE512">
        <v>7.6469999999999914</v>
      </c>
      <c r="AF512">
        <v>7.7309999999999945</v>
      </c>
      <c r="AG512">
        <v>7.7130000000000223</v>
      </c>
      <c r="AH512">
        <v>7.9029999999999916</v>
      </c>
      <c r="AI512">
        <v>8.0360000000000014</v>
      </c>
      <c r="AJ512">
        <v>8.275999999999982</v>
      </c>
      <c r="AK512">
        <v>8.1160000000000139</v>
      </c>
      <c r="AL512">
        <v>8.2899999999999778</v>
      </c>
      <c r="AM512">
        <v>8.0620000000000118</v>
      </c>
      <c r="AN512">
        <v>7.9570000000000221</v>
      </c>
      <c r="AO512">
        <v>7.8479999999999563</v>
      </c>
      <c r="AP512">
        <v>7.9300000000000352</v>
      </c>
      <c r="AQ512">
        <v>7.7880000000000109</v>
      </c>
      <c r="AR512">
        <v>7.7389999999999759</v>
      </c>
      <c r="AS512">
        <v>8.0219999999999914</v>
      </c>
      <c r="AT512">
        <v>8.1180000000000234</v>
      </c>
      <c r="AU512">
        <v>8.117999999999995</v>
      </c>
      <c r="AV512">
        <v>8.2979999999999734</v>
      </c>
      <c r="AW512">
        <v>8.1680000000000064</v>
      </c>
      <c r="AX512">
        <v>8.1220000000000709</v>
      </c>
      <c r="AY512">
        <v>8.0699999999999648</v>
      </c>
      <c r="AZ512">
        <v>8.0989999999999895</v>
      </c>
      <c r="BA512">
        <v>7.72199999999998</v>
      </c>
      <c r="BB512">
        <v>7.6890000000000214</v>
      </c>
      <c r="BC512" s="128">
        <f t="shared" si="55"/>
        <v>55.309522071956152</v>
      </c>
    </row>
    <row r="513" spans="1:55" ht="15" thickBot="1" x14ac:dyDescent="0.35">
      <c r="A513" s="39" t="s">
        <v>181</v>
      </c>
      <c r="B513" s="39">
        <v>2018</v>
      </c>
      <c r="C513" s="64">
        <v>43448</v>
      </c>
      <c r="D513" s="39" t="s">
        <v>72</v>
      </c>
      <c r="E513" s="38" t="s">
        <v>454</v>
      </c>
      <c r="F513" s="43">
        <v>3</v>
      </c>
      <c r="G513" t="s">
        <v>53</v>
      </c>
      <c r="H513" t="s">
        <v>227</v>
      </c>
      <c r="I513" t="s">
        <v>557</v>
      </c>
      <c r="J513" t="s">
        <v>316</v>
      </c>
      <c r="K513" t="s">
        <v>529</v>
      </c>
      <c r="L513" s="65">
        <f>(C513-VLOOKUP(H513,Riders!$A$2:$C$3501,2,FALSE))/365</f>
        <v>20.80821917808219</v>
      </c>
      <c r="M513" s="65">
        <f>(C513-VLOOKUP(I513,Riders!$A$2:$C$3501,2,FALSE))/365</f>
        <v>30.438356164383563</v>
      </c>
      <c r="N513" s="65">
        <f>(C513-VLOOKUP(J513,Riders!$A$2:$C$3501,2,FALSE))/365</f>
        <v>17.978082191780821</v>
      </c>
      <c r="O513" s="65">
        <f>(C513-VLOOKUP(K513,Riders!$A$2:$C$3501,2,FALSE))/365</f>
        <v>36.43013698630137</v>
      </c>
      <c r="P513" s="67">
        <v>2</v>
      </c>
      <c r="Q513" s="127">
        <f t="shared" si="49"/>
        <v>263.14799999999997</v>
      </c>
      <c r="R513" s="127">
        <f t="shared" si="50"/>
        <v>22.87</v>
      </c>
      <c r="S513" s="127">
        <f t="shared" si="51"/>
        <v>69.450999999999993</v>
      </c>
      <c r="T513" s="127">
        <f t="shared" si="52"/>
        <v>63.143000000000029</v>
      </c>
      <c r="U513" s="127">
        <f t="shared" si="53"/>
        <v>64.642999999999972</v>
      </c>
      <c r="V513" s="127">
        <f t="shared" si="54"/>
        <v>65.910999999999973</v>
      </c>
      <c r="W513">
        <v>14.494</v>
      </c>
      <c r="X513">
        <v>8.3760000000000012</v>
      </c>
      <c r="Y513">
        <v>7.8299999999999983</v>
      </c>
      <c r="Z513">
        <v>7.6459999999999972</v>
      </c>
      <c r="AA513">
        <v>7.7640000000000029</v>
      </c>
      <c r="AB513">
        <v>7.6880000000000024</v>
      </c>
      <c r="AC513">
        <v>7.7379999999999995</v>
      </c>
      <c r="AD513">
        <v>7.914999999999992</v>
      </c>
      <c r="AE513">
        <v>7.8050000000000068</v>
      </c>
      <c r="AF513">
        <v>7.8159999999999883</v>
      </c>
      <c r="AG513">
        <v>7.8370000000000175</v>
      </c>
      <c r="AH513">
        <v>7.8549999999999898</v>
      </c>
      <c r="AI513">
        <v>7.9740000000000038</v>
      </c>
      <c r="AJ513">
        <v>7.8899999999999864</v>
      </c>
      <c r="AK513">
        <v>7.8950000000000102</v>
      </c>
      <c r="AL513">
        <v>8.0710000000000264</v>
      </c>
      <c r="AM513">
        <v>7.978999999999985</v>
      </c>
      <c r="AN513">
        <v>8.1389999999999816</v>
      </c>
      <c r="AO513">
        <v>8.0180000000000007</v>
      </c>
      <c r="AP513">
        <v>8.2410000000000139</v>
      </c>
      <c r="AQ513">
        <v>8.0339999999999918</v>
      </c>
      <c r="AR513">
        <v>8.0099999999999909</v>
      </c>
      <c r="AS513">
        <v>8.1380000000000337</v>
      </c>
      <c r="AT513">
        <v>8.0839999999999748</v>
      </c>
      <c r="AU513">
        <v>8.125</v>
      </c>
      <c r="AV513">
        <v>8.304000000000002</v>
      </c>
      <c r="AW513">
        <v>8.2449999999999761</v>
      </c>
      <c r="AX513">
        <v>8.4699999999999989</v>
      </c>
      <c r="AY513">
        <v>8.1899999999999977</v>
      </c>
      <c r="AZ513">
        <v>8.1930000000000121</v>
      </c>
      <c r="BA513">
        <v>8.127000000000038</v>
      </c>
      <c r="BB513">
        <v>8.2569999999999482</v>
      </c>
      <c r="BC513" s="128">
        <f t="shared" si="55"/>
        <v>54.722057549363861</v>
      </c>
    </row>
    <row r="514" spans="1:55" ht="15" thickBot="1" x14ac:dyDescent="0.35">
      <c r="A514" s="39" t="s">
        <v>181</v>
      </c>
      <c r="B514" s="39">
        <v>2018</v>
      </c>
      <c r="C514" s="64">
        <v>43448</v>
      </c>
      <c r="D514" s="39" t="s">
        <v>72</v>
      </c>
      <c r="E514" s="38" t="s">
        <v>454</v>
      </c>
      <c r="F514" s="43">
        <v>4</v>
      </c>
      <c r="G514" t="s">
        <v>25</v>
      </c>
      <c r="H514" t="s">
        <v>343</v>
      </c>
      <c r="I514" t="s">
        <v>269</v>
      </c>
      <c r="J514" t="s">
        <v>522</v>
      </c>
      <c r="K514" t="s">
        <v>309</v>
      </c>
      <c r="L514" s="65">
        <f>(C514-VLOOKUP(H514,Riders!$A$2:$C$3501,2,FALSE))/365</f>
        <v>24.284931506849315</v>
      </c>
      <c r="M514" s="65">
        <f>(C514-VLOOKUP(I514,Riders!$A$2:$C$3501,2,FALSE))/365</f>
        <v>24.775342465753425</v>
      </c>
      <c r="N514" s="65">
        <f>(C514-VLOOKUP(J514,Riders!$A$2:$C$3501,2,FALSE))/365</f>
        <v>20.542465753424658</v>
      </c>
      <c r="O514" s="65">
        <f>(C514-VLOOKUP(K514,Riders!$A$2:$C$3501,2,FALSE))/365</f>
        <v>26.657534246575342</v>
      </c>
      <c r="P514" s="67">
        <v>1</v>
      </c>
      <c r="Q514" s="127">
        <f t="shared" ref="Q514:Q582" si="56">IF(COUNT(W514:BB514)=32,SUM(W514:BB514),"")</f>
        <v>258.34399999999999</v>
      </c>
      <c r="R514" s="127">
        <f t="shared" ref="R514:R582" si="57">IF(COUNT(W514:X514)=2,SUM(W514:X514),"")</f>
        <v>22.236999999999998</v>
      </c>
      <c r="S514" s="127">
        <f t="shared" ref="S514:S582" si="58">IF(COUNT(W514:AD514)=8,SUM(W514:AD514),"")</f>
        <v>68.74799999999999</v>
      </c>
      <c r="T514" s="127">
        <f t="shared" ref="T514:T582" si="59">IF(COUNT(AE514:AL514)=8,SUM(AE514:AL514),"")</f>
        <v>61.912000000000006</v>
      </c>
      <c r="U514" s="127">
        <f t="shared" ref="U514:U582" si="60">IF(COUNT(AM514:AT514)=8,SUM(AM514:AT514),"")</f>
        <v>61.863999999999976</v>
      </c>
      <c r="V514" s="127">
        <f t="shared" ref="V514:V582" si="61">IF(COUNT(AU514:BB514)=8,SUM(AU514:BB514),"")</f>
        <v>65.820000000000022</v>
      </c>
      <c r="W514">
        <v>14.028</v>
      </c>
      <c r="X514">
        <v>8.2089999999999979</v>
      </c>
      <c r="Y514">
        <v>7.7110000000000021</v>
      </c>
      <c r="Z514">
        <v>7.7060000000000031</v>
      </c>
      <c r="AA514">
        <v>7.6669999999999945</v>
      </c>
      <c r="AB514">
        <v>7.75</v>
      </c>
      <c r="AC514">
        <v>7.9060000000000059</v>
      </c>
      <c r="AD514">
        <v>7.7709999999999866</v>
      </c>
      <c r="AE514">
        <v>7.7590000000000146</v>
      </c>
      <c r="AF514">
        <v>7.762999999999991</v>
      </c>
      <c r="AG514">
        <v>7.8849999999999909</v>
      </c>
      <c r="AH514">
        <v>7.7470000000000283</v>
      </c>
      <c r="AI514">
        <v>7.6929999999999978</v>
      </c>
      <c r="AJ514">
        <v>7.6760000000000019</v>
      </c>
      <c r="AK514">
        <v>7.6859999999999928</v>
      </c>
      <c r="AL514">
        <v>7.7029999999999887</v>
      </c>
      <c r="AM514">
        <v>7.7040000000000077</v>
      </c>
      <c r="AN514">
        <v>7.8029999999999973</v>
      </c>
      <c r="AO514">
        <v>7.6499999999999773</v>
      </c>
      <c r="AP514">
        <v>7.8510000000000275</v>
      </c>
      <c r="AQ514">
        <v>7.6749999999999829</v>
      </c>
      <c r="AR514">
        <v>7.6680000000000348</v>
      </c>
      <c r="AS514">
        <v>7.8059999999999832</v>
      </c>
      <c r="AT514">
        <v>7.7069999999999652</v>
      </c>
      <c r="AU514">
        <v>7.867999999999995</v>
      </c>
      <c r="AV514">
        <v>7.938999999999993</v>
      </c>
      <c r="AW514">
        <v>8.1490000000000293</v>
      </c>
      <c r="AX514">
        <v>8.4140000000000157</v>
      </c>
      <c r="AY514">
        <v>8.3390000000000271</v>
      </c>
      <c r="AZ514">
        <v>8.6429999999999723</v>
      </c>
      <c r="BA514">
        <v>8.2490000000000236</v>
      </c>
      <c r="BB514">
        <v>8.2189999999999657</v>
      </c>
      <c r="BC514" s="128">
        <f t="shared" ref="BC514:BC577" si="62">IF(COUNT(W514:BB514)=32,3.6*4000/Q514,"")</f>
        <v>55.739633976403553</v>
      </c>
    </row>
    <row r="515" spans="1:55" ht="15" thickBot="1" x14ac:dyDescent="0.35">
      <c r="A515" s="39" t="s">
        <v>181</v>
      </c>
      <c r="B515" s="39">
        <v>2018</v>
      </c>
      <c r="C515" s="64">
        <v>43448</v>
      </c>
      <c r="D515" s="39" t="s">
        <v>72</v>
      </c>
      <c r="E515" s="38" t="s">
        <v>454</v>
      </c>
      <c r="F515" s="43">
        <v>4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5">
        <f>(C515-VLOOKUP(H515,Riders!$A$2:$C$3501,2,FALSE))/365</f>
        <v>23.19178082191781</v>
      </c>
      <c r="M515" s="65" t="e">
        <f>(C515-VLOOKUP(I515,Riders!$A$2:$C$3501,2,FALSE))/365</f>
        <v>#N/A</v>
      </c>
      <c r="N515" s="65">
        <f>(C515-VLOOKUP(J515,Riders!$A$2:$C$3501,2,FALSE))/365</f>
        <v>29.660273972602738</v>
      </c>
      <c r="O515" s="65">
        <f>(C515-VLOOKUP(K515,Riders!$A$2:$C$3501,2,FALSE))/365</f>
        <v>28.745205479452054</v>
      </c>
      <c r="P515" s="67">
        <v>2</v>
      </c>
      <c r="Q515" s="127">
        <f t="shared" si="56"/>
        <v>266.2</v>
      </c>
      <c r="R515" s="127">
        <f t="shared" si="57"/>
        <v>23.172999999999998</v>
      </c>
      <c r="S515" s="127">
        <f t="shared" si="58"/>
        <v>70.548999999999992</v>
      </c>
      <c r="T515" s="127">
        <f t="shared" si="59"/>
        <v>63.683000000000035</v>
      </c>
      <c r="U515" s="127">
        <f t="shared" si="60"/>
        <v>65.05699999999996</v>
      </c>
      <c r="V515" s="127">
        <f t="shared" si="61"/>
        <v>66.911000000000001</v>
      </c>
      <c r="W515">
        <v>14.7</v>
      </c>
      <c r="X515">
        <v>8.472999999999999</v>
      </c>
      <c r="Y515">
        <v>8.1180000000000021</v>
      </c>
      <c r="Z515">
        <v>8.041999999999998</v>
      </c>
      <c r="AA515">
        <v>7.8230000000000004</v>
      </c>
      <c r="AB515">
        <v>7.9070000000000036</v>
      </c>
      <c r="AC515">
        <v>7.7469999999999928</v>
      </c>
      <c r="AD515">
        <v>7.7389999999999972</v>
      </c>
      <c r="AE515">
        <v>7.9110000000000156</v>
      </c>
      <c r="AF515">
        <v>7.7819999999999823</v>
      </c>
      <c r="AG515">
        <v>7.7999999999999972</v>
      </c>
      <c r="AH515">
        <v>7.9510000000000076</v>
      </c>
      <c r="AI515">
        <v>7.9200000000000017</v>
      </c>
      <c r="AJ515">
        <v>8.0930000000000035</v>
      </c>
      <c r="AK515">
        <v>8.0580000000000069</v>
      </c>
      <c r="AL515">
        <v>8.1680000000000206</v>
      </c>
      <c r="AM515">
        <v>8.34699999999998</v>
      </c>
      <c r="AN515">
        <v>8.132000000000005</v>
      </c>
      <c r="AO515">
        <v>8.0849999999999795</v>
      </c>
      <c r="AP515">
        <v>8.1080000000000041</v>
      </c>
      <c r="AQ515">
        <v>8.2909999999999968</v>
      </c>
      <c r="AR515">
        <v>8.0080000000000098</v>
      </c>
      <c r="AS515">
        <v>7.9910000000000139</v>
      </c>
      <c r="AT515">
        <v>8.0949999999999704</v>
      </c>
      <c r="AU515">
        <v>8.2710000000000434</v>
      </c>
      <c r="AV515">
        <v>8.1810000000000116</v>
      </c>
      <c r="AW515">
        <v>8.4359999999999502</v>
      </c>
      <c r="AX515">
        <v>8.48599999999999</v>
      </c>
      <c r="AY515">
        <v>8.6400000000000148</v>
      </c>
      <c r="AZ515">
        <v>8.2550000000000239</v>
      </c>
      <c r="BA515">
        <v>8.3509999999999707</v>
      </c>
      <c r="BB515">
        <v>8.2909999999999968</v>
      </c>
      <c r="BC515" s="128">
        <f t="shared" si="62"/>
        <v>54.094665664913599</v>
      </c>
    </row>
    <row r="516" spans="1:55" ht="15" thickBot="1" x14ac:dyDescent="0.35">
      <c r="A516" s="39" t="s">
        <v>181</v>
      </c>
      <c r="B516" s="39">
        <v>2018</v>
      </c>
      <c r="C516" s="64">
        <v>43448</v>
      </c>
      <c r="D516" s="39" t="s">
        <v>72</v>
      </c>
      <c r="E516" s="38" t="s">
        <v>204</v>
      </c>
      <c r="F516" s="43" t="s">
        <v>205</v>
      </c>
      <c r="G516" t="s">
        <v>25</v>
      </c>
      <c r="H516" t="s">
        <v>343</v>
      </c>
      <c r="I516" t="s">
        <v>269</v>
      </c>
      <c r="J516" t="s">
        <v>522</v>
      </c>
      <c r="K516" t="s">
        <v>309</v>
      </c>
      <c r="L516" s="65">
        <f>(C516-VLOOKUP(H516,Riders!$A$2:$C$3501,2,FALSE))/365</f>
        <v>24.284931506849315</v>
      </c>
      <c r="M516" s="65">
        <f>(C516-VLOOKUP(I516,Riders!$A$2:$C$3501,2,FALSE))/365</f>
        <v>24.775342465753425</v>
      </c>
      <c r="N516" s="65">
        <f>(C516-VLOOKUP(J516,Riders!$A$2:$C$3501,2,FALSE))/365</f>
        <v>20.542465753424658</v>
      </c>
      <c r="O516" s="65">
        <f>(C516-VLOOKUP(K516,Riders!$A$2:$C$3501,2,FALSE))/365</f>
        <v>26.657534246575342</v>
      </c>
      <c r="P516" s="67">
        <v>1</v>
      </c>
      <c r="Q516" s="127" t="str">
        <f t="shared" si="56"/>
        <v/>
      </c>
      <c r="R516" s="127">
        <f t="shared" si="57"/>
        <v>22.388000000000002</v>
      </c>
      <c r="S516" s="127">
        <f t="shared" si="58"/>
        <v>68.387</v>
      </c>
      <c r="T516" s="127">
        <f t="shared" si="59"/>
        <v>62.066000000000003</v>
      </c>
      <c r="U516" s="127">
        <f t="shared" si="60"/>
        <v>62.400000000000006</v>
      </c>
      <c r="V516" s="127" t="str">
        <f t="shared" si="61"/>
        <v/>
      </c>
      <c r="W516">
        <v>14.134</v>
      </c>
      <c r="X516">
        <v>8.2540000000000013</v>
      </c>
      <c r="Y516">
        <v>7.6999999999999993</v>
      </c>
      <c r="Z516">
        <v>7.6820000000000022</v>
      </c>
      <c r="AA516">
        <v>7.5449999999999946</v>
      </c>
      <c r="AB516">
        <v>7.5800000000000054</v>
      </c>
      <c r="AC516">
        <v>7.7309999999999945</v>
      </c>
      <c r="AD516">
        <v>7.7610000000000028</v>
      </c>
      <c r="AE516">
        <v>7.8589999999999947</v>
      </c>
      <c r="AF516">
        <v>7.9060000000000059</v>
      </c>
      <c r="AG516">
        <v>8.0229999999999961</v>
      </c>
      <c r="AH516">
        <v>7.7830000000000013</v>
      </c>
      <c r="AI516">
        <v>7.6849999999999881</v>
      </c>
      <c r="AJ516">
        <v>7.6370000000000147</v>
      </c>
      <c r="AK516">
        <v>7.6050000000000182</v>
      </c>
      <c r="AL516">
        <v>7.5679999999999836</v>
      </c>
      <c r="AM516">
        <v>7.5050000000000239</v>
      </c>
      <c r="AN516">
        <v>7.4599999999999511</v>
      </c>
      <c r="AO516">
        <v>7.5640000000000214</v>
      </c>
      <c r="AP516">
        <v>7.4759999999999991</v>
      </c>
      <c r="AQ516">
        <v>7.7270000000000039</v>
      </c>
      <c r="AR516">
        <v>8.2490000000000236</v>
      </c>
      <c r="AS516">
        <v>8.3249999999999602</v>
      </c>
      <c r="AT516">
        <v>8.0940000000000225</v>
      </c>
      <c r="AU516">
        <v>9.5499999999999829</v>
      </c>
      <c r="AV516"/>
      <c r="AW516"/>
      <c r="AX516"/>
      <c r="AY516"/>
      <c r="AZ516"/>
      <c r="BA516"/>
      <c r="BB516"/>
      <c r="BC516" s="128" t="str">
        <f t="shared" si="62"/>
        <v/>
      </c>
    </row>
    <row r="517" spans="1:55" ht="15" thickBot="1" x14ac:dyDescent="0.35">
      <c r="A517" s="39" t="s">
        <v>181</v>
      </c>
      <c r="B517" s="39">
        <v>2018</v>
      </c>
      <c r="C517" s="64">
        <v>43448</v>
      </c>
      <c r="D517" s="39" t="s">
        <v>72</v>
      </c>
      <c r="E517" s="38" t="s">
        <v>204</v>
      </c>
      <c r="F517" s="43" t="s">
        <v>205</v>
      </c>
      <c r="G517" t="s">
        <v>67</v>
      </c>
      <c r="H517" t="s">
        <v>214</v>
      </c>
      <c r="I517" t="s">
        <v>329</v>
      </c>
      <c r="J517" t="s">
        <v>578</v>
      </c>
      <c r="K517" t="s">
        <v>521</v>
      </c>
      <c r="L517" s="65">
        <f>(C517-VLOOKUP(H517,Riders!$A$2:$C$3501,2,FALSE))/365</f>
        <v>23.989041095890411</v>
      </c>
      <c r="M517" s="65">
        <f>(C517-VLOOKUP(I517,Riders!$A$2:$C$3501,2,FALSE))/365</f>
        <v>32.095890410958901</v>
      </c>
      <c r="N517" s="65">
        <f>(C517-VLOOKUP(J517,Riders!$A$2:$C$3501,2,FALSE))/365</f>
        <v>23.12876712328767</v>
      </c>
      <c r="O517" s="65">
        <f>(C517-VLOOKUP(K517,Riders!$A$2:$C$3501,2,FALSE))/365</f>
        <v>21.323287671232876</v>
      </c>
      <c r="P517" s="67">
        <v>2</v>
      </c>
      <c r="Q517" s="127" t="str">
        <f t="shared" si="56"/>
        <v/>
      </c>
      <c r="R517" s="127">
        <f t="shared" si="57"/>
        <v>22.664000000000001</v>
      </c>
      <c r="S517" s="127">
        <f t="shared" si="58"/>
        <v>70.430999999999997</v>
      </c>
      <c r="T517" s="127">
        <f t="shared" si="59"/>
        <v>65.45</v>
      </c>
      <c r="U517" s="127" t="str">
        <f t="shared" si="60"/>
        <v/>
      </c>
      <c r="V517" s="127" t="str">
        <f t="shared" si="61"/>
        <v/>
      </c>
      <c r="W517">
        <v>14.492000000000001</v>
      </c>
      <c r="X517">
        <v>8.1720000000000006</v>
      </c>
      <c r="Y517">
        <v>8.1129999999999995</v>
      </c>
      <c r="Z517">
        <v>7.7689999999999984</v>
      </c>
      <c r="AA517">
        <v>7.8659999999999997</v>
      </c>
      <c r="AB517">
        <v>7.9179999999999993</v>
      </c>
      <c r="AC517">
        <v>8.1240000000000094</v>
      </c>
      <c r="AD517">
        <v>7.9769999999999897</v>
      </c>
      <c r="AE517">
        <v>7.9050000000000153</v>
      </c>
      <c r="AF517">
        <v>8.0049999999999955</v>
      </c>
      <c r="AG517">
        <v>8.0679999999999836</v>
      </c>
      <c r="AH517">
        <v>8.3600000000000136</v>
      </c>
      <c r="AI517">
        <v>8.2129999999999939</v>
      </c>
      <c r="AJ517">
        <v>8.36</v>
      </c>
      <c r="AK517">
        <v>8.2069999999999936</v>
      </c>
      <c r="AL517">
        <v>8.3320000000000078</v>
      </c>
      <c r="AM517">
        <v>8.0749999999999886</v>
      </c>
      <c r="AN517">
        <v>7.9770000000000323</v>
      </c>
      <c r="AO517">
        <v>7.8719999999999857</v>
      </c>
      <c r="AP517">
        <v>8.0550000000000068</v>
      </c>
      <c r="AQ517">
        <v>9.1129999999999711</v>
      </c>
      <c r="AR517"/>
      <c r="AS517"/>
      <c r="AT517"/>
      <c r="AU517"/>
      <c r="AV517"/>
      <c r="AW517"/>
      <c r="AX517"/>
      <c r="AY517"/>
      <c r="AZ517"/>
      <c r="BA517"/>
      <c r="BB517"/>
      <c r="BC517" s="128" t="str">
        <f t="shared" si="62"/>
        <v/>
      </c>
    </row>
    <row r="518" spans="1:55" ht="15" thickBot="1" x14ac:dyDescent="0.35">
      <c r="A518" s="39" t="s">
        <v>181</v>
      </c>
      <c r="B518" s="39">
        <v>2018</v>
      </c>
      <c r="C518" s="64">
        <v>43448</v>
      </c>
      <c r="D518" s="39" t="s">
        <v>72</v>
      </c>
      <c r="E518" s="38" t="s">
        <v>204</v>
      </c>
      <c r="F518" s="43" t="s">
        <v>206</v>
      </c>
      <c r="G518" t="s">
        <v>53</v>
      </c>
      <c r="H518" t="s">
        <v>227</v>
      </c>
      <c r="I518" t="s">
        <v>557</v>
      </c>
      <c r="J518" t="s">
        <v>316</v>
      </c>
      <c r="K518" t="s">
        <v>529</v>
      </c>
      <c r="L518" s="65">
        <f>(C518-VLOOKUP(H518,Riders!$A$2:$C$3501,2,FALSE))/365</f>
        <v>20.80821917808219</v>
      </c>
      <c r="M518" s="65">
        <f>(C518-VLOOKUP(I518,Riders!$A$2:$C$3501,2,FALSE))/365</f>
        <v>30.438356164383563</v>
      </c>
      <c r="N518" s="65">
        <f>(C518-VLOOKUP(J518,Riders!$A$2:$C$3501,2,FALSE))/365</f>
        <v>17.978082191780821</v>
      </c>
      <c r="O518" s="65">
        <f>(C518-VLOOKUP(K518,Riders!$A$2:$C$3501,2,FALSE))/365</f>
        <v>36.43013698630137</v>
      </c>
      <c r="P518" s="67">
        <v>3</v>
      </c>
      <c r="Q518" s="127">
        <f t="shared" si="56"/>
        <v>264.512</v>
      </c>
      <c r="R518" s="127">
        <f t="shared" si="57"/>
        <v>22.798999999999999</v>
      </c>
      <c r="S518" s="127">
        <f t="shared" si="58"/>
        <v>70.593999999999994</v>
      </c>
      <c r="T518" s="127">
        <f t="shared" si="59"/>
        <v>63.478999999999985</v>
      </c>
      <c r="U518" s="127">
        <f t="shared" si="60"/>
        <v>64.222000000000037</v>
      </c>
      <c r="V518" s="127">
        <f t="shared" si="61"/>
        <v>66.216999999999985</v>
      </c>
      <c r="W518">
        <v>14.215</v>
      </c>
      <c r="X518">
        <v>8.5839999999999996</v>
      </c>
      <c r="Y518">
        <v>8.1580000000000013</v>
      </c>
      <c r="Z518">
        <v>8.0229999999999961</v>
      </c>
      <c r="AA518">
        <v>7.865000000000002</v>
      </c>
      <c r="AB518">
        <v>7.8329999999999984</v>
      </c>
      <c r="AC518">
        <v>7.9930000000000163</v>
      </c>
      <c r="AD518">
        <v>7.9229999999999805</v>
      </c>
      <c r="AE518">
        <v>7.8569999999999993</v>
      </c>
      <c r="AF518">
        <v>7.9630000000000081</v>
      </c>
      <c r="AG518">
        <v>7.8790000000000049</v>
      </c>
      <c r="AH518">
        <v>7.8469999999999942</v>
      </c>
      <c r="AI518">
        <v>7.8410000000000082</v>
      </c>
      <c r="AJ518">
        <v>8.0099999999999909</v>
      </c>
      <c r="AK518">
        <v>7.9590000000000174</v>
      </c>
      <c r="AL518">
        <v>8.122999999999962</v>
      </c>
      <c r="AM518">
        <v>8.0060000000000002</v>
      </c>
      <c r="AN518">
        <v>7.9920000000000186</v>
      </c>
      <c r="AO518">
        <v>8.1710000000000207</v>
      </c>
      <c r="AP518">
        <v>7.9969999999999573</v>
      </c>
      <c r="AQ518">
        <v>7.8790000000000191</v>
      </c>
      <c r="AR518">
        <v>8.9679999999999893</v>
      </c>
      <c r="AS518">
        <v>7.0769999999999982</v>
      </c>
      <c r="AT518">
        <v>8.1320000000000334</v>
      </c>
      <c r="AU518">
        <v>8.3199999999999648</v>
      </c>
      <c r="AV518">
        <v>8.1229999999999905</v>
      </c>
      <c r="AW518">
        <v>8.3420000000000414</v>
      </c>
      <c r="AX518">
        <v>8.1170000000000186</v>
      </c>
      <c r="AY518">
        <v>8.2350000000000136</v>
      </c>
      <c r="AZ518">
        <v>8.5009999999999764</v>
      </c>
      <c r="BA518">
        <v>8.4149999999999352</v>
      </c>
      <c r="BB518">
        <v>8.1640000000000441</v>
      </c>
      <c r="BC518" s="128">
        <f t="shared" si="62"/>
        <v>54.439874183401891</v>
      </c>
    </row>
    <row r="519" spans="1:55" ht="15" thickBot="1" x14ac:dyDescent="0.35">
      <c r="A519" s="39" t="s">
        <v>181</v>
      </c>
      <c r="B519" s="39">
        <v>2018</v>
      </c>
      <c r="C519" s="64">
        <v>43448</v>
      </c>
      <c r="D519" s="39" t="s">
        <v>72</v>
      </c>
      <c r="E519" s="38" t="s">
        <v>204</v>
      </c>
      <c r="F519" s="43" t="s">
        <v>206</v>
      </c>
      <c r="G519" t="s">
        <v>273</v>
      </c>
      <c r="H519" t="s">
        <v>579</v>
      </c>
      <c r="I519" t="s">
        <v>418</v>
      </c>
      <c r="J519" t="s">
        <v>580</v>
      </c>
      <c r="K519" t="s">
        <v>420</v>
      </c>
      <c r="L519" s="65">
        <f>(C519-VLOOKUP(H519,Riders!$A$2:$C$3501,2,FALSE))/365</f>
        <v>19.265753424657536</v>
      </c>
      <c r="M519" s="65">
        <f>(C519-VLOOKUP(I519,Riders!$A$2:$C$3501,2,FALSE))/365</f>
        <v>21.726027397260275</v>
      </c>
      <c r="N519" s="65">
        <f>(C519-VLOOKUP(J519,Riders!$A$2:$C$3501,2,FALSE))/365</f>
        <v>20.682191780821917</v>
      </c>
      <c r="O519" s="65">
        <f>(C519-VLOOKUP(K519,Riders!$A$2:$C$3501,2,FALSE))/365</f>
        <v>19.69041095890411</v>
      </c>
      <c r="P519" s="67">
        <v>4</v>
      </c>
      <c r="Q519" s="127">
        <f t="shared" si="56"/>
        <v>263.76499999999999</v>
      </c>
      <c r="R519" s="127">
        <f t="shared" si="57"/>
        <v>22.491</v>
      </c>
      <c r="S519" s="127">
        <f t="shared" si="58"/>
        <v>69.424000000000007</v>
      </c>
      <c r="T519" s="127">
        <f t="shared" si="59"/>
        <v>63.78000000000003</v>
      </c>
      <c r="U519" s="127">
        <f t="shared" si="60"/>
        <v>64.880999999999972</v>
      </c>
      <c r="V519" s="127">
        <f t="shared" si="61"/>
        <v>65.679999999999978</v>
      </c>
      <c r="W519">
        <v>14.177</v>
      </c>
      <c r="X519">
        <v>8.3140000000000001</v>
      </c>
      <c r="Y519">
        <v>7.8260000000000005</v>
      </c>
      <c r="Z519">
        <v>7.8639999999999972</v>
      </c>
      <c r="AA519">
        <v>7.7540000000000049</v>
      </c>
      <c r="AB519">
        <v>7.9349999999999952</v>
      </c>
      <c r="AC519">
        <v>7.7760000000000034</v>
      </c>
      <c r="AD519">
        <v>7.7780000000000058</v>
      </c>
      <c r="AE519">
        <v>7.7549999999999812</v>
      </c>
      <c r="AF519">
        <v>7.8980000000000246</v>
      </c>
      <c r="AG519">
        <v>7.8699999999999903</v>
      </c>
      <c r="AH519">
        <v>7.9279999999999973</v>
      </c>
      <c r="AI519">
        <v>8.1010000000000133</v>
      </c>
      <c r="AJ519">
        <v>7.9959999999999809</v>
      </c>
      <c r="AK519">
        <v>8.1490000000000009</v>
      </c>
      <c r="AL519">
        <v>8.083000000000041</v>
      </c>
      <c r="AM519">
        <v>8.0579999999999643</v>
      </c>
      <c r="AN519">
        <v>8.231000000000023</v>
      </c>
      <c r="AO519">
        <v>8.0549999999999784</v>
      </c>
      <c r="AP519">
        <v>8.0060000000000002</v>
      </c>
      <c r="AQ519">
        <v>8.1269999999999527</v>
      </c>
      <c r="AR519">
        <v>8.0500000000000398</v>
      </c>
      <c r="AS519">
        <v>8.1049999999999898</v>
      </c>
      <c r="AT519">
        <v>8.2490000000000236</v>
      </c>
      <c r="AU519">
        <v>8.2680000000000007</v>
      </c>
      <c r="AV519">
        <v>8.2249999999999659</v>
      </c>
      <c r="AW519">
        <v>8.2940000000000111</v>
      </c>
      <c r="AX519">
        <v>8.467000000000013</v>
      </c>
      <c r="AY519">
        <v>8.1430000000000007</v>
      </c>
      <c r="AZ519">
        <v>8.1249999999999716</v>
      </c>
      <c r="BA519">
        <v>8.0800000000000409</v>
      </c>
      <c r="BB519">
        <v>8.0779999999999745</v>
      </c>
      <c r="BC519" s="128">
        <f t="shared" si="62"/>
        <v>54.59405152313613</v>
      </c>
    </row>
    <row r="520" spans="1:55" ht="15" thickBot="1" x14ac:dyDescent="0.35">
      <c r="A520" s="39" t="s">
        <v>181</v>
      </c>
      <c r="B520" s="39">
        <v>2018</v>
      </c>
      <c r="C520" s="64">
        <v>43447</v>
      </c>
      <c r="D520" s="39" t="s">
        <v>72</v>
      </c>
      <c r="E520" s="38" t="s">
        <v>379</v>
      </c>
      <c r="F520" s="43" t="s">
        <v>379</v>
      </c>
      <c r="G520" t="s">
        <v>25</v>
      </c>
      <c r="H520" t="s">
        <v>343</v>
      </c>
      <c r="I520" t="s">
        <v>269</v>
      </c>
      <c r="J520" t="s">
        <v>522</v>
      </c>
      <c r="K520" t="s">
        <v>309</v>
      </c>
      <c r="L520" s="65">
        <f>(C520-VLOOKUP(H520,Riders!$A$2:$C$3501,2,FALSE))/365</f>
        <v>24.282191780821918</v>
      </c>
      <c r="M520" s="65">
        <f>(C520-VLOOKUP(I520,Riders!$A$2:$C$3501,2,FALSE))/365</f>
        <v>24.772602739726029</v>
      </c>
      <c r="N520" s="65">
        <f>(C520-VLOOKUP(J520,Riders!$A$2:$C$3501,2,FALSE))/365</f>
        <v>20.539726027397261</v>
      </c>
      <c r="O520" s="65">
        <f>(C520-VLOOKUP(K520,Riders!$A$2:$C$3501,2,FALSE))/365</f>
        <v>26.654794520547945</v>
      </c>
      <c r="P520" s="67">
        <v>1</v>
      </c>
      <c r="Q520" s="127">
        <f t="shared" si="56"/>
        <v>257.45300000000003</v>
      </c>
      <c r="R520" s="127">
        <f t="shared" si="57"/>
        <v>22.181999999999999</v>
      </c>
      <c r="S520" s="127">
        <f t="shared" si="58"/>
        <v>69.35799999999999</v>
      </c>
      <c r="T520" s="127">
        <f t="shared" si="59"/>
        <v>62.623000000000005</v>
      </c>
      <c r="U520" s="127">
        <f t="shared" si="60"/>
        <v>62.644000000000005</v>
      </c>
      <c r="V520" s="127">
        <f t="shared" si="61"/>
        <v>62.828000000000031</v>
      </c>
      <c r="W520">
        <v>13.993</v>
      </c>
      <c r="X520">
        <v>8.1889999999999983</v>
      </c>
      <c r="Y520">
        <v>8.0300000000000011</v>
      </c>
      <c r="Z520">
        <v>7.7149999999999999</v>
      </c>
      <c r="AA520">
        <v>7.902000000000001</v>
      </c>
      <c r="AB520">
        <v>7.6580000000000013</v>
      </c>
      <c r="AC520">
        <v>8.1450000000000102</v>
      </c>
      <c r="AD520">
        <v>7.7259999999999778</v>
      </c>
      <c r="AE520">
        <v>7.9750000000000085</v>
      </c>
      <c r="AF520">
        <v>7.6269999999999953</v>
      </c>
      <c r="AG520">
        <v>8.1389999999999958</v>
      </c>
      <c r="AH520">
        <v>7.6749999999999972</v>
      </c>
      <c r="AI520">
        <v>7.9470000000000169</v>
      </c>
      <c r="AJ520">
        <v>7.6299999999999955</v>
      </c>
      <c r="AK520">
        <v>8.0100000000000193</v>
      </c>
      <c r="AL520">
        <v>7.6199999999999761</v>
      </c>
      <c r="AM520">
        <v>7.9019999999999868</v>
      </c>
      <c r="AN520">
        <v>7.7010000000000218</v>
      </c>
      <c r="AO520">
        <v>7.9440000000000168</v>
      </c>
      <c r="AP520">
        <v>7.7049999999999557</v>
      </c>
      <c r="AQ520">
        <v>7.981000000000023</v>
      </c>
      <c r="AR520">
        <v>7.7510000000000332</v>
      </c>
      <c r="AS520">
        <v>7.9950000000000045</v>
      </c>
      <c r="AT520">
        <v>7.6649999999999636</v>
      </c>
      <c r="AU520">
        <v>7.9790000000000134</v>
      </c>
      <c r="AV520">
        <v>7.9269999999999925</v>
      </c>
      <c r="AW520">
        <v>8.328000000000003</v>
      </c>
      <c r="AX520">
        <v>7.8109999999999786</v>
      </c>
      <c r="AY520">
        <v>7.9379999999999882</v>
      </c>
      <c r="AZ520">
        <v>7.5029999999999859</v>
      </c>
      <c r="BA520">
        <v>7.7230000000000132</v>
      </c>
      <c r="BB520">
        <v>7.6190000000000566</v>
      </c>
      <c r="BC520" s="128">
        <f t="shared" si="62"/>
        <v>55.932539143066883</v>
      </c>
    </row>
    <row r="521" spans="1:55" ht="15" thickBot="1" x14ac:dyDescent="0.35">
      <c r="A521" s="39" t="s">
        <v>181</v>
      </c>
      <c r="B521" s="39">
        <v>2018</v>
      </c>
      <c r="C521" s="64">
        <v>43447</v>
      </c>
      <c r="D521" s="39" t="s">
        <v>72</v>
      </c>
      <c r="E521" s="38" t="s">
        <v>379</v>
      </c>
      <c r="F521" s="43" t="s">
        <v>379</v>
      </c>
      <c r="G521" t="s">
        <v>53</v>
      </c>
      <c r="H521" t="s">
        <v>227</v>
      </c>
      <c r="I521" t="s">
        <v>557</v>
      </c>
      <c r="J521" t="s">
        <v>316</v>
      </c>
      <c r="K521" t="s">
        <v>529</v>
      </c>
      <c r="L521" s="65">
        <f>(C521-VLOOKUP(H521,Riders!$A$2:$C$3501,2,FALSE))/365</f>
        <v>20.805479452054794</v>
      </c>
      <c r="M521" s="65">
        <f>(C521-VLOOKUP(I521,Riders!$A$2:$C$3501,2,FALSE))/365</f>
        <v>30.435616438356163</v>
      </c>
      <c r="N521" s="65">
        <f>(C521-VLOOKUP(J521,Riders!$A$2:$C$3501,2,FALSE))/365</f>
        <v>17.975342465753425</v>
      </c>
      <c r="O521" s="65">
        <f>(C521-VLOOKUP(K521,Riders!$A$2:$C$3501,2,FALSE))/365</f>
        <v>36.42739726027397</v>
      </c>
      <c r="P521" s="67">
        <v>2</v>
      </c>
      <c r="Q521" s="127">
        <f t="shared" si="56"/>
        <v>264.39599999999996</v>
      </c>
      <c r="R521" s="127">
        <f t="shared" si="57"/>
        <v>22.536000000000001</v>
      </c>
      <c r="S521" s="127">
        <f t="shared" si="58"/>
        <v>69.608000000000004</v>
      </c>
      <c r="T521" s="127">
        <f t="shared" si="59"/>
        <v>63.711999999999989</v>
      </c>
      <c r="U521" s="127">
        <f t="shared" si="60"/>
        <v>65.059999999999974</v>
      </c>
      <c r="V521" s="127">
        <f t="shared" si="61"/>
        <v>66.015999999999991</v>
      </c>
      <c r="W521">
        <v>14.234999999999999</v>
      </c>
      <c r="X521">
        <v>8.3010000000000019</v>
      </c>
      <c r="Y521">
        <v>8.0549999999999997</v>
      </c>
      <c r="Z521">
        <v>7.8010000000000019</v>
      </c>
      <c r="AA521">
        <v>7.8939999999999984</v>
      </c>
      <c r="AB521">
        <v>7.6000000000000014</v>
      </c>
      <c r="AC521">
        <v>8.07</v>
      </c>
      <c r="AD521">
        <v>7.652000000000001</v>
      </c>
      <c r="AE521">
        <v>7.9470000000000027</v>
      </c>
      <c r="AF521">
        <v>7.6349999999999909</v>
      </c>
      <c r="AG521">
        <v>8.1260000000000048</v>
      </c>
      <c r="AH521">
        <v>7.7909999999999968</v>
      </c>
      <c r="AI521">
        <v>8.1749999999999829</v>
      </c>
      <c r="AJ521">
        <v>8.019999999999996</v>
      </c>
      <c r="AK521">
        <v>8.0800000000000267</v>
      </c>
      <c r="AL521">
        <v>7.9379999999999882</v>
      </c>
      <c r="AM521">
        <v>8.2150000000000034</v>
      </c>
      <c r="AN521">
        <v>8.0930000000000177</v>
      </c>
      <c r="AO521">
        <v>8.1670000000000016</v>
      </c>
      <c r="AP521">
        <v>7.825999999999965</v>
      </c>
      <c r="AQ521">
        <v>8.2760000000000389</v>
      </c>
      <c r="AR521">
        <v>7.9779999999999802</v>
      </c>
      <c r="AS521">
        <v>8.3569999999999993</v>
      </c>
      <c r="AT521">
        <v>8.1479999999999677</v>
      </c>
      <c r="AU521">
        <v>8.3940000000000339</v>
      </c>
      <c r="AV521">
        <v>8.0689999999999884</v>
      </c>
      <c r="AW521">
        <v>8.5060000000000002</v>
      </c>
      <c r="AX521">
        <v>8.4140000000000157</v>
      </c>
      <c r="AY521">
        <v>8.3109999999999502</v>
      </c>
      <c r="AZ521">
        <v>7.9400000000000261</v>
      </c>
      <c r="BA521">
        <v>8.2040000000000362</v>
      </c>
      <c r="BB521">
        <v>8.1779999999999404</v>
      </c>
      <c r="BC521" s="128">
        <f t="shared" si="62"/>
        <v>54.463758907093911</v>
      </c>
    </row>
    <row r="522" spans="1:55" ht="15" thickBot="1" x14ac:dyDescent="0.35">
      <c r="A522" s="39" t="s">
        <v>181</v>
      </c>
      <c r="B522" s="39">
        <v>2018</v>
      </c>
      <c r="C522" s="64">
        <v>43447</v>
      </c>
      <c r="D522" s="39" t="s">
        <v>72</v>
      </c>
      <c r="E522" s="38" t="s">
        <v>379</v>
      </c>
      <c r="F522" s="43" t="s">
        <v>379</v>
      </c>
      <c r="G522" t="s">
        <v>67</v>
      </c>
      <c r="H522" t="s">
        <v>214</v>
      </c>
      <c r="I522" t="s">
        <v>329</v>
      </c>
      <c r="J522" t="s">
        <v>578</v>
      </c>
      <c r="K522" t="s">
        <v>521</v>
      </c>
      <c r="L522" s="65">
        <f>(C522-VLOOKUP(H522,Riders!$A$2:$C$3501,2,FALSE))/365</f>
        <v>23.986301369863014</v>
      </c>
      <c r="M522" s="65">
        <f>(C522-VLOOKUP(I522,Riders!$A$2:$C$3501,2,FALSE))/365</f>
        <v>32.093150684931508</v>
      </c>
      <c r="N522" s="65">
        <f>(C522-VLOOKUP(J522,Riders!$A$2:$C$3501,2,FALSE))/365</f>
        <v>23.126027397260273</v>
      </c>
      <c r="O522" s="65">
        <f>(C522-VLOOKUP(K522,Riders!$A$2:$C$3501,2,FALSE))/365</f>
        <v>21.32054794520548</v>
      </c>
      <c r="P522" s="67">
        <v>3</v>
      </c>
      <c r="Q522" s="127">
        <f t="shared" si="56"/>
        <v>264.49299999999999</v>
      </c>
      <c r="R522" s="127">
        <f t="shared" si="57"/>
        <v>22.178999999999998</v>
      </c>
      <c r="S522" s="127">
        <f t="shared" si="58"/>
        <v>70.459999999999994</v>
      </c>
      <c r="T522" s="127">
        <f t="shared" si="59"/>
        <v>65.178000000000011</v>
      </c>
      <c r="U522" s="127">
        <f t="shared" si="60"/>
        <v>64.063000000000017</v>
      </c>
      <c r="V522" s="127">
        <f t="shared" si="61"/>
        <v>64.791999999999973</v>
      </c>
      <c r="W522">
        <v>14.352</v>
      </c>
      <c r="X522">
        <v>7.8269999999999982</v>
      </c>
      <c r="Y522">
        <v>8.0440000000000005</v>
      </c>
      <c r="Z522">
        <v>7.6379999999999981</v>
      </c>
      <c r="AA522">
        <v>8.2020000000000053</v>
      </c>
      <c r="AB522">
        <v>7.9589999999999961</v>
      </c>
      <c r="AC522">
        <v>8.5079999999999956</v>
      </c>
      <c r="AD522">
        <v>7.93</v>
      </c>
      <c r="AE522">
        <v>8.112000000000009</v>
      </c>
      <c r="AF522">
        <v>7.7909999999999968</v>
      </c>
      <c r="AG522">
        <v>7.994000000000014</v>
      </c>
      <c r="AH522">
        <v>7.9069999999999965</v>
      </c>
      <c r="AI522">
        <v>8.2749999999999915</v>
      </c>
      <c r="AJ522">
        <v>8.2469999999999999</v>
      </c>
      <c r="AK522">
        <v>8.4529999999999887</v>
      </c>
      <c r="AL522">
        <v>8.3990000000000151</v>
      </c>
      <c r="AM522">
        <v>8.3839999999999861</v>
      </c>
      <c r="AN522">
        <v>7.9569999999999936</v>
      </c>
      <c r="AO522">
        <v>8.1490000000000293</v>
      </c>
      <c r="AP522">
        <v>7.8529999999999802</v>
      </c>
      <c r="AQ522">
        <v>8.011999999999972</v>
      </c>
      <c r="AR522">
        <v>7.617999999999995</v>
      </c>
      <c r="AS522">
        <v>8.1050000000000466</v>
      </c>
      <c r="AT522">
        <v>7.9850000000000136</v>
      </c>
      <c r="AU522">
        <v>8.4819999999999993</v>
      </c>
      <c r="AV522">
        <v>8.3239999999999839</v>
      </c>
      <c r="AW522">
        <v>8.4179999999999779</v>
      </c>
      <c r="AX522">
        <v>8.0270000000000152</v>
      </c>
      <c r="AY522">
        <v>8.2079999999999984</v>
      </c>
      <c r="AZ522">
        <v>7.9289999999999736</v>
      </c>
      <c r="BA522">
        <v>7.7930000000000348</v>
      </c>
      <c r="BB522">
        <v>7.61099999999999</v>
      </c>
      <c r="BC522" s="128">
        <f t="shared" si="62"/>
        <v>54.44378490167982</v>
      </c>
    </row>
    <row r="523" spans="1:55" ht="15" thickBot="1" x14ac:dyDescent="0.35">
      <c r="A523" s="39" t="s">
        <v>181</v>
      </c>
      <c r="B523" s="39">
        <v>2018</v>
      </c>
      <c r="C523" s="64">
        <v>43447</v>
      </c>
      <c r="D523" s="39" t="s">
        <v>72</v>
      </c>
      <c r="E523" s="38" t="s">
        <v>379</v>
      </c>
      <c r="F523" t="s">
        <v>379</v>
      </c>
      <c r="G523" t="s">
        <v>156</v>
      </c>
      <c r="H523" t="s">
        <v>543</v>
      </c>
      <c r="I523" t="s">
        <v>541</v>
      </c>
      <c r="J523" t="s">
        <v>542</v>
      </c>
      <c r="K523" t="s">
        <v>545</v>
      </c>
      <c r="L523" s="65">
        <f>(C523-VLOOKUP(H523,Riders!$A$2:$C$3501,2,FALSE))/365</f>
        <v>23.18904109589041</v>
      </c>
      <c r="M523" s="65" t="e">
        <f>(C523-VLOOKUP(I523,Riders!$A$2:$C$3501,2,FALSE))/365</f>
        <v>#N/A</v>
      </c>
      <c r="N523" s="65">
        <f>(C523-VLOOKUP(J523,Riders!$A$2:$C$3501,2,FALSE))/365</f>
        <v>29.657534246575342</v>
      </c>
      <c r="O523" s="65">
        <f>(C523-VLOOKUP(K523,Riders!$A$2:$C$3501,2,FALSE))/365</f>
        <v>28.742465753424657</v>
      </c>
      <c r="P523" s="67">
        <v>4</v>
      </c>
      <c r="Q523" s="127">
        <f t="shared" si="56"/>
        <v>265.36199999999997</v>
      </c>
      <c r="R523" s="127">
        <f t="shared" si="57"/>
        <v>22.898</v>
      </c>
      <c r="S523" s="127">
        <f t="shared" si="58"/>
        <v>70.575000000000003</v>
      </c>
      <c r="T523" s="127">
        <f t="shared" si="59"/>
        <v>63.801999999999978</v>
      </c>
      <c r="U523" s="127">
        <f t="shared" si="60"/>
        <v>65.852000000000004</v>
      </c>
      <c r="V523" s="127">
        <f t="shared" si="61"/>
        <v>65.132999999999981</v>
      </c>
      <c r="W523">
        <v>14.532</v>
      </c>
      <c r="X523">
        <v>8.3659999999999997</v>
      </c>
      <c r="Y523">
        <v>8.2240000000000002</v>
      </c>
      <c r="Z523">
        <v>7.8549999999999969</v>
      </c>
      <c r="AA523">
        <v>8.0900000000000034</v>
      </c>
      <c r="AB523">
        <v>7.8569999999999993</v>
      </c>
      <c r="AC523">
        <v>7.9609999999999914</v>
      </c>
      <c r="AD523">
        <v>7.6900000000000119</v>
      </c>
      <c r="AE523">
        <v>8.0929999999999893</v>
      </c>
      <c r="AF523">
        <v>7.7350000000000136</v>
      </c>
      <c r="AG523">
        <v>8.0669999999999931</v>
      </c>
      <c r="AH523">
        <v>7.8499999999999943</v>
      </c>
      <c r="AI523">
        <v>8.0370000000000061</v>
      </c>
      <c r="AJ523">
        <v>7.9130000000000109</v>
      </c>
      <c r="AK523">
        <v>8.1460000000000008</v>
      </c>
      <c r="AL523">
        <v>7.9609999999999701</v>
      </c>
      <c r="AM523">
        <v>8.4730000000000132</v>
      </c>
      <c r="AN523">
        <v>8.3389999999999986</v>
      </c>
      <c r="AO523">
        <v>8.313999999999993</v>
      </c>
      <c r="AP523">
        <v>8.0130000000000052</v>
      </c>
      <c r="AQ523">
        <v>8.342000000000013</v>
      </c>
      <c r="AR523">
        <v>8.1730000000000302</v>
      </c>
      <c r="AS523">
        <v>8.2709999999999582</v>
      </c>
      <c r="AT523">
        <v>7.9269999999999925</v>
      </c>
      <c r="AU523">
        <v>8.2770000000000152</v>
      </c>
      <c r="AV523">
        <v>8.1749999999999829</v>
      </c>
      <c r="AW523">
        <v>8.1460000000000434</v>
      </c>
      <c r="AX523">
        <v>7.8859999999999673</v>
      </c>
      <c r="AY523">
        <v>8.2099999999999795</v>
      </c>
      <c r="AZ523">
        <v>8.0290000000000816</v>
      </c>
      <c r="BA523">
        <v>8.2459999999999241</v>
      </c>
      <c r="BB523">
        <v>8.1639999999999873</v>
      </c>
      <c r="BC523" s="128">
        <f t="shared" si="62"/>
        <v>54.265493929047871</v>
      </c>
    </row>
    <row r="524" spans="1:55" ht="15" thickBot="1" x14ac:dyDescent="0.35">
      <c r="A524" s="39" t="s">
        <v>181</v>
      </c>
      <c r="B524" s="39">
        <v>2018</v>
      </c>
      <c r="C524" s="64">
        <v>43447</v>
      </c>
      <c r="D524" s="39" t="s">
        <v>72</v>
      </c>
      <c r="E524" s="38" t="s">
        <v>379</v>
      </c>
      <c r="F524" t="s">
        <v>379</v>
      </c>
      <c r="G524" t="s">
        <v>273</v>
      </c>
      <c r="H524" t="s">
        <v>579</v>
      </c>
      <c r="I524" t="s">
        <v>418</v>
      </c>
      <c r="J524" t="s">
        <v>580</v>
      </c>
      <c r="K524" t="s">
        <v>420</v>
      </c>
      <c r="L524" s="65">
        <f>(C524-VLOOKUP(H524,Riders!$A$2:$C$3501,2,FALSE))/365</f>
        <v>19.263013698630136</v>
      </c>
      <c r="M524" s="65">
        <f>(C524-VLOOKUP(I524,Riders!$A$2:$C$3501,2,FALSE))/365</f>
        <v>21.723287671232878</v>
      </c>
      <c r="N524" s="65">
        <f>(C524-VLOOKUP(J524,Riders!$A$2:$C$3501,2,FALSE))/365</f>
        <v>20.67945205479452</v>
      </c>
      <c r="O524" s="65">
        <f>(C524-VLOOKUP(K524,Riders!$A$2:$C$3501,2,FALSE))/365</f>
        <v>19.687671232876713</v>
      </c>
      <c r="P524" s="67">
        <v>5</v>
      </c>
      <c r="Q524" s="127">
        <f t="shared" si="56"/>
        <v>266.834</v>
      </c>
      <c r="R524" s="127">
        <f t="shared" si="57"/>
        <v>22.712</v>
      </c>
      <c r="S524" s="127">
        <f t="shared" si="58"/>
        <v>71.378</v>
      </c>
      <c r="T524" s="127">
        <f t="shared" si="59"/>
        <v>65.047999999999988</v>
      </c>
      <c r="U524" s="127">
        <f t="shared" si="60"/>
        <v>65.071000000000026</v>
      </c>
      <c r="V524" s="127">
        <f t="shared" si="61"/>
        <v>65.336999999999989</v>
      </c>
      <c r="W524">
        <v>14.362</v>
      </c>
      <c r="X524">
        <v>8.35</v>
      </c>
      <c r="Y524">
        <v>8.2839999999999989</v>
      </c>
      <c r="Z524">
        <v>7.9820000000000029</v>
      </c>
      <c r="AA524">
        <v>8.1999999999999957</v>
      </c>
      <c r="AB524">
        <v>7.8960000000000008</v>
      </c>
      <c r="AC524">
        <v>8.3430000000000035</v>
      </c>
      <c r="AD524">
        <v>7.9609999999999985</v>
      </c>
      <c r="AE524">
        <v>8.1830000000000069</v>
      </c>
      <c r="AF524">
        <v>7.9509999999999934</v>
      </c>
      <c r="AG524">
        <v>8.2069999999999936</v>
      </c>
      <c r="AH524">
        <v>7.9390000000000072</v>
      </c>
      <c r="AI524">
        <v>8.3300000000000125</v>
      </c>
      <c r="AJ524">
        <v>7.9399999999999835</v>
      </c>
      <c r="AK524">
        <v>8.4139999999999873</v>
      </c>
      <c r="AL524">
        <v>8.0840000000000032</v>
      </c>
      <c r="AM524">
        <v>8.4039999999999964</v>
      </c>
      <c r="AN524">
        <v>8.2370000000000232</v>
      </c>
      <c r="AO524">
        <v>8.2549999999999955</v>
      </c>
      <c r="AP524">
        <v>7.849000000000018</v>
      </c>
      <c r="AQ524">
        <v>8.1349999999999625</v>
      </c>
      <c r="AR524">
        <v>8.0079999999999814</v>
      </c>
      <c r="AS524">
        <v>8.2640000000000384</v>
      </c>
      <c r="AT524">
        <v>7.9190000000000111</v>
      </c>
      <c r="AU524">
        <v>8.188999999999993</v>
      </c>
      <c r="AV524">
        <v>7.8909999999999911</v>
      </c>
      <c r="AW524">
        <v>8.146000000000015</v>
      </c>
      <c r="AX524">
        <v>8.1429999999999723</v>
      </c>
      <c r="AY524">
        <v>8.5360000000000298</v>
      </c>
      <c r="AZ524">
        <v>7.9509999999999934</v>
      </c>
      <c r="BA524">
        <v>8.3990000000000009</v>
      </c>
      <c r="BB524">
        <v>8.0819999999999936</v>
      </c>
      <c r="BC524" s="128">
        <f t="shared" si="62"/>
        <v>53.966136249503435</v>
      </c>
    </row>
    <row r="525" spans="1:55" ht="15" thickBot="1" x14ac:dyDescent="0.35">
      <c r="A525" s="39" t="s">
        <v>181</v>
      </c>
      <c r="B525" s="39">
        <v>2018</v>
      </c>
      <c r="C525" s="64">
        <v>43447</v>
      </c>
      <c r="D525" s="39" t="s">
        <v>72</v>
      </c>
      <c r="E525" s="38" t="s">
        <v>379</v>
      </c>
      <c r="F525" t="s">
        <v>379</v>
      </c>
      <c r="G525" t="s">
        <v>51</v>
      </c>
      <c r="H525" t="s">
        <v>236</v>
      </c>
      <c r="I525" t="s">
        <v>531</v>
      </c>
      <c r="J525" t="s">
        <v>532</v>
      </c>
      <c r="K525" t="s">
        <v>555</v>
      </c>
      <c r="L525" s="65">
        <f>(C525-VLOOKUP(H525,Riders!$A$2:$C$3501,2,FALSE))/365</f>
        <v>23.106849315068494</v>
      </c>
      <c r="M525" s="65">
        <f>(C525-VLOOKUP(I525,Riders!$A$2:$C$3501,2,FALSE))/365</f>
        <v>18.282191780821918</v>
      </c>
      <c r="N525" s="65">
        <f>(C525-VLOOKUP(J525,Riders!$A$2:$C$3501,2,FALSE))/365</f>
        <v>26.13150684931507</v>
      </c>
      <c r="O525" s="65">
        <f>(C525-VLOOKUP(K525,Riders!$A$2:$C$3501,2,FALSE))/365</f>
        <v>32.704109589041096</v>
      </c>
      <c r="P525" s="67">
        <v>6</v>
      </c>
      <c r="Q525" s="127">
        <f t="shared" si="56"/>
        <v>270.72999999999996</v>
      </c>
      <c r="R525" s="127">
        <f t="shared" si="57"/>
        <v>22.887</v>
      </c>
      <c r="S525" s="127">
        <f t="shared" si="58"/>
        <v>71.320000000000007</v>
      </c>
      <c r="T525" s="127">
        <f t="shared" si="59"/>
        <v>66.069000000000003</v>
      </c>
      <c r="U525" s="127">
        <f t="shared" si="60"/>
        <v>66.413999999999987</v>
      </c>
      <c r="V525" s="127">
        <f t="shared" si="61"/>
        <v>66.926999999999964</v>
      </c>
      <c r="W525">
        <v>14.499000000000001</v>
      </c>
      <c r="X525">
        <v>8.3879999999999999</v>
      </c>
      <c r="Y525">
        <v>8.3649999999999984</v>
      </c>
      <c r="Z525">
        <v>7.7519999999999989</v>
      </c>
      <c r="AA525">
        <v>8.2210000000000036</v>
      </c>
      <c r="AB525">
        <v>7.8389999999999986</v>
      </c>
      <c r="AC525">
        <v>8.3469999999999942</v>
      </c>
      <c r="AD525">
        <v>7.9090000000000131</v>
      </c>
      <c r="AE525">
        <v>8.1729999999999876</v>
      </c>
      <c r="AF525">
        <v>8.0300000000000011</v>
      </c>
      <c r="AG525">
        <v>8.4030000000000058</v>
      </c>
      <c r="AH525">
        <v>8.2560000000000002</v>
      </c>
      <c r="AI525">
        <v>8.2650000000000006</v>
      </c>
      <c r="AJ525">
        <v>8.2309999999999803</v>
      </c>
      <c r="AK525">
        <v>8.4330000000000069</v>
      </c>
      <c r="AL525">
        <v>8.27800000000002</v>
      </c>
      <c r="AM525">
        <v>8.3879999999999768</v>
      </c>
      <c r="AN525">
        <v>8.0700000000000216</v>
      </c>
      <c r="AO525">
        <v>8.3559999999999945</v>
      </c>
      <c r="AP525">
        <v>8.2460000000000093</v>
      </c>
      <c r="AQ525">
        <v>8.353999999999985</v>
      </c>
      <c r="AR525">
        <v>8.1119999999999948</v>
      </c>
      <c r="AS525">
        <v>8.6360000000000525</v>
      </c>
      <c r="AT525">
        <v>8.2519999999999527</v>
      </c>
      <c r="AU525">
        <v>8.7329999999999757</v>
      </c>
      <c r="AV525">
        <v>8.2510000000000332</v>
      </c>
      <c r="AW525">
        <v>8.5260000000000105</v>
      </c>
      <c r="AX525">
        <v>8.2119999999999891</v>
      </c>
      <c r="AY525">
        <v>8.5059999999999718</v>
      </c>
      <c r="AZ525">
        <v>8.3790000000000475</v>
      </c>
      <c r="BA525">
        <v>8.31899999999996</v>
      </c>
      <c r="BB525">
        <v>8.0009999999999764</v>
      </c>
      <c r="BC525" s="128">
        <f t="shared" si="62"/>
        <v>53.189524618623729</v>
      </c>
    </row>
    <row r="526" spans="1:55" ht="15" thickBot="1" x14ac:dyDescent="0.35">
      <c r="A526" s="39" t="s">
        <v>181</v>
      </c>
      <c r="B526" s="39">
        <v>2018</v>
      </c>
      <c r="C526" s="64">
        <v>43447</v>
      </c>
      <c r="D526" s="39" t="s">
        <v>72</v>
      </c>
      <c r="E526" s="38" t="s">
        <v>379</v>
      </c>
      <c r="F526" t="s">
        <v>379</v>
      </c>
      <c r="G526" t="s">
        <v>47</v>
      </c>
      <c r="H526" t="s">
        <v>562</v>
      </c>
      <c r="I526" t="s">
        <v>534</v>
      </c>
      <c r="J526" t="s">
        <v>268</v>
      </c>
      <c r="K526" t="s">
        <v>279</v>
      </c>
      <c r="L526" s="65">
        <f>(C526-VLOOKUP(H526,Riders!$A$2:$C$3501,2,FALSE))/365</f>
        <v>21.197260273972603</v>
      </c>
      <c r="M526" s="65">
        <f>(C526-VLOOKUP(I526,Riders!$A$2:$C$3501,2,FALSE))/365</f>
        <v>22.978082191780821</v>
      </c>
      <c r="N526" s="65">
        <f>(C526-VLOOKUP(J526,Riders!$A$2:$C$3501,2,FALSE))/365</f>
        <v>21.947945205479453</v>
      </c>
      <c r="O526" s="65">
        <f>(C526-VLOOKUP(K526,Riders!$A$2:$C$3501,2,FALSE))/365</f>
        <v>22.575342465753426</v>
      </c>
      <c r="P526" s="67">
        <v>7</v>
      </c>
      <c r="Q526" s="127">
        <f t="shared" si="56"/>
        <v>270.88299999999998</v>
      </c>
      <c r="R526" s="127">
        <f t="shared" si="57"/>
        <v>22.539000000000001</v>
      </c>
      <c r="S526" s="127">
        <f t="shared" si="58"/>
        <v>70.382999999999996</v>
      </c>
      <c r="T526" s="127">
        <f t="shared" si="59"/>
        <v>64.809000000000012</v>
      </c>
      <c r="U526" s="127">
        <f t="shared" si="60"/>
        <v>66.197999999999979</v>
      </c>
      <c r="V526" s="127">
        <f t="shared" si="61"/>
        <v>69.492999999999995</v>
      </c>
      <c r="W526">
        <v>14.356</v>
      </c>
      <c r="X526">
        <v>8.1830000000000016</v>
      </c>
      <c r="Y526">
        <v>8.0569999999999986</v>
      </c>
      <c r="Z526">
        <v>7.9160000000000004</v>
      </c>
      <c r="AA526">
        <v>8.0889999999999986</v>
      </c>
      <c r="AB526">
        <v>7.7169999999999987</v>
      </c>
      <c r="AC526">
        <v>8.2379999999999995</v>
      </c>
      <c r="AD526">
        <v>7.8269999999999982</v>
      </c>
      <c r="AE526">
        <v>8.2700000000000102</v>
      </c>
      <c r="AF526">
        <v>7.8429999999999893</v>
      </c>
      <c r="AG526">
        <v>8.3210000000000122</v>
      </c>
      <c r="AH526">
        <v>7.9039999999999964</v>
      </c>
      <c r="AI526">
        <v>8.4119999999999919</v>
      </c>
      <c r="AJ526">
        <v>7.8699999999999903</v>
      </c>
      <c r="AK526">
        <v>8.1490000000000293</v>
      </c>
      <c r="AL526">
        <v>8.039999999999992</v>
      </c>
      <c r="AM526">
        <v>8.2129999999999654</v>
      </c>
      <c r="AN526">
        <v>8.0800000000000125</v>
      </c>
      <c r="AO526">
        <v>8.127000000000038</v>
      </c>
      <c r="AP526">
        <v>8.0219999999999629</v>
      </c>
      <c r="AQ526">
        <v>8.48599999999999</v>
      </c>
      <c r="AR526">
        <v>8.1140000000000327</v>
      </c>
      <c r="AS526">
        <v>8.7180000000000177</v>
      </c>
      <c r="AT526">
        <v>8.4379999999999598</v>
      </c>
      <c r="AU526">
        <v>8.4830000000000041</v>
      </c>
      <c r="AV526">
        <v>8.436000000000007</v>
      </c>
      <c r="AW526">
        <v>8.6589999999999918</v>
      </c>
      <c r="AX526">
        <v>8.5120000000000005</v>
      </c>
      <c r="AY526">
        <v>9.1180000000000234</v>
      </c>
      <c r="AZ526">
        <v>8.5299999999999727</v>
      </c>
      <c r="BA526">
        <v>8.7970000000000255</v>
      </c>
      <c r="BB526">
        <v>8.95799999999997</v>
      </c>
      <c r="BC526" s="128">
        <f t="shared" si="62"/>
        <v>53.159482138044844</v>
      </c>
    </row>
    <row r="527" spans="1:55" ht="15" thickBot="1" x14ac:dyDescent="0.35">
      <c r="A527" s="39" t="s">
        <v>181</v>
      </c>
      <c r="B527" s="39">
        <v>2018</v>
      </c>
      <c r="C527" s="64">
        <v>43447</v>
      </c>
      <c r="D527" s="39" t="s">
        <v>72</v>
      </c>
      <c r="E527" s="38" t="s">
        <v>379</v>
      </c>
      <c r="F527" t="s">
        <v>379</v>
      </c>
      <c r="G527" t="s">
        <v>56</v>
      </c>
      <c r="H527" t="s">
        <v>267</v>
      </c>
      <c r="I527" t="s">
        <v>428</v>
      </c>
      <c r="J527" t="s">
        <v>427</v>
      </c>
      <c r="K527" t="s">
        <v>55</v>
      </c>
      <c r="L527" s="65">
        <f>(C527-VLOOKUP(H527,Riders!$A$2:$C$3501,2,FALSE))/365</f>
        <v>19.967123287671232</v>
      </c>
      <c r="M527" s="65">
        <f>(C527-VLOOKUP(I527,Riders!$A$2:$C$3501,2,FALSE))/365</f>
        <v>29.12876712328767</v>
      </c>
      <c r="N527" s="65">
        <f>(C527-VLOOKUP(J527,Riders!$A$2:$C$3501,2,FALSE))/365</f>
        <v>24.63013698630137</v>
      </c>
      <c r="O527" s="65">
        <f>(C527-VLOOKUP(K527,Riders!$A$2:$C$3501,2,FALSE))/365</f>
        <v>29.616438356164384</v>
      </c>
      <c r="P527" s="67">
        <v>8</v>
      </c>
      <c r="Q527" s="127">
        <f t="shared" si="56"/>
        <v>271.762</v>
      </c>
      <c r="R527" s="127">
        <f t="shared" si="57"/>
        <v>22.963999999999999</v>
      </c>
      <c r="S527" s="127">
        <f t="shared" si="58"/>
        <v>71.200999999999993</v>
      </c>
      <c r="T527" s="127">
        <f t="shared" si="59"/>
        <v>64.913000000000011</v>
      </c>
      <c r="U527" s="127">
        <f t="shared" si="60"/>
        <v>66.646000000000015</v>
      </c>
      <c r="V527" s="127">
        <f t="shared" si="61"/>
        <v>69.001999999999981</v>
      </c>
      <c r="W527">
        <v>14.811</v>
      </c>
      <c r="X527">
        <v>8.1529999999999987</v>
      </c>
      <c r="Y527">
        <v>7.9890000000000008</v>
      </c>
      <c r="Z527">
        <v>7.8690000000000033</v>
      </c>
      <c r="AA527">
        <v>8.1439999999999984</v>
      </c>
      <c r="AB527">
        <v>8.0399999999999991</v>
      </c>
      <c r="AC527">
        <v>8.2289999999999992</v>
      </c>
      <c r="AD527">
        <v>7.965999999999994</v>
      </c>
      <c r="AE527">
        <v>8.3700000000000045</v>
      </c>
      <c r="AF527">
        <v>7.960000000000008</v>
      </c>
      <c r="AG527">
        <v>8.2079999999999842</v>
      </c>
      <c r="AH527">
        <v>8.0230000000000103</v>
      </c>
      <c r="AI527">
        <v>8.0930000000000035</v>
      </c>
      <c r="AJ527">
        <v>7.8250000000000028</v>
      </c>
      <c r="AK527">
        <v>8.4239999999999782</v>
      </c>
      <c r="AL527">
        <v>8.0100000000000193</v>
      </c>
      <c r="AM527">
        <v>8.4460000000000264</v>
      </c>
      <c r="AN527">
        <v>8.0979999999999563</v>
      </c>
      <c r="AO527">
        <v>8.4340000000000259</v>
      </c>
      <c r="AP527">
        <v>8.2699999999999818</v>
      </c>
      <c r="AQ527">
        <v>8.289999999999992</v>
      </c>
      <c r="AR527">
        <v>8.0840000000000316</v>
      </c>
      <c r="AS527">
        <v>8.539999999999992</v>
      </c>
      <c r="AT527">
        <v>8.4840000000000089</v>
      </c>
      <c r="AU527">
        <v>8.664999999999992</v>
      </c>
      <c r="AV527">
        <v>8.4729999999999848</v>
      </c>
      <c r="AW527">
        <v>8.5750000000000455</v>
      </c>
      <c r="AX527">
        <v>8.3709999999999809</v>
      </c>
      <c r="AY527">
        <v>8.8559999999999377</v>
      </c>
      <c r="AZ527">
        <v>8.4340000000000259</v>
      </c>
      <c r="BA527">
        <v>8.9500000000000171</v>
      </c>
      <c r="BB527">
        <v>8.6779999999999973</v>
      </c>
      <c r="BC527" s="128">
        <f t="shared" si="62"/>
        <v>52.98754056858575</v>
      </c>
    </row>
    <row r="528" spans="1:55" ht="15" thickBot="1" x14ac:dyDescent="0.35">
      <c r="A528" s="39" t="s">
        <v>181</v>
      </c>
      <c r="B528" s="39">
        <v>2018</v>
      </c>
      <c r="C528" s="64">
        <v>43447</v>
      </c>
      <c r="D528" s="39" t="s">
        <v>72</v>
      </c>
      <c r="E528" s="38" t="s">
        <v>379</v>
      </c>
      <c r="F528" t="s">
        <v>379</v>
      </c>
      <c r="G528" t="s">
        <v>17</v>
      </c>
      <c r="H528" t="s">
        <v>332</v>
      </c>
      <c r="I528" t="s">
        <v>421</v>
      </c>
      <c r="J528" t="s">
        <v>422</v>
      </c>
      <c r="K528" t="s">
        <v>574</v>
      </c>
      <c r="L528" s="65">
        <f>(C528-VLOOKUP(H528,Riders!$A$2:$C$3501,2,FALSE))/365</f>
        <v>27.317808219178083</v>
      </c>
      <c r="M528" s="65">
        <f>(C528-VLOOKUP(I528,Riders!$A$2:$C$3501,2,FALSE))/365</f>
        <v>18.336986301369862</v>
      </c>
      <c r="N528" s="65">
        <f>(C528-VLOOKUP(J528,Riders!$A$2:$C$3501,2,FALSE))/365</f>
        <v>19.652054794520549</v>
      </c>
      <c r="O528" s="65">
        <f>(C528-VLOOKUP(K528,Riders!$A$2:$C$3501,2,FALSE))/365</f>
        <v>18.895890410958906</v>
      </c>
      <c r="P528" s="67">
        <v>9</v>
      </c>
      <c r="Q528" s="127">
        <f t="shared" si="56"/>
        <v>272.10299999999995</v>
      </c>
      <c r="R528" s="127">
        <f t="shared" si="57"/>
        <v>22.983000000000001</v>
      </c>
      <c r="S528" s="127">
        <f t="shared" si="58"/>
        <v>72.219000000000023</v>
      </c>
      <c r="T528" s="127">
        <f t="shared" si="59"/>
        <v>65.405999999999977</v>
      </c>
      <c r="U528" s="127">
        <f t="shared" si="60"/>
        <v>66.75</v>
      </c>
      <c r="V528" s="127">
        <f t="shared" si="61"/>
        <v>67.727999999999952</v>
      </c>
      <c r="W528">
        <v>14.411</v>
      </c>
      <c r="X528">
        <v>8.572000000000001</v>
      </c>
      <c r="Y528">
        <v>8.5380000000000003</v>
      </c>
      <c r="Z528">
        <v>8.1950000000000003</v>
      </c>
      <c r="AA528">
        <v>8.2740000000000009</v>
      </c>
      <c r="AB528">
        <v>7.9039999999999964</v>
      </c>
      <c r="AC528">
        <v>8.3570000000000064</v>
      </c>
      <c r="AD528">
        <v>7.9680000000000177</v>
      </c>
      <c r="AE528">
        <v>8.2389999999999759</v>
      </c>
      <c r="AF528">
        <v>8.0910000000000082</v>
      </c>
      <c r="AG528">
        <v>8.2449999999999903</v>
      </c>
      <c r="AH528">
        <v>7.9809999999999945</v>
      </c>
      <c r="AI528">
        <v>8.4410000000000025</v>
      </c>
      <c r="AJ528">
        <v>8.2330000000000041</v>
      </c>
      <c r="AK528">
        <v>8.2859999999999587</v>
      </c>
      <c r="AL528">
        <v>7.8900000000000432</v>
      </c>
      <c r="AM528">
        <v>8.2249999999999943</v>
      </c>
      <c r="AN528">
        <v>8.1749999999999829</v>
      </c>
      <c r="AO528">
        <v>8.3880000000000337</v>
      </c>
      <c r="AP528">
        <v>8.4019999999999868</v>
      </c>
      <c r="AQ528">
        <v>8.5169999999999959</v>
      </c>
      <c r="AR528">
        <v>8.231000000000023</v>
      </c>
      <c r="AS528">
        <v>8.592000000000013</v>
      </c>
      <c r="AT528">
        <v>8.2199999999999704</v>
      </c>
      <c r="AU528">
        <v>8.4490000000000407</v>
      </c>
      <c r="AV528">
        <v>8.1739999999999498</v>
      </c>
      <c r="AW528">
        <v>8.7480000000000189</v>
      </c>
      <c r="AX528">
        <v>8.5840000000000032</v>
      </c>
      <c r="AY528">
        <v>8.5209999999999582</v>
      </c>
      <c r="AZ528">
        <v>8.1830000000000496</v>
      </c>
      <c r="BA528">
        <v>8.5209999999999866</v>
      </c>
      <c r="BB528">
        <v>8.547999999999945</v>
      </c>
      <c r="BC528" s="128">
        <f t="shared" si="62"/>
        <v>52.921136481405945</v>
      </c>
    </row>
    <row r="529" spans="1:55" ht="15" thickBot="1" x14ac:dyDescent="0.35">
      <c r="A529" s="39" t="s">
        <v>181</v>
      </c>
      <c r="B529" s="39">
        <v>2018</v>
      </c>
      <c r="C529" s="64">
        <v>43447</v>
      </c>
      <c r="D529" s="39" t="s">
        <v>72</v>
      </c>
      <c r="E529" s="38" t="s">
        <v>379</v>
      </c>
      <c r="F529" t="s">
        <v>379</v>
      </c>
      <c r="G529" t="s">
        <v>38</v>
      </c>
      <c r="H529" t="s">
        <v>299</v>
      </c>
      <c r="I529" t="s">
        <v>576</v>
      </c>
      <c r="J529" t="s">
        <v>244</v>
      </c>
      <c r="K529" t="s">
        <v>577</v>
      </c>
      <c r="L529" s="65">
        <f>(C529-VLOOKUP(H529,Riders!$A$2:$C$3501,2,FALSE))/365</f>
        <v>26.301369863013697</v>
      </c>
      <c r="M529" s="65">
        <f>(C529-VLOOKUP(I529,Riders!$A$2:$C$3501,2,FALSE))/365</f>
        <v>22.293150684931508</v>
      </c>
      <c r="N529" s="65">
        <f>(C529-VLOOKUP(J529,Riders!$A$2:$C$3501,2,FALSE))/365</f>
        <v>24.704109589041096</v>
      </c>
      <c r="O529" s="65">
        <f>(C529-VLOOKUP(K529,Riders!$A$2:$C$3501,2,FALSE))/365</f>
        <v>21.890410958904109</v>
      </c>
      <c r="P529" s="67">
        <v>10</v>
      </c>
      <c r="Q529" s="127">
        <f t="shared" si="56"/>
        <v>275.14400000000001</v>
      </c>
      <c r="R529" s="127">
        <f t="shared" si="57"/>
        <v>22.227</v>
      </c>
      <c r="S529" s="127">
        <f t="shared" si="58"/>
        <v>70.557000000000002</v>
      </c>
      <c r="T529" s="127">
        <f t="shared" si="59"/>
        <v>65.952999999999989</v>
      </c>
      <c r="U529" s="127">
        <f t="shared" si="60"/>
        <v>69.063999999999993</v>
      </c>
      <c r="V529" s="127">
        <f t="shared" si="61"/>
        <v>69.570000000000022</v>
      </c>
      <c r="W529">
        <v>13.997</v>
      </c>
      <c r="X529">
        <v>8.23</v>
      </c>
      <c r="Y529">
        <v>8.2319999999999993</v>
      </c>
      <c r="Z529">
        <v>7.8390000000000022</v>
      </c>
      <c r="AA529">
        <v>8.259999999999998</v>
      </c>
      <c r="AB529">
        <v>7.7839999999999989</v>
      </c>
      <c r="AC529">
        <v>8.2360000000000042</v>
      </c>
      <c r="AD529">
        <v>7.9789999999999992</v>
      </c>
      <c r="AE529">
        <v>8.4369999999999976</v>
      </c>
      <c r="AF529">
        <v>7.9700000000000131</v>
      </c>
      <c r="AG529">
        <v>8.36099999999999</v>
      </c>
      <c r="AH529">
        <v>8.0370000000000061</v>
      </c>
      <c r="AI529">
        <v>8.4710000000000036</v>
      </c>
      <c r="AJ529">
        <v>7.9659999999999798</v>
      </c>
      <c r="AK529">
        <v>8.4640000000000128</v>
      </c>
      <c r="AL529">
        <v>8.2469999999999857</v>
      </c>
      <c r="AM529">
        <v>8.6020000000000039</v>
      </c>
      <c r="AN529">
        <v>8.4289999999999736</v>
      </c>
      <c r="AO529">
        <v>8.8390000000000271</v>
      </c>
      <c r="AP529">
        <v>8.311000000000007</v>
      </c>
      <c r="AQ529">
        <v>8.650999999999982</v>
      </c>
      <c r="AR529">
        <v>8.5400000000000205</v>
      </c>
      <c r="AS529">
        <v>8.8859999999999673</v>
      </c>
      <c r="AT529">
        <v>8.8060000000000116</v>
      </c>
      <c r="AU529">
        <v>8.8290000000000077</v>
      </c>
      <c r="AV529">
        <v>8.7040000000000077</v>
      </c>
      <c r="AW529">
        <v>8.7349999999999852</v>
      </c>
      <c r="AX529">
        <v>8.4280000000000257</v>
      </c>
      <c r="AY529">
        <v>8.8079999999999927</v>
      </c>
      <c r="AZ529">
        <v>8.5180000000000007</v>
      </c>
      <c r="BA529">
        <v>8.8080000000000496</v>
      </c>
      <c r="BB529">
        <v>8.7399999999999523</v>
      </c>
      <c r="BC529" s="128">
        <f t="shared" si="62"/>
        <v>52.336231209839212</v>
      </c>
    </row>
    <row r="530" spans="1:55" ht="15" thickBot="1" x14ac:dyDescent="0.35">
      <c r="A530" s="39" t="s">
        <v>181</v>
      </c>
      <c r="B530" s="39">
        <v>2018</v>
      </c>
      <c r="C530" s="64">
        <v>43447</v>
      </c>
      <c r="D530" s="39" t="s">
        <v>72</v>
      </c>
      <c r="E530" s="38" t="s">
        <v>379</v>
      </c>
      <c r="F530" t="s">
        <v>379</v>
      </c>
      <c r="G530" t="s">
        <v>31</v>
      </c>
      <c r="H530" t="s">
        <v>347</v>
      </c>
      <c r="I530" t="s">
        <v>568</v>
      </c>
      <c r="J530" t="s">
        <v>581</v>
      </c>
      <c r="K530" t="s">
        <v>282</v>
      </c>
      <c r="L530" s="65">
        <f>(C530-VLOOKUP(H530,Riders!$A$2:$C$3501,2,FALSE))/365</f>
        <v>30.221917808219178</v>
      </c>
      <c r="M530" s="65">
        <f>(C530-VLOOKUP(I530,Riders!$A$2:$C$3501,2,FALSE))/365</f>
        <v>21.268493150684932</v>
      </c>
      <c r="N530" s="65" t="e">
        <f>(C530-VLOOKUP(J530,Riders!$A$2:$C$3501,2,FALSE))/365</f>
        <v>#N/A</v>
      </c>
      <c r="O530" s="65">
        <f>(C530-VLOOKUP(K530,Riders!$A$2:$C$3501,2,FALSE))/365</f>
        <v>26.884931506849316</v>
      </c>
      <c r="P530" s="67">
        <v>11</v>
      </c>
      <c r="Q530" s="127">
        <f t="shared" si="56"/>
        <v>275.22799999999995</v>
      </c>
      <c r="R530" s="127">
        <f t="shared" si="57"/>
        <v>23.335999999999999</v>
      </c>
      <c r="S530" s="127">
        <f t="shared" si="58"/>
        <v>72.86099999999999</v>
      </c>
      <c r="T530" s="127">
        <f t="shared" si="59"/>
        <v>66.864000000000004</v>
      </c>
      <c r="U530" s="127">
        <f t="shared" si="60"/>
        <v>67.980999999999995</v>
      </c>
      <c r="V530" s="127">
        <f t="shared" si="61"/>
        <v>67.521999999999963</v>
      </c>
      <c r="W530">
        <v>14.717000000000001</v>
      </c>
      <c r="X530">
        <v>8.618999999999998</v>
      </c>
      <c r="Y530">
        <v>8.68</v>
      </c>
      <c r="Z530">
        <v>8.0790000000000006</v>
      </c>
      <c r="AA530">
        <v>8.4399999999999977</v>
      </c>
      <c r="AB530">
        <v>7.9420000000000002</v>
      </c>
      <c r="AC530">
        <v>8.3760000000000119</v>
      </c>
      <c r="AD530">
        <v>8.0079999999999814</v>
      </c>
      <c r="AE530">
        <v>8.4070000000000107</v>
      </c>
      <c r="AF530">
        <v>8.0500000000000114</v>
      </c>
      <c r="AG530">
        <v>8.5739999999999981</v>
      </c>
      <c r="AH530">
        <v>8.1599999999999682</v>
      </c>
      <c r="AI530">
        <v>8.6430000000000007</v>
      </c>
      <c r="AJ530">
        <v>8.1800000000000068</v>
      </c>
      <c r="AK530">
        <v>8.6080000000000183</v>
      </c>
      <c r="AL530">
        <v>8.2419999999999902</v>
      </c>
      <c r="AM530">
        <v>8.6000000000000227</v>
      </c>
      <c r="AN530">
        <v>8.4259999999999877</v>
      </c>
      <c r="AO530">
        <v>8.6479999999999961</v>
      </c>
      <c r="AP530">
        <v>8.5530000000000257</v>
      </c>
      <c r="AQ530">
        <v>8.58299999999997</v>
      </c>
      <c r="AR530">
        <v>8.2779999999999916</v>
      </c>
      <c r="AS530">
        <v>8.671999999999997</v>
      </c>
      <c r="AT530">
        <v>8.2210000000000036</v>
      </c>
      <c r="AU530">
        <v>8.5900000000000034</v>
      </c>
      <c r="AV530">
        <v>8.1700000000000159</v>
      </c>
      <c r="AW530">
        <v>8.5889999999999418</v>
      </c>
      <c r="AX530">
        <v>8.1380000000000905</v>
      </c>
      <c r="AY530">
        <v>8.6729999999999166</v>
      </c>
      <c r="AZ530">
        <v>8.2190000000000225</v>
      </c>
      <c r="BA530">
        <v>8.6390000000000668</v>
      </c>
      <c r="BB530">
        <v>8.5039999999999054</v>
      </c>
      <c r="BC530" s="128">
        <f t="shared" si="62"/>
        <v>52.320258113273368</v>
      </c>
    </row>
    <row r="531" spans="1:55" ht="15" thickBot="1" x14ac:dyDescent="0.35">
      <c r="A531" s="39" t="s">
        <v>181</v>
      </c>
      <c r="B531" s="39">
        <v>2018</v>
      </c>
      <c r="C531" s="64">
        <v>43447</v>
      </c>
      <c r="D531" s="39" t="s">
        <v>72</v>
      </c>
      <c r="E531" s="38" t="s">
        <v>379</v>
      </c>
      <c r="F531" t="s">
        <v>379</v>
      </c>
      <c r="G531" t="s">
        <v>15</v>
      </c>
      <c r="H531" t="s">
        <v>228</v>
      </c>
      <c r="I531" t="s">
        <v>582</v>
      </c>
      <c r="J531" t="s">
        <v>350</v>
      </c>
      <c r="K531" t="s">
        <v>492</v>
      </c>
      <c r="L531" s="65">
        <f>(C531-VLOOKUP(H531,Riders!$A$2:$C$3501,2,FALSE))/365</f>
        <v>19.463013698630139</v>
      </c>
      <c r="M531" s="65">
        <f>(C531-VLOOKUP(I531,Riders!$A$2:$C$3501,2,FALSE))/365</f>
        <v>21.531506849315068</v>
      </c>
      <c r="N531" s="65">
        <f>(C531-VLOOKUP(J531,Riders!$A$2:$C$3501,2,FALSE))/365</f>
        <v>23.282191780821918</v>
      </c>
      <c r="O531" s="65">
        <f>(C531-VLOOKUP(K531,Riders!$A$2:$C$3501,2,FALSE))/365</f>
        <v>21.816438356164383</v>
      </c>
      <c r="P531" s="67">
        <v>12</v>
      </c>
      <c r="Q531" s="127">
        <f t="shared" si="56"/>
        <v>276.28200000000004</v>
      </c>
      <c r="R531" s="127">
        <f t="shared" si="57"/>
        <v>23.884</v>
      </c>
      <c r="S531" s="127">
        <f t="shared" si="58"/>
        <v>73.673000000000002</v>
      </c>
      <c r="T531" s="127">
        <f t="shared" si="59"/>
        <v>66.354000000000013</v>
      </c>
      <c r="U531" s="127">
        <f t="shared" si="60"/>
        <v>67.722999999999985</v>
      </c>
      <c r="V531" s="127">
        <f t="shared" si="61"/>
        <v>68.532000000000039</v>
      </c>
      <c r="W531">
        <v>15.055999999999999</v>
      </c>
      <c r="X531">
        <v>8.8280000000000012</v>
      </c>
      <c r="Y531">
        <v>8.7419999999999973</v>
      </c>
      <c r="Z531">
        <v>8.1550000000000011</v>
      </c>
      <c r="AA531">
        <v>8.4600000000000009</v>
      </c>
      <c r="AB531">
        <v>8.2839999999999989</v>
      </c>
      <c r="AC531">
        <v>8.2530000000000072</v>
      </c>
      <c r="AD531">
        <v>7.894999999999996</v>
      </c>
      <c r="AE531">
        <v>8.3709999999999809</v>
      </c>
      <c r="AF531">
        <v>7.9700000000000131</v>
      </c>
      <c r="AG531">
        <v>8.4480000000000075</v>
      </c>
      <c r="AH531">
        <v>8.0139999999999816</v>
      </c>
      <c r="AI531">
        <v>8.305000000000021</v>
      </c>
      <c r="AJ531">
        <v>8.1529999999999916</v>
      </c>
      <c r="AK531">
        <v>8.5789999999999793</v>
      </c>
      <c r="AL531">
        <v>8.5140000000000384</v>
      </c>
      <c r="AM531">
        <v>8.9979999999999905</v>
      </c>
      <c r="AN531">
        <v>8.2770000000000152</v>
      </c>
      <c r="AO531">
        <v>8.5029999999999575</v>
      </c>
      <c r="AP531">
        <v>8.3730000000000189</v>
      </c>
      <c r="AQ531">
        <v>8.5710000000000264</v>
      </c>
      <c r="AR531">
        <v>8.4650000000000034</v>
      </c>
      <c r="AS531">
        <v>8.4719999999999516</v>
      </c>
      <c r="AT531">
        <v>8.0640000000000214</v>
      </c>
      <c r="AU531">
        <v>8.63900000000001</v>
      </c>
      <c r="AV531">
        <v>8.4269999999999641</v>
      </c>
      <c r="AW531">
        <v>9.0470000000000255</v>
      </c>
      <c r="AX531">
        <v>8.4839999999999804</v>
      </c>
      <c r="AY531">
        <v>8.7160000000000082</v>
      </c>
      <c r="AZ531">
        <v>8.466000000000065</v>
      </c>
      <c r="BA531">
        <v>8.3899999999999295</v>
      </c>
      <c r="BB531">
        <v>8.3630000000000564</v>
      </c>
      <c r="BC531" s="128">
        <f t="shared" si="62"/>
        <v>52.120659326340473</v>
      </c>
    </row>
    <row r="532" spans="1:55" ht="15" thickBot="1" x14ac:dyDescent="0.35">
      <c r="A532" s="39" t="s">
        <v>131</v>
      </c>
      <c r="B532" s="39">
        <v>2018</v>
      </c>
      <c r="C532" s="9">
        <v>43434</v>
      </c>
      <c r="D532" s="39" t="s">
        <v>72</v>
      </c>
      <c r="E532" s="38" t="s">
        <v>379</v>
      </c>
      <c r="F532" t="s">
        <v>379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5">
        <f>(C532-VLOOKUP(H532,Riders!$A$2:$C$3501,2,FALSE))/365</f>
        <v>26.986301369863014</v>
      </c>
      <c r="M532" s="65">
        <f>(C532-VLOOKUP(I532,Riders!$A$2:$C$3501,2,FALSE))/365</f>
        <v>28.298630136986301</v>
      </c>
      <c r="N532" s="65">
        <f>(C532-VLOOKUP(J532,Riders!$A$2:$C$3501,2,FALSE))/365</f>
        <v>24.208219178082192</v>
      </c>
      <c r="O532" s="65">
        <f>(C532-VLOOKUP(K532,Riders!$A$2:$C$3501,2,FALSE))/365</f>
        <v>25.931506849315067</v>
      </c>
      <c r="P532" s="67">
        <v>1</v>
      </c>
      <c r="Q532" s="127">
        <f t="shared" si="56"/>
        <v>259.07299999999998</v>
      </c>
      <c r="R532" s="127">
        <f t="shared" si="57"/>
        <v>22.154</v>
      </c>
      <c r="S532" s="127">
        <f t="shared" si="58"/>
        <v>69.281000000000006</v>
      </c>
      <c r="T532" s="127">
        <f t="shared" si="59"/>
        <v>62.837999999999965</v>
      </c>
      <c r="U532" s="127">
        <f t="shared" si="60"/>
        <v>63.832000000000022</v>
      </c>
      <c r="V532" s="127">
        <f t="shared" si="61"/>
        <v>63.121999999999986</v>
      </c>
      <c r="W532">
        <v>14.007</v>
      </c>
      <c r="X532">
        <v>8.1470000000000002</v>
      </c>
      <c r="Y532">
        <v>7.8969999999999985</v>
      </c>
      <c r="Z532">
        <v>7.9490000000000016</v>
      </c>
      <c r="AA532">
        <v>7.7890000000000015</v>
      </c>
      <c r="AB532">
        <v>7.8099999999999952</v>
      </c>
      <c r="AC532">
        <v>7.8880000000000052</v>
      </c>
      <c r="AD532">
        <v>7.794000000000004</v>
      </c>
      <c r="AE532">
        <v>7.8899999999999864</v>
      </c>
      <c r="AF532">
        <v>7.7700000000000102</v>
      </c>
      <c r="AG532">
        <v>7.7349999999999852</v>
      </c>
      <c r="AH532">
        <v>7.7720000000000056</v>
      </c>
      <c r="AI532">
        <v>7.980000000000004</v>
      </c>
      <c r="AJ532">
        <v>7.9050000000000011</v>
      </c>
      <c r="AK532">
        <v>7.9829999999999899</v>
      </c>
      <c r="AL532">
        <v>7.8029999999999831</v>
      </c>
      <c r="AM532">
        <v>7.9060000000000343</v>
      </c>
      <c r="AN532">
        <v>7.9069999999999823</v>
      </c>
      <c r="AO532">
        <v>8.0049999999999955</v>
      </c>
      <c r="AP532">
        <v>8.1080000000000041</v>
      </c>
      <c r="AQ532">
        <v>7.9480000000000075</v>
      </c>
      <c r="AR532">
        <v>7.9910000000000139</v>
      </c>
      <c r="AS532">
        <v>7.978999999999985</v>
      </c>
      <c r="AT532">
        <v>7.9879999999999995</v>
      </c>
      <c r="AU532">
        <v>7.9650000000000318</v>
      </c>
      <c r="AV532">
        <v>8.1810000000000116</v>
      </c>
      <c r="AW532">
        <v>8.0459999999999923</v>
      </c>
      <c r="AX532">
        <v>7.839999999999975</v>
      </c>
      <c r="AY532">
        <v>7.7139999999999986</v>
      </c>
      <c r="AZ532">
        <v>7.7539999999999907</v>
      </c>
      <c r="BA532">
        <v>7.7669999999999959</v>
      </c>
      <c r="BB532">
        <v>7.8549999999999898</v>
      </c>
      <c r="BC532" s="128">
        <f t="shared" si="62"/>
        <v>55.582789406846722</v>
      </c>
    </row>
    <row r="533" spans="1:55" ht="15" thickBot="1" x14ac:dyDescent="0.35">
      <c r="A533" s="39" t="s">
        <v>131</v>
      </c>
      <c r="B533" s="39">
        <v>2018</v>
      </c>
      <c r="C533" s="9">
        <v>43434</v>
      </c>
      <c r="D533" s="39" t="s">
        <v>72</v>
      </c>
      <c r="E533" s="38" t="s">
        <v>379</v>
      </c>
      <c r="F533" t="s">
        <v>379</v>
      </c>
      <c r="G533" t="s">
        <v>25</v>
      </c>
      <c r="H533" t="s">
        <v>269</v>
      </c>
      <c r="I533" t="s">
        <v>233</v>
      </c>
      <c r="J533" t="s">
        <v>309</v>
      </c>
      <c r="K533" t="s">
        <v>561</v>
      </c>
      <c r="L533" s="65">
        <f>(C533-VLOOKUP(H533,Riders!$A$2:$C$3501,2,FALSE))/365</f>
        <v>24.736986301369864</v>
      </c>
      <c r="M533" s="65">
        <f>(C533-VLOOKUP(I533,Riders!$A$2:$C$3501,2,FALSE))/365</f>
        <v>23.246575342465754</v>
      </c>
      <c r="N533" s="65">
        <f>(C533-VLOOKUP(J533,Riders!$A$2:$C$3501,2,FALSE))/365</f>
        <v>26.61917808219178</v>
      </c>
      <c r="O533" s="65">
        <f>(C533-VLOOKUP(K533,Riders!$A$2:$C$3501,2,FALSE))/365</f>
        <v>22.068493150684933</v>
      </c>
      <c r="P533" s="67">
        <v>2</v>
      </c>
      <c r="Q533" s="127">
        <f t="shared" si="56"/>
        <v>259.68299999999999</v>
      </c>
      <c r="R533" s="127">
        <f t="shared" si="57"/>
        <v>22.678000000000001</v>
      </c>
      <c r="S533" s="127">
        <f t="shared" si="58"/>
        <v>70.021000000000001</v>
      </c>
      <c r="T533" s="127">
        <f t="shared" si="59"/>
        <v>63.583999999999989</v>
      </c>
      <c r="U533" s="127">
        <f t="shared" si="60"/>
        <v>63.05600000000004</v>
      </c>
      <c r="V533" s="127">
        <f t="shared" si="61"/>
        <v>63.021999999999963</v>
      </c>
      <c r="W533">
        <v>14.356999999999999</v>
      </c>
      <c r="X533">
        <v>8.3210000000000015</v>
      </c>
      <c r="Y533">
        <v>7.945999999999998</v>
      </c>
      <c r="Z533">
        <v>7.9259999999999984</v>
      </c>
      <c r="AA533">
        <v>7.7650000000000006</v>
      </c>
      <c r="AB533">
        <v>7.963000000000001</v>
      </c>
      <c r="AC533">
        <v>7.8769999999999953</v>
      </c>
      <c r="AD533">
        <v>7.8660000000000068</v>
      </c>
      <c r="AE533">
        <v>7.853999999999985</v>
      </c>
      <c r="AF533">
        <v>7.980000000000004</v>
      </c>
      <c r="AG533">
        <v>7.8730000000000047</v>
      </c>
      <c r="AH533">
        <v>7.8880000000000052</v>
      </c>
      <c r="AI533">
        <v>7.8559999999999945</v>
      </c>
      <c r="AJ533">
        <v>8.0489999999999924</v>
      </c>
      <c r="AK533">
        <v>7.9980000000000189</v>
      </c>
      <c r="AL533">
        <v>8.0859999999999843</v>
      </c>
      <c r="AM533">
        <v>7.8619999999999948</v>
      </c>
      <c r="AN533">
        <v>7.8720000000000141</v>
      </c>
      <c r="AO533">
        <v>7.8250000000000171</v>
      </c>
      <c r="AP533">
        <v>8.0269999999999868</v>
      </c>
      <c r="AQ533">
        <v>7.8859999999999673</v>
      </c>
      <c r="AR533">
        <v>7.9020000000000437</v>
      </c>
      <c r="AS533">
        <v>7.8619999999999663</v>
      </c>
      <c r="AT533">
        <v>7.82000000000005</v>
      </c>
      <c r="AU533">
        <v>7.7319999999999993</v>
      </c>
      <c r="AV533">
        <v>7.7469999999999857</v>
      </c>
      <c r="AW533">
        <v>7.7369999999999948</v>
      </c>
      <c r="AX533">
        <v>7.8850000000000193</v>
      </c>
      <c r="AY533">
        <v>7.8419999999999845</v>
      </c>
      <c r="AZ533">
        <v>8.0939999999999657</v>
      </c>
      <c r="BA533">
        <v>7.9620000000000459</v>
      </c>
      <c r="BB533">
        <v>8.0229999999999677</v>
      </c>
      <c r="BC533" s="128">
        <f t="shared" si="62"/>
        <v>55.452224442878432</v>
      </c>
    </row>
    <row r="534" spans="1:55" ht="15" thickBot="1" x14ac:dyDescent="0.35">
      <c r="A534" s="39" t="s">
        <v>131</v>
      </c>
      <c r="B534" s="39">
        <v>2018</v>
      </c>
      <c r="C534" s="9">
        <v>43434</v>
      </c>
      <c r="D534" s="39" t="s">
        <v>72</v>
      </c>
      <c r="E534" s="38" t="s">
        <v>379</v>
      </c>
      <c r="F534" t="s">
        <v>379</v>
      </c>
      <c r="G534" t="s">
        <v>67</v>
      </c>
      <c r="H534" t="s">
        <v>214</v>
      </c>
      <c r="I534" t="s">
        <v>329</v>
      </c>
      <c r="J534" t="s">
        <v>578</v>
      </c>
      <c r="K534" t="s">
        <v>569</v>
      </c>
      <c r="L534" s="65">
        <f>(C534-VLOOKUP(H534,Riders!$A$2:$C$3501,2,FALSE))/365</f>
        <v>23.950684931506849</v>
      </c>
      <c r="M534" s="65">
        <f>(C534-VLOOKUP(I534,Riders!$A$2:$C$3501,2,FALSE))/365</f>
        <v>32.057534246575344</v>
      </c>
      <c r="N534" s="65">
        <f>(C534-VLOOKUP(J534,Riders!$A$2:$C$3501,2,FALSE))/365</f>
        <v>23.090410958904108</v>
      </c>
      <c r="O534" s="65">
        <f>(C534-VLOOKUP(K534,Riders!$A$2:$C$3501,2,FALSE))/365</f>
        <v>31.610958904109587</v>
      </c>
      <c r="P534" s="67">
        <v>3</v>
      </c>
      <c r="Q534" s="127">
        <f t="shared" si="56"/>
        <v>265.76</v>
      </c>
      <c r="R534" s="127">
        <f t="shared" si="57"/>
        <v>22.033999999999999</v>
      </c>
      <c r="S534" s="127">
        <f t="shared" si="58"/>
        <v>70.917000000000002</v>
      </c>
      <c r="T534" s="127">
        <f t="shared" si="59"/>
        <v>65.34899999999999</v>
      </c>
      <c r="U534" s="127">
        <f t="shared" si="60"/>
        <v>64.085000000000008</v>
      </c>
      <c r="V534" s="127">
        <f t="shared" si="61"/>
        <v>65.408999999999992</v>
      </c>
      <c r="W534">
        <v>13.993</v>
      </c>
      <c r="X534">
        <v>8.0409999999999986</v>
      </c>
      <c r="Y534">
        <v>7.9440000000000026</v>
      </c>
      <c r="Z534">
        <v>7.9699999999999989</v>
      </c>
      <c r="AA534">
        <v>8.134999999999998</v>
      </c>
      <c r="AB534">
        <v>8.1780000000000044</v>
      </c>
      <c r="AC534">
        <v>8.3889999999999958</v>
      </c>
      <c r="AD534">
        <v>8.267000000000003</v>
      </c>
      <c r="AE534">
        <v>8.0499999999999829</v>
      </c>
      <c r="AF534">
        <v>8.0890000000000271</v>
      </c>
      <c r="AG534">
        <v>7.9059999999999917</v>
      </c>
      <c r="AH534">
        <v>8.1069999999999993</v>
      </c>
      <c r="AI534">
        <v>8.1430000000000007</v>
      </c>
      <c r="AJ534">
        <v>8.2859999999999729</v>
      </c>
      <c r="AK534">
        <v>8.3090000000000259</v>
      </c>
      <c r="AL534">
        <v>8.458999999999989</v>
      </c>
      <c r="AM534">
        <v>8.2170000000000414</v>
      </c>
      <c r="AN534">
        <v>8.1259999999999764</v>
      </c>
      <c r="AO534">
        <v>8.0310000000000059</v>
      </c>
      <c r="AP534">
        <v>8.0790000000000077</v>
      </c>
      <c r="AQ534">
        <v>7.9099999999999966</v>
      </c>
      <c r="AR534">
        <v>7.8710000000000093</v>
      </c>
      <c r="AS534">
        <v>7.9089999999999634</v>
      </c>
      <c r="AT534">
        <v>7.9420000000000073</v>
      </c>
      <c r="AU534">
        <v>8.1690000000000111</v>
      </c>
      <c r="AV534">
        <v>8.4550000000000125</v>
      </c>
      <c r="AW534">
        <v>8.2209999999999752</v>
      </c>
      <c r="AX534">
        <v>8.2879999999999541</v>
      </c>
      <c r="AY534">
        <v>8.2180000000000462</v>
      </c>
      <c r="AZ534">
        <v>8.1650000000000489</v>
      </c>
      <c r="BA534">
        <v>8.1009999999999707</v>
      </c>
      <c r="BB534">
        <v>7.7919999999999732</v>
      </c>
      <c r="BC534" s="128">
        <f t="shared" si="62"/>
        <v>54.184226369656834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8" t="s">
        <v>379</v>
      </c>
      <c r="F535" s="43" t="s">
        <v>379</v>
      </c>
      <c r="G535" t="s">
        <v>27</v>
      </c>
      <c r="H535" t="s">
        <v>432</v>
      </c>
      <c r="I535" t="s">
        <v>524</v>
      </c>
      <c r="J535" t="s">
        <v>538</v>
      </c>
      <c r="K535" t="s">
        <v>583</v>
      </c>
      <c r="L535" s="65">
        <f>(C535-VLOOKUP(H535,Riders!$A$2:$C$3501,2,FALSE))/365</f>
        <v>23.67945205479452</v>
      </c>
      <c r="M535" s="65">
        <f>(C535-VLOOKUP(I535,Riders!$A$2:$C$3501,2,FALSE))/365</f>
        <v>27.449315068493149</v>
      </c>
      <c r="N535" s="65">
        <f>(C535-VLOOKUP(J535,Riders!$A$2:$C$3501,2,FALSE))/365</f>
        <v>23.887671232876713</v>
      </c>
      <c r="O535" s="65">
        <f>(C535-VLOOKUP(K535,Riders!$A$2:$C$3501,2,FALSE))/365</f>
        <v>32.013698630136986</v>
      </c>
      <c r="P535" s="67">
        <v>4</v>
      </c>
      <c r="Q535" s="127">
        <f t="shared" si="56"/>
        <v>265.93099999999998</v>
      </c>
      <c r="R535" s="127">
        <f t="shared" si="57"/>
        <v>23.675999999999998</v>
      </c>
      <c r="S535" s="127">
        <f t="shared" si="58"/>
        <v>71.117000000000004</v>
      </c>
      <c r="T535" s="127">
        <f t="shared" si="59"/>
        <v>64.129000000000005</v>
      </c>
      <c r="U535" s="127">
        <f t="shared" si="60"/>
        <v>65.22399999999999</v>
      </c>
      <c r="V535" s="127">
        <f t="shared" si="61"/>
        <v>65.460999999999984</v>
      </c>
      <c r="W535">
        <v>15.178000000000001</v>
      </c>
      <c r="X535">
        <v>8.4979999999999976</v>
      </c>
      <c r="Y535">
        <v>7.9510000000000005</v>
      </c>
      <c r="Z535">
        <v>7.9009999999999998</v>
      </c>
      <c r="AA535">
        <v>7.7190000000000012</v>
      </c>
      <c r="AB535">
        <v>7.7920000000000016</v>
      </c>
      <c r="AC535">
        <v>7.9069999999999823</v>
      </c>
      <c r="AD535">
        <v>8.1710000000000207</v>
      </c>
      <c r="AE535">
        <v>7.882000000000005</v>
      </c>
      <c r="AF535">
        <v>7.8669999999999902</v>
      </c>
      <c r="AG535">
        <v>8.0180000000000007</v>
      </c>
      <c r="AH535">
        <v>7.9699999999999989</v>
      </c>
      <c r="AI535">
        <v>8.070999999999998</v>
      </c>
      <c r="AJ535">
        <v>8.2300000000000182</v>
      </c>
      <c r="AK535">
        <v>8.0449999999999875</v>
      </c>
      <c r="AL535">
        <v>8.0460000000000065</v>
      </c>
      <c r="AM535">
        <v>8.1470000000000198</v>
      </c>
      <c r="AN535">
        <v>8.1989999999999554</v>
      </c>
      <c r="AO535">
        <v>8.4230000000000302</v>
      </c>
      <c r="AP535">
        <v>8.1149999999999807</v>
      </c>
      <c r="AQ535">
        <v>8.0240000000000293</v>
      </c>
      <c r="AR535">
        <v>7.9569999999999652</v>
      </c>
      <c r="AS535">
        <v>8.1810000000000116</v>
      </c>
      <c r="AT535">
        <v>8.1779999999999973</v>
      </c>
      <c r="AU535">
        <v>8.4210000000000207</v>
      </c>
      <c r="AV535">
        <v>8.1239999999999668</v>
      </c>
      <c r="AW535">
        <v>8.0460000000000207</v>
      </c>
      <c r="AX535">
        <v>8.09699999999998</v>
      </c>
      <c r="AY535">
        <v>8.1399999999999864</v>
      </c>
      <c r="AZ535">
        <v>8.1900000000000261</v>
      </c>
      <c r="BA535">
        <v>8.1569999999999823</v>
      </c>
      <c r="BB535">
        <v>8.2860000000000014</v>
      </c>
      <c r="BC535" s="128">
        <f t="shared" si="62"/>
        <v>54.149384614806102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8" t="s">
        <v>379</v>
      </c>
      <c r="F536" s="18" t="s">
        <v>379</v>
      </c>
      <c r="G536" t="s">
        <v>156</v>
      </c>
      <c r="H536" t="s">
        <v>543</v>
      </c>
      <c r="I536" t="s">
        <v>541</v>
      </c>
      <c r="J536" t="s">
        <v>542</v>
      </c>
      <c r="K536" t="s">
        <v>545</v>
      </c>
      <c r="L536" s="65">
        <f>(C536-VLOOKUP(H536,Riders!$A$2:$C$3501,2,FALSE))/365</f>
        <v>23.153424657534245</v>
      </c>
      <c r="M536" s="65" t="e">
        <f>(C536-VLOOKUP(I536,Riders!$A$2:$C$3501,2,FALSE))/365</f>
        <v>#N/A</v>
      </c>
      <c r="N536" s="65">
        <f>(C536-VLOOKUP(J536,Riders!$A$2:$C$3501,2,FALSE))/365</f>
        <v>29.621917808219177</v>
      </c>
      <c r="O536" s="65">
        <f>(C536-VLOOKUP(K536,Riders!$A$2:$C$3501,2,FALSE))/365</f>
        <v>28.706849315068492</v>
      </c>
      <c r="P536" s="67">
        <v>5</v>
      </c>
      <c r="Q536" s="127">
        <f t="shared" si="56"/>
        <v>266.858</v>
      </c>
      <c r="R536" s="127">
        <f t="shared" si="57"/>
        <v>22.911999999999999</v>
      </c>
      <c r="S536" s="127">
        <f t="shared" si="58"/>
        <v>70.674999999999997</v>
      </c>
      <c r="T536" s="127">
        <f t="shared" si="59"/>
        <v>64.082000000000008</v>
      </c>
      <c r="U536" s="127">
        <f t="shared" si="60"/>
        <v>65.41</v>
      </c>
      <c r="V536" s="127">
        <f t="shared" si="61"/>
        <v>66.691000000000003</v>
      </c>
      <c r="W536">
        <v>14.45</v>
      </c>
      <c r="X536">
        <v>8.4619999999999997</v>
      </c>
      <c r="Y536">
        <v>8.1539999999999999</v>
      </c>
      <c r="Z536">
        <v>7.8630000000000031</v>
      </c>
      <c r="AA536">
        <v>7.9359999999999999</v>
      </c>
      <c r="AB536">
        <v>7.8829999999999956</v>
      </c>
      <c r="AC536">
        <v>7.9009999999999891</v>
      </c>
      <c r="AD536">
        <v>8.0260000000000105</v>
      </c>
      <c r="AE536">
        <v>7.8719999999999999</v>
      </c>
      <c r="AF536">
        <v>7.9110000000000156</v>
      </c>
      <c r="AG536">
        <v>8.0699999999999932</v>
      </c>
      <c r="AH536">
        <v>7.9080000000000013</v>
      </c>
      <c r="AI536">
        <v>8.0880000000000081</v>
      </c>
      <c r="AJ536">
        <v>7.9699999999999847</v>
      </c>
      <c r="AK536">
        <v>8.1439999999999912</v>
      </c>
      <c r="AL536">
        <v>8.119000000000014</v>
      </c>
      <c r="AM536">
        <v>8.070999999999998</v>
      </c>
      <c r="AN536">
        <v>8.2649999999999864</v>
      </c>
      <c r="AO536">
        <v>8.0500000000000114</v>
      </c>
      <c r="AP536">
        <v>8.0829999999999984</v>
      </c>
      <c r="AQ536">
        <v>8.1330000000000098</v>
      </c>
      <c r="AR536">
        <v>8.3549999999999898</v>
      </c>
      <c r="AS536">
        <v>8.1329999999999814</v>
      </c>
      <c r="AT536">
        <v>8.3200000000000216</v>
      </c>
      <c r="AU536">
        <v>8.2909999999999684</v>
      </c>
      <c r="AV536">
        <v>8.4770000000000039</v>
      </c>
      <c r="AW536">
        <v>8.22199999999998</v>
      </c>
      <c r="AX536">
        <v>8.2130000000000223</v>
      </c>
      <c r="AY536">
        <v>8.2939999999999827</v>
      </c>
      <c r="AZ536">
        <v>8.33400000000006</v>
      </c>
      <c r="BA536">
        <v>8.5409999999999684</v>
      </c>
      <c r="BB536">
        <v>8.3190000000000168</v>
      </c>
      <c r="BC536" s="128">
        <f t="shared" si="62"/>
        <v>53.961282779605632</v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8" t="s">
        <v>379</v>
      </c>
      <c r="F537" s="43" t="s">
        <v>379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5">
        <f>(C537-VLOOKUP(H537,Riders!$A$2:$C$3501,2,FALSE))/365</f>
        <v>19.372602739726027</v>
      </c>
      <c r="M537" s="65">
        <f>(C537-VLOOKUP(I537,Riders!$A$2:$C$3501,2,FALSE))/365</f>
        <v>21.786301369863015</v>
      </c>
      <c r="N537" s="65">
        <f>(C537-VLOOKUP(J537,Riders!$A$2:$C$3501,2,FALSE))/365</f>
        <v>25.687671232876713</v>
      </c>
      <c r="O537" s="65">
        <f>(C537-VLOOKUP(K537,Riders!$A$2:$C$3501,2,FALSE))/365</f>
        <v>19.082191780821919</v>
      </c>
      <c r="P537" s="67">
        <v>6</v>
      </c>
      <c r="Q537" s="127">
        <f t="shared" si="56"/>
        <v>267.97399999999999</v>
      </c>
      <c r="R537" s="127">
        <f t="shared" si="57"/>
        <v>23.242000000000001</v>
      </c>
      <c r="S537" s="127">
        <f t="shared" si="58"/>
        <v>71.470999999999989</v>
      </c>
      <c r="T537" s="127">
        <f t="shared" si="59"/>
        <v>63.922000000000011</v>
      </c>
      <c r="U537" s="127">
        <f t="shared" si="60"/>
        <v>66.195000000000022</v>
      </c>
      <c r="V537" s="127">
        <f t="shared" si="61"/>
        <v>66.385999999999967</v>
      </c>
      <c r="W537">
        <v>14.672000000000001</v>
      </c>
      <c r="X537">
        <v>8.57</v>
      </c>
      <c r="Y537">
        <v>8.1499999999999986</v>
      </c>
      <c r="Z537">
        <v>8.0909999999999975</v>
      </c>
      <c r="AA537">
        <v>7.9040000000000035</v>
      </c>
      <c r="AB537">
        <v>7.8930000000000007</v>
      </c>
      <c r="AC537">
        <v>8.1199999999999974</v>
      </c>
      <c r="AD537">
        <v>8.0709999999999908</v>
      </c>
      <c r="AE537">
        <v>8.1550000000000153</v>
      </c>
      <c r="AF537">
        <v>7.9869999999999948</v>
      </c>
      <c r="AG537">
        <v>7.9240000000000066</v>
      </c>
      <c r="AH537">
        <v>7.9369999999999834</v>
      </c>
      <c r="AI537">
        <v>7.9490000000000123</v>
      </c>
      <c r="AJ537">
        <v>7.9200000000000017</v>
      </c>
      <c r="AK537">
        <v>8.0319999999999965</v>
      </c>
      <c r="AL537">
        <v>8.0180000000000007</v>
      </c>
      <c r="AM537">
        <v>8.2699999999999818</v>
      </c>
      <c r="AN537">
        <v>8.2810000000000059</v>
      </c>
      <c r="AO537">
        <v>8.4509999999999934</v>
      </c>
      <c r="AP537">
        <v>8.2610000000000241</v>
      </c>
      <c r="AQ537">
        <v>8.3199999999999932</v>
      </c>
      <c r="AR537">
        <v>8.2019999999999982</v>
      </c>
      <c r="AS537">
        <v>8.2200000000000273</v>
      </c>
      <c r="AT537">
        <v>8.1899999999999977</v>
      </c>
      <c r="AU537">
        <v>8.1779999999999973</v>
      </c>
      <c r="AV537">
        <v>8.1870000000000118</v>
      </c>
      <c r="AW537">
        <v>8.3889999999999816</v>
      </c>
      <c r="AX537">
        <v>8.6879999999999882</v>
      </c>
      <c r="AY537">
        <v>8.3619999999999663</v>
      </c>
      <c r="AZ537">
        <v>8.4869999999999948</v>
      </c>
      <c r="BA537">
        <v>8.1020000000000323</v>
      </c>
      <c r="BB537">
        <v>7.992999999999995</v>
      </c>
      <c r="BC537" s="128">
        <f t="shared" si="62"/>
        <v>53.736556531603817</v>
      </c>
    </row>
    <row r="538" spans="1:55" ht="15" thickBot="1" x14ac:dyDescent="0.35">
      <c r="A538" s="1" t="s">
        <v>131</v>
      </c>
      <c r="B538" s="1">
        <v>2018</v>
      </c>
      <c r="C538" s="20">
        <v>43434</v>
      </c>
      <c r="D538" s="1" t="s">
        <v>72</v>
      </c>
      <c r="E538" s="38" t="s">
        <v>379</v>
      </c>
      <c r="F538" s="18" t="s">
        <v>379</v>
      </c>
      <c r="G538" t="s">
        <v>47</v>
      </c>
      <c r="H538" t="s">
        <v>562</v>
      </c>
      <c r="I538" t="s">
        <v>534</v>
      </c>
      <c r="J538" t="s">
        <v>268</v>
      </c>
      <c r="K538" t="s">
        <v>279</v>
      </c>
      <c r="L538" s="65">
        <f>(C538-VLOOKUP(H538,Riders!$A$2:$C$3501,2,FALSE))/365</f>
        <v>21.161643835616438</v>
      </c>
      <c r="M538" s="65">
        <f>(C538-VLOOKUP(I538,Riders!$A$2:$C$3501,2,FALSE))/365</f>
        <v>22.942465753424656</v>
      </c>
      <c r="N538" s="65">
        <f>(C538-VLOOKUP(J538,Riders!$A$2:$C$3501,2,FALSE))/365</f>
        <v>21.912328767123288</v>
      </c>
      <c r="O538" s="65">
        <f>(C538-VLOOKUP(K538,Riders!$A$2:$C$3501,2,FALSE))/365</f>
        <v>22.539726027397261</v>
      </c>
      <c r="P538" s="67">
        <v>7</v>
      </c>
      <c r="Q538" s="127">
        <f t="shared" si="56"/>
        <v>268.89600000000002</v>
      </c>
      <c r="R538" s="127">
        <f t="shared" si="57"/>
        <v>22.298999999999999</v>
      </c>
      <c r="S538" s="127">
        <f t="shared" si="58"/>
        <v>70.390999999999991</v>
      </c>
      <c r="T538" s="127">
        <f t="shared" si="59"/>
        <v>64.975999999999999</v>
      </c>
      <c r="U538" s="127">
        <f t="shared" si="60"/>
        <v>65.950000000000017</v>
      </c>
      <c r="V538" s="127">
        <f t="shared" si="61"/>
        <v>67.579000000000008</v>
      </c>
      <c r="W538">
        <v>14.119</v>
      </c>
      <c r="X538">
        <v>8.18</v>
      </c>
      <c r="Y538">
        <v>8.0470000000000006</v>
      </c>
      <c r="Z538">
        <v>7.8540000000000028</v>
      </c>
      <c r="AA538">
        <v>8.0319999999999965</v>
      </c>
      <c r="AB538">
        <v>8.0050000000000026</v>
      </c>
      <c r="AC538">
        <v>8.1739999999999924</v>
      </c>
      <c r="AD538">
        <v>7.9799999999999969</v>
      </c>
      <c r="AE538">
        <v>8.1490000000000009</v>
      </c>
      <c r="AF538">
        <v>8.0290000000000106</v>
      </c>
      <c r="AG538">
        <v>8.1740000000000066</v>
      </c>
      <c r="AH538">
        <v>7.9969999999999999</v>
      </c>
      <c r="AI538">
        <v>8.1819999999999879</v>
      </c>
      <c r="AJ538">
        <v>8.1670000000000016</v>
      </c>
      <c r="AK538">
        <v>8.2149999999999892</v>
      </c>
      <c r="AL538">
        <v>8.0630000000000024</v>
      </c>
      <c r="AM538">
        <v>8.061000000000007</v>
      </c>
      <c r="AN538">
        <v>8.2859999999999729</v>
      </c>
      <c r="AO538">
        <v>8.1750000000000398</v>
      </c>
      <c r="AP538">
        <v>8.3669999999999902</v>
      </c>
      <c r="AQ538">
        <v>8.0810000000000173</v>
      </c>
      <c r="AR538">
        <v>8.1260000000000048</v>
      </c>
      <c r="AS538">
        <v>8.3300000000000125</v>
      </c>
      <c r="AT538">
        <v>8.5239999999999725</v>
      </c>
      <c r="AU538">
        <v>8.242999999999995</v>
      </c>
      <c r="AV538">
        <v>8.5060000000000002</v>
      </c>
      <c r="AW538">
        <v>8.3389999999999986</v>
      </c>
      <c r="AX538">
        <v>8.5769999999999982</v>
      </c>
      <c r="AY538">
        <v>8.65300000000002</v>
      </c>
      <c r="AZ538">
        <v>8.4029999999999347</v>
      </c>
      <c r="BA538">
        <v>8.3640000000000327</v>
      </c>
      <c r="BB538">
        <v>8.4940000000000282</v>
      </c>
      <c r="BC538" s="128">
        <f t="shared" si="62"/>
        <v>53.552302749018203</v>
      </c>
    </row>
    <row r="539" spans="1:55" ht="15" thickBot="1" x14ac:dyDescent="0.35">
      <c r="A539" s="1" t="s">
        <v>131</v>
      </c>
      <c r="B539" s="1">
        <v>2018</v>
      </c>
      <c r="C539" s="20">
        <v>43434</v>
      </c>
      <c r="D539" s="1" t="s">
        <v>72</v>
      </c>
      <c r="E539" s="38" t="s">
        <v>379</v>
      </c>
      <c r="F539" s="43" t="s">
        <v>379</v>
      </c>
      <c r="G539" t="s">
        <v>15</v>
      </c>
      <c r="H539" t="s">
        <v>350</v>
      </c>
      <c r="I539" t="s">
        <v>459</v>
      </c>
      <c r="J539" t="s">
        <v>337</v>
      </c>
      <c r="K539" t="s">
        <v>492</v>
      </c>
      <c r="L539" s="65">
        <f>(C539-VLOOKUP(H539,Riders!$A$2:$C$3501,2,FALSE))/365</f>
        <v>23.246575342465754</v>
      </c>
      <c r="M539" s="65">
        <f>(C539-VLOOKUP(I539,Riders!$A$2:$C$3501,2,FALSE))/365</f>
        <v>20.041095890410958</v>
      </c>
      <c r="N539" s="65">
        <f>(C539-VLOOKUP(J539,Riders!$A$2:$C$3501,2,FALSE))/365</f>
        <v>23.539726027397261</v>
      </c>
      <c r="O539" s="65">
        <f>(C539-VLOOKUP(K539,Riders!$A$2:$C$3501,2,FALSE))/365</f>
        <v>21.780821917808218</v>
      </c>
      <c r="P539" s="67">
        <v>8</v>
      </c>
      <c r="Q539" s="127">
        <f t="shared" si="56"/>
        <v>271.45699999999999</v>
      </c>
      <c r="R539" s="127">
        <f t="shared" si="57"/>
        <v>23.137</v>
      </c>
      <c r="S539" s="127">
        <f t="shared" si="58"/>
        <v>71.739000000000004</v>
      </c>
      <c r="T539" s="127">
        <f t="shared" si="59"/>
        <v>64.860000000000014</v>
      </c>
      <c r="U539" s="127">
        <f t="shared" si="60"/>
        <v>67.22999999999999</v>
      </c>
      <c r="V539" s="127">
        <f t="shared" si="61"/>
        <v>67.627999999999986</v>
      </c>
      <c r="W539">
        <v>14.432</v>
      </c>
      <c r="X539">
        <v>8.7050000000000001</v>
      </c>
      <c r="Y539">
        <v>8.1950000000000003</v>
      </c>
      <c r="Z539">
        <v>8.2590000000000003</v>
      </c>
      <c r="AA539">
        <v>8.0360000000000014</v>
      </c>
      <c r="AB539">
        <v>7.9510000000000005</v>
      </c>
      <c r="AC539">
        <v>7.9879999999999924</v>
      </c>
      <c r="AD539">
        <v>8.1730000000000089</v>
      </c>
      <c r="AE539">
        <v>7.9879999999999995</v>
      </c>
      <c r="AF539">
        <v>8.1499999999999915</v>
      </c>
      <c r="AG539">
        <v>7.9770000000000181</v>
      </c>
      <c r="AH539">
        <v>8.1469999999999771</v>
      </c>
      <c r="AI539">
        <v>8.0280000000000058</v>
      </c>
      <c r="AJ539">
        <v>8.062000000000026</v>
      </c>
      <c r="AK539">
        <v>8.2649999999999721</v>
      </c>
      <c r="AL539">
        <v>8.2430000000000234</v>
      </c>
      <c r="AM539">
        <v>8.1979999999999791</v>
      </c>
      <c r="AN539">
        <v>8.2060000000000173</v>
      </c>
      <c r="AO539">
        <v>8.275999999999982</v>
      </c>
      <c r="AP539">
        <v>8.3069999999999595</v>
      </c>
      <c r="AQ539">
        <v>8.5550000000000352</v>
      </c>
      <c r="AR539">
        <v>8.4840000000000089</v>
      </c>
      <c r="AS539">
        <v>8.7040000000000077</v>
      </c>
      <c r="AT539">
        <v>8.5</v>
      </c>
      <c r="AU539">
        <v>8.70799999999997</v>
      </c>
      <c r="AV539">
        <v>8.4890000000000043</v>
      </c>
      <c r="AW539">
        <v>8.2860000000000298</v>
      </c>
      <c r="AX539">
        <v>8.2789999999999964</v>
      </c>
      <c r="AY539">
        <v>8.4370000000000118</v>
      </c>
      <c r="AZ539">
        <v>8.4339999999999975</v>
      </c>
      <c r="BA539">
        <v>8.546999999999997</v>
      </c>
      <c r="BB539">
        <v>8.4479999999999791</v>
      </c>
      <c r="BC539" s="128">
        <f t="shared" si="62"/>
        <v>53.04707559576655</v>
      </c>
    </row>
    <row r="540" spans="1:55" ht="15" thickBot="1" x14ac:dyDescent="0.35">
      <c r="A540" s="1" t="s">
        <v>131</v>
      </c>
      <c r="B540" s="1">
        <v>2018</v>
      </c>
      <c r="C540" s="20">
        <v>43434</v>
      </c>
      <c r="D540" s="1" t="s">
        <v>72</v>
      </c>
      <c r="E540" s="38" t="s">
        <v>379</v>
      </c>
      <c r="F540" s="18" t="s">
        <v>379</v>
      </c>
      <c r="G540" t="s">
        <v>51</v>
      </c>
      <c r="H540" t="s">
        <v>236</v>
      </c>
      <c r="I540" t="s">
        <v>531</v>
      </c>
      <c r="J540" t="s">
        <v>532</v>
      </c>
      <c r="K540" t="s">
        <v>555</v>
      </c>
      <c r="L540" s="65">
        <f>(C540-VLOOKUP(H540,Riders!$A$2:$C$3501,2,FALSE))/365</f>
        <v>23.07123287671233</v>
      </c>
      <c r="M540" s="65">
        <f>(C540-VLOOKUP(I540,Riders!$A$2:$C$3501,2,FALSE))/365</f>
        <v>18.246575342465754</v>
      </c>
      <c r="N540" s="65">
        <f>(C540-VLOOKUP(J540,Riders!$A$2:$C$3501,2,FALSE))/365</f>
        <v>26.095890410958905</v>
      </c>
      <c r="O540" s="65">
        <f>(C540-VLOOKUP(K540,Riders!$A$2:$C$3501,2,FALSE))/365</f>
        <v>32.668493150684931</v>
      </c>
      <c r="P540" s="67">
        <v>9</v>
      </c>
      <c r="Q540" s="127">
        <f t="shared" si="56"/>
        <v>271.78200000000004</v>
      </c>
      <c r="R540" s="127">
        <f t="shared" si="57"/>
        <v>23.661999999999999</v>
      </c>
      <c r="S540" s="127">
        <f t="shared" si="58"/>
        <v>72.375999999999991</v>
      </c>
      <c r="T540" s="127">
        <f t="shared" si="59"/>
        <v>65.236000000000004</v>
      </c>
      <c r="U540" s="127">
        <f t="shared" si="60"/>
        <v>66.97</v>
      </c>
      <c r="V540" s="127">
        <f t="shared" si="61"/>
        <v>67.200000000000045</v>
      </c>
      <c r="W540">
        <v>14.755000000000001</v>
      </c>
      <c r="X540">
        <v>8.9069999999999983</v>
      </c>
      <c r="Y540">
        <v>8.4250000000000043</v>
      </c>
      <c r="Z540">
        <v>8.0439999999999969</v>
      </c>
      <c r="AA540">
        <v>7.9450000000000003</v>
      </c>
      <c r="AB540">
        <v>8.0399999999999991</v>
      </c>
      <c r="AC540">
        <v>7.9830000000000041</v>
      </c>
      <c r="AD540">
        <v>8.2769999999999868</v>
      </c>
      <c r="AE540">
        <v>8.092000000000013</v>
      </c>
      <c r="AF540">
        <v>7.9950000000000045</v>
      </c>
      <c r="AG540">
        <v>7.9560000000000031</v>
      </c>
      <c r="AH540">
        <v>8.1389999999999958</v>
      </c>
      <c r="AI540">
        <v>8.2519999999999953</v>
      </c>
      <c r="AJ540">
        <v>8.1980000000000075</v>
      </c>
      <c r="AK540">
        <v>8.186000000000007</v>
      </c>
      <c r="AL540">
        <v>8.4179999999999779</v>
      </c>
      <c r="AM540">
        <v>8.3800000000000239</v>
      </c>
      <c r="AN540">
        <v>8.5329999999999586</v>
      </c>
      <c r="AO540">
        <v>8.3460000000000036</v>
      </c>
      <c r="AP540">
        <v>8.2939999999999827</v>
      </c>
      <c r="AQ540">
        <v>8.245000000000033</v>
      </c>
      <c r="AR540">
        <v>8.4139999999999873</v>
      </c>
      <c r="AS540">
        <v>8.32000000000005</v>
      </c>
      <c r="AT540">
        <v>8.4379999999999598</v>
      </c>
      <c r="AU540">
        <v>8.3230000000000075</v>
      </c>
      <c r="AV540">
        <v>8.5220000000000482</v>
      </c>
      <c r="AW540">
        <v>8.4429999999999268</v>
      </c>
      <c r="AX540">
        <v>8.5789999999999793</v>
      </c>
      <c r="AY540">
        <v>8.2870000000000346</v>
      </c>
      <c r="AZ540">
        <v>8.2809999999999775</v>
      </c>
      <c r="BA540">
        <v>8.311000000000007</v>
      </c>
      <c r="BB540">
        <v>8.4540000000000646</v>
      </c>
      <c r="BC540" s="128">
        <f t="shared" si="62"/>
        <v>52.983641300748388</v>
      </c>
    </row>
    <row r="541" spans="1:55" ht="15" thickBot="1" x14ac:dyDescent="0.35">
      <c r="A541" s="1" t="s">
        <v>131</v>
      </c>
      <c r="B541" s="1">
        <v>2018</v>
      </c>
      <c r="C541" s="20">
        <v>43434</v>
      </c>
      <c r="D541" s="1" t="s">
        <v>72</v>
      </c>
      <c r="E541" s="38" t="s">
        <v>379</v>
      </c>
      <c r="F541" s="43" t="s">
        <v>379</v>
      </c>
      <c r="G541" t="s">
        <v>38</v>
      </c>
      <c r="H541" t="s">
        <v>299</v>
      </c>
      <c r="I541" t="s">
        <v>576</v>
      </c>
      <c r="J541" t="s">
        <v>244</v>
      </c>
      <c r="K541" t="s">
        <v>577</v>
      </c>
      <c r="L541" s="65">
        <f>(C541-VLOOKUP(H541,Riders!$A$2:$C$3501,2,FALSE))/365</f>
        <v>26.265753424657536</v>
      </c>
      <c r="M541" s="65">
        <f>(C541-VLOOKUP(I541,Riders!$A$2:$C$3501,2,FALSE))/365</f>
        <v>22.257534246575343</v>
      </c>
      <c r="N541" s="65">
        <f>(C541-VLOOKUP(J541,Riders!$A$2:$C$3501,2,FALSE))/365</f>
        <v>24.668493150684931</v>
      </c>
      <c r="O541" s="65">
        <f>(C541-VLOOKUP(K541,Riders!$A$2:$C$3501,2,FALSE))/365</f>
        <v>21.854794520547944</v>
      </c>
      <c r="P541" s="67">
        <v>10</v>
      </c>
      <c r="Q541" s="127">
        <f t="shared" si="56"/>
        <v>272.75299999999999</v>
      </c>
      <c r="R541" s="127">
        <f t="shared" si="57"/>
        <v>22.773</v>
      </c>
      <c r="S541" s="127">
        <f t="shared" si="58"/>
        <v>72.588999999999999</v>
      </c>
      <c r="T541" s="127">
        <f t="shared" si="59"/>
        <v>66.350999999999999</v>
      </c>
      <c r="U541" s="127">
        <f t="shared" si="60"/>
        <v>66.826999999999998</v>
      </c>
      <c r="V541" s="127">
        <f t="shared" si="61"/>
        <v>66.98599999999999</v>
      </c>
      <c r="W541">
        <v>14.186</v>
      </c>
      <c r="X541">
        <v>8.5869999999999997</v>
      </c>
      <c r="Y541">
        <v>8.27</v>
      </c>
      <c r="Z541">
        <v>8.3190000000000026</v>
      </c>
      <c r="AA541">
        <v>8.3799999999999955</v>
      </c>
      <c r="AB541">
        <v>8.2310000000000016</v>
      </c>
      <c r="AC541">
        <v>8.320999999999998</v>
      </c>
      <c r="AD541">
        <v>8.2950000000000017</v>
      </c>
      <c r="AE541">
        <v>8.4339999999999975</v>
      </c>
      <c r="AF541">
        <v>8.1740000000000066</v>
      </c>
      <c r="AG541">
        <v>8.1879999999999882</v>
      </c>
      <c r="AH541">
        <v>8.3610000000000042</v>
      </c>
      <c r="AI541">
        <v>8.2549999999999955</v>
      </c>
      <c r="AJ541">
        <v>8.4129999999999825</v>
      </c>
      <c r="AK541">
        <v>8.1799999999999926</v>
      </c>
      <c r="AL541">
        <v>8.3460000000000321</v>
      </c>
      <c r="AM541">
        <v>8.3200000000000216</v>
      </c>
      <c r="AN541">
        <v>8.4959999999999809</v>
      </c>
      <c r="AO541">
        <v>8.2249999999999943</v>
      </c>
      <c r="AP541">
        <v>8.2839999999999918</v>
      </c>
      <c r="AQ541">
        <v>8.4250000000000114</v>
      </c>
      <c r="AR541">
        <v>8.3470000000000084</v>
      </c>
      <c r="AS541">
        <v>8.4660000000000082</v>
      </c>
      <c r="AT541">
        <v>8.2639999999999816</v>
      </c>
      <c r="AU541">
        <v>8.2650000000000148</v>
      </c>
      <c r="AV541">
        <v>8.5269999999999868</v>
      </c>
      <c r="AW541">
        <v>8.5049999999999955</v>
      </c>
      <c r="AX541">
        <v>8.3140000000000214</v>
      </c>
      <c r="AY541">
        <v>8.3509999999999707</v>
      </c>
      <c r="AZ541">
        <v>8.5300000000000296</v>
      </c>
      <c r="BA541">
        <v>8.2869999999999777</v>
      </c>
      <c r="BB541">
        <v>8.2069999999999936</v>
      </c>
      <c r="BC541" s="128">
        <f t="shared" si="62"/>
        <v>52.795019669811154</v>
      </c>
    </row>
    <row r="542" spans="1:55" ht="15" thickBot="1" x14ac:dyDescent="0.35">
      <c r="A542" s="1" t="s">
        <v>131</v>
      </c>
      <c r="B542" s="1">
        <v>2018</v>
      </c>
      <c r="C542" s="20">
        <v>43434</v>
      </c>
      <c r="D542" s="1" t="s">
        <v>72</v>
      </c>
      <c r="E542" s="38" t="s">
        <v>379</v>
      </c>
      <c r="F542" s="18" t="s">
        <v>379</v>
      </c>
      <c r="G542" t="s">
        <v>31</v>
      </c>
      <c r="H542" t="s">
        <v>347</v>
      </c>
      <c r="I542" t="s">
        <v>568</v>
      </c>
      <c r="J542" t="s">
        <v>581</v>
      </c>
      <c r="K542" t="s">
        <v>282</v>
      </c>
      <c r="L542" s="65">
        <f>(C542-VLOOKUP(H542,Riders!$A$2:$C$3501,2,FALSE))/365</f>
        <v>30.186301369863013</v>
      </c>
      <c r="M542" s="65">
        <f>(C542-VLOOKUP(I542,Riders!$A$2:$C$3501,2,FALSE))/365</f>
        <v>21.232876712328768</v>
      </c>
      <c r="N542" s="65" t="e">
        <f>(C542-VLOOKUP(J542,Riders!$A$2:$C$3501,2,FALSE))/365</f>
        <v>#N/A</v>
      </c>
      <c r="O542" s="65">
        <f>(C542-VLOOKUP(K542,Riders!$A$2:$C$3501,2,FALSE))/365</f>
        <v>26.849315068493151</v>
      </c>
      <c r="P542" s="67">
        <v>11</v>
      </c>
      <c r="Q542" s="127">
        <f t="shared" si="56"/>
        <v>273.17500000000001</v>
      </c>
      <c r="R542" s="127">
        <f t="shared" si="57"/>
        <v>22.908999999999999</v>
      </c>
      <c r="S542" s="127">
        <f t="shared" si="58"/>
        <v>71.838000000000008</v>
      </c>
      <c r="T542" s="127">
        <f t="shared" si="59"/>
        <v>65.997</v>
      </c>
      <c r="U542" s="127">
        <f t="shared" si="60"/>
        <v>67.664999999999992</v>
      </c>
      <c r="V542" s="127">
        <f t="shared" si="61"/>
        <v>67.675000000000011</v>
      </c>
      <c r="W542">
        <v>14.291</v>
      </c>
      <c r="X542">
        <v>8.6179999999999986</v>
      </c>
      <c r="Y542">
        <v>8.3120000000000012</v>
      </c>
      <c r="Z542">
        <v>8.041999999999998</v>
      </c>
      <c r="AA542">
        <v>8.2120000000000033</v>
      </c>
      <c r="AB542">
        <v>8.0629999999999953</v>
      </c>
      <c r="AC542">
        <v>8.2540000000000049</v>
      </c>
      <c r="AD542">
        <v>8.0460000000000065</v>
      </c>
      <c r="AE542">
        <v>8.208999999999989</v>
      </c>
      <c r="AF542">
        <v>8.1640000000000157</v>
      </c>
      <c r="AG542">
        <v>8.3469999999999942</v>
      </c>
      <c r="AH542">
        <v>8.2129999999999797</v>
      </c>
      <c r="AI542">
        <v>8.3890000000000242</v>
      </c>
      <c r="AJ542">
        <v>8.1760000000000019</v>
      </c>
      <c r="AK542">
        <v>8.2709999999999866</v>
      </c>
      <c r="AL542">
        <v>8.2280000000000086</v>
      </c>
      <c r="AM542">
        <v>8.4200000000000159</v>
      </c>
      <c r="AN542">
        <v>8.539999999999992</v>
      </c>
      <c r="AO542">
        <v>8.4519999999999698</v>
      </c>
      <c r="AP542">
        <v>8.6900000000000261</v>
      </c>
      <c r="AQ542">
        <v>8.3969999999999914</v>
      </c>
      <c r="AR542">
        <v>8.4679999999999893</v>
      </c>
      <c r="AS542">
        <v>8.4480000000000075</v>
      </c>
      <c r="AT542">
        <v>8.25</v>
      </c>
      <c r="AU542">
        <v>8.26400000000001</v>
      </c>
      <c r="AV542">
        <v>8.492999999999995</v>
      </c>
      <c r="AW542">
        <v>8.546999999999997</v>
      </c>
      <c r="AX542">
        <v>8.4929999999999666</v>
      </c>
      <c r="AY542">
        <v>8.7190000000000225</v>
      </c>
      <c r="AZ542">
        <v>8.4240000000000066</v>
      </c>
      <c r="BA542">
        <v>8.3110000000000355</v>
      </c>
      <c r="BB542">
        <v>8.4239999999999782</v>
      </c>
      <c r="BC542" s="128">
        <f t="shared" si="62"/>
        <v>52.713462066440925</v>
      </c>
    </row>
    <row r="543" spans="1:55" ht="15" thickBot="1" x14ac:dyDescent="0.35">
      <c r="A543" s="1" t="s">
        <v>131</v>
      </c>
      <c r="B543" s="1">
        <v>2018</v>
      </c>
      <c r="C543" s="20">
        <v>43434</v>
      </c>
      <c r="D543" s="1" t="s">
        <v>72</v>
      </c>
      <c r="E543" s="38" t="s">
        <v>379</v>
      </c>
      <c r="F543" s="43" t="s">
        <v>379</v>
      </c>
      <c r="G543" t="s">
        <v>56</v>
      </c>
      <c r="H543" t="s">
        <v>267</v>
      </c>
      <c r="I543" t="s">
        <v>428</v>
      </c>
      <c r="J543" t="s">
        <v>427</v>
      </c>
      <c r="K543" t="s">
        <v>55</v>
      </c>
      <c r="L543" s="65">
        <f>(C543-VLOOKUP(H543,Riders!$A$2:$C$3501,2,FALSE))/365</f>
        <v>19.931506849315067</v>
      </c>
      <c r="M543" s="65">
        <f>(C543-VLOOKUP(I543,Riders!$A$2:$C$3501,2,FALSE))/365</f>
        <v>29.093150684931508</v>
      </c>
      <c r="N543" s="65">
        <f>(C543-VLOOKUP(J543,Riders!$A$2:$C$3501,2,FALSE))/365</f>
        <v>24.594520547945205</v>
      </c>
      <c r="O543" s="65">
        <f>(C543-VLOOKUP(K543,Riders!$A$2:$C$3501,2,FALSE))/365</f>
        <v>29.580821917808219</v>
      </c>
      <c r="P543" s="67">
        <v>12</v>
      </c>
      <c r="Q543" s="127">
        <f t="shared" si="56"/>
        <v>273.29599999999999</v>
      </c>
      <c r="R543" s="127">
        <f t="shared" si="57"/>
        <v>23.731000000000002</v>
      </c>
      <c r="S543" s="127">
        <f t="shared" si="58"/>
        <v>72.576000000000008</v>
      </c>
      <c r="T543" s="127">
        <f t="shared" si="59"/>
        <v>65.810000000000016</v>
      </c>
      <c r="U543" s="127">
        <f t="shared" si="60"/>
        <v>66.312999999999988</v>
      </c>
      <c r="V543" s="127">
        <f t="shared" si="61"/>
        <v>68.59699999999998</v>
      </c>
      <c r="W543">
        <v>15.115</v>
      </c>
      <c r="X543">
        <v>8.6160000000000014</v>
      </c>
      <c r="Y543">
        <v>8.0879999999999974</v>
      </c>
      <c r="Z543">
        <v>8.218</v>
      </c>
      <c r="AA543">
        <v>8.1060000000000016</v>
      </c>
      <c r="AB543">
        <v>8.3029999999999973</v>
      </c>
      <c r="AC543">
        <v>8.0840000000000032</v>
      </c>
      <c r="AD543">
        <v>8.0460000000000065</v>
      </c>
      <c r="AE543">
        <v>8.0709999999999837</v>
      </c>
      <c r="AF543">
        <v>8.3430000000000035</v>
      </c>
      <c r="AG543">
        <v>8.2119999999999891</v>
      </c>
      <c r="AH543">
        <v>8.2420000000000186</v>
      </c>
      <c r="AI543">
        <v>8.22199999999998</v>
      </c>
      <c r="AJ543">
        <v>8.467000000000013</v>
      </c>
      <c r="AK543">
        <v>8.1060000000000088</v>
      </c>
      <c r="AL543">
        <v>8.1470000000000198</v>
      </c>
      <c r="AM543">
        <v>8.3829999999999529</v>
      </c>
      <c r="AN543">
        <v>8.1910000000000025</v>
      </c>
      <c r="AO543">
        <v>8.1900000000000261</v>
      </c>
      <c r="AP543">
        <v>8.3520000000000039</v>
      </c>
      <c r="AQ543">
        <v>8.1309999999999718</v>
      </c>
      <c r="AR543">
        <v>8.224000000000018</v>
      </c>
      <c r="AS543">
        <v>8.38900000000001</v>
      </c>
      <c r="AT543">
        <v>8.453000000000003</v>
      </c>
      <c r="AU543">
        <v>8.6630000000000109</v>
      </c>
      <c r="AV543">
        <v>8.4809999999999661</v>
      </c>
      <c r="AW543">
        <v>8.4629999999999939</v>
      </c>
      <c r="AX543">
        <v>8.532999999999987</v>
      </c>
      <c r="AY543">
        <v>8.7500000000000284</v>
      </c>
      <c r="AZ543">
        <v>8.5310000000000059</v>
      </c>
      <c r="BA543">
        <v>8.6379999999999768</v>
      </c>
      <c r="BB543">
        <v>8.5380000000000109</v>
      </c>
      <c r="BC543" s="128">
        <f t="shared" si="62"/>
        <v>52.690123529067385</v>
      </c>
    </row>
    <row r="544" spans="1:55" ht="15" thickBot="1" x14ac:dyDescent="0.35">
      <c r="A544" s="1" t="s">
        <v>131</v>
      </c>
      <c r="B544" s="1">
        <v>2018</v>
      </c>
      <c r="C544" s="20">
        <v>43434</v>
      </c>
      <c r="D544" s="1" t="s">
        <v>72</v>
      </c>
      <c r="E544" s="38" t="s">
        <v>379</v>
      </c>
      <c r="F544" s="18" t="s">
        <v>379</v>
      </c>
      <c r="G544" t="s">
        <v>118</v>
      </c>
      <c r="H544" t="s">
        <v>584</v>
      </c>
      <c r="I544" t="s">
        <v>344</v>
      </c>
      <c r="J544" t="s">
        <v>585</v>
      </c>
      <c r="K544" t="s">
        <v>563</v>
      </c>
      <c r="L544" s="65" t="e">
        <f>(C544-VLOOKUP(H544,Riders!$A$2:$C$3501,2,FALSE))/365</f>
        <v>#N/A</v>
      </c>
      <c r="M544" s="65" t="e">
        <f>(C544-VLOOKUP(I544,Riders!$A$2:$C$3501,2,FALSE))/365</f>
        <v>#N/A</v>
      </c>
      <c r="N544" s="65" t="e">
        <f>(C544-VLOOKUP(J544,Riders!$A$2:$C$3501,2,FALSE))/365</f>
        <v>#N/A</v>
      </c>
      <c r="O544" s="65">
        <f>(C544-VLOOKUP(K544,Riders!$A$2:$C$3501,2,FALSE))/365</f>
        <v>18.049315068493151</v>
      </c>
      <c r="P544" s="67">
        <v>13</v>
      </c>
      <c r="Q544" s="127">
        <f t="shared" si="56"/>
        <v>274.291</v>
      </c>
      <c r="R544" s="127">
        <f t="shared" si="57"/>
        <v>23.312000000000001</v>
      </c>
      <c r="S544" s="127">
        <f t="shared" si="58"/>
        <v>71.899999999999991</v>
      </c>
      <c r="T544" s="127">
        <f t="shared" si="59"/>
        <v>65.326000000000036</v>
      </c>
      <c r="U544" s="127">
        <f t="shared" si="60"/>
        <v>67.59499999999997</v>
      </c>
      <c r="V544" s="127">
        <f t="shared" si="61"/>
        <v>69.47</v>
      </c>
      <c r="W544">
        <v>14.513999999999999</v>
      </c>
      <c r="X544">
        <v>8.7980000000000018</v>
      </c>
      <c r="Y544">
        <v>8.5139999999999993</v>
      </c>
      <c r="Z544">
        <v>8.1069999999999993</v>
      </c>
      <c r="AA544">
        <v>8.1219999999999999</v>
      </c>
      <c r="AB544">
        <v>7.9140000000000015</v>
      </c>
      <c r="AC544">
        <v>8.009999999999998</v>
      </c>
      <c r="AD544">
        <v>7.9209999999999923</v>
      </c>
      <c r="AE544">
        <v>8.0320000000000107</v>
      </c>
      <c r="AF544">
        <v>7.98599999999999</v>
      </c>
      <c r="AG544">
        <v>8.1520000000000152</v>
      </c>
      <c r="AH544">
        <v>8.2499999999999858</v>
      </c>
      <c r="AI544">
        <v>8.0520000000000067</v>
      </c>
      <c r="AJ544">
        <v>8.257000000000005</v>
      </c>
      <c r="AK544">
        <v>8.2030000000000172</v>
      </c>
      <c r="AL544">
        <v>8.3940000000000055</v>
      </c>
      <c r="AM544">
        <v>8.2899999999999636</v>
      </c>
      <c r="AN544">
        <v>8.3880000000000052</v>
      </c>
      <c r="AO544">
        <v>8.3880000000000052</v>
      </c>
      <c r="AP544">
        <v>8.1989999999999839</v>
      </c>
      <c r="AQ544">
        <v>8.3990000000000009</v>
      </c>
      <c r="AR544">
        <v>8.4690000000000225</v>
      </c>
      <c r="AS544">
        <v>8.742999999999995</v>
      </c>
      <c r="AT544">
        <v>8.7189999999999941</v>
      </c>
      <c r="AU544">
        <v>8.8049999999999784</v>
      </c>
      <c r="AV544">
        <v>8.5370000000000061</v>
      </c>
      <c r="AW544">
        <v>8.650999999999982</v>
      </c>
      <c r="AX544">
        <v>8.6860000000000639</v>
      </c>
      <c r="AY544">
        <v>8.8239999999999839</v>
      </c>
      <c r="AZ544">
        <v>8.646000000000015</v>
      </c>
      <c r="BA544">
        <v>8.5179999999999723</v>
      </c>
      <c r="BB544">
        <v>8.8029999999999973</v>
      </c>
      <c r="BC544" s="128">
        <f t="shared" si="62"/>
        <v>52.498988300746291</v>
      </c>
    </row>
    <row r="545" spans="1:55" ht="15" thickBot="1" x14ac:dyDescent="0.35">
      <c r="A545" s="1" t="s">
        <v>131</v>
      </c>
      <c r="B545" s="1">
        <v>2018</v>
      </c>
      <c r="C545" s="20">
        <v>43434</v>
      </c>
      <c r="D545" s="1" t="s">
        <v>72</v>
      </c>
      <c r="E545" s="38" t="s">
        <v>379</v>
      </c>
      <c r="F545" s="43" t="s">
        <v>379</v>
      </c>
      <c r="G545" t="s">
        <v>172</v>
      </c>
      <c r="H545" t="s">
        <v>333</v>
      </c>
      <c r="I545" t="s">
        <v>586</v>
      </c>
      <c r="J545" t="s">
        <v>293</v>
      </c>
      <c r="K545" t="s">
        <v>280</v>
      </c>
      <c r="L545" s="65">
        <f>(C545-VLOOKUP(H545,Riders!$A$2:$C$3501,2,FALSE))/365</f>
        <v>24.336986301369862</v>
      </c>
      <c r="M545" s="65" t="e">
        <f>(C545-VLOOKUP(I545,Riders!$A$2:$C$3501,2,FALSE))/365</f>
        <v>#N/A</v>
      </c>
      <c r="N545" s="65">
        <f>(C545-VLOOKUP(J545,Riders!$A$2:$C$3501,2,FALSE))/365</f>
        <v>19.427397260273974</v>
      </c>
      <c r="O545" s="65">
        <f>(C545-VLOOKUP(K545,Riders!$A$2:$C$3501,2,FALSE))/365</f>
        <v>20.243835616438357</v>
      </c>
      <c r="P545" s="67">
        <v>14</v>
      </c>
      <c r="Q545" s="127">
        <f t="shared" si="56"/>
        <v>276.49099999999993</v>
      </c>
      <c r="R545" s="127">
        <f t="shared" si="57"/>
        <v>23.951000000000001</v>
      </c>
      <c r="S545" s="127">
        <f t="shared" si="58"/>
        <v>73.162999999999997</v>
      </c>
      <c r="T545" s="127">
        <f t="shared" si="59"/>
        <v>65.78100000000002</v>
      </c>
      <c r="U545" s="127">
        <f t="shared" si="60"/>
        <v>67.802999999999997</v>
      </c>
      <c r="V545" s="127">
        <f t="shared" si="61"/>
        <v>69.743999999999915</v>
      </c>
      <c r="W545">
        <v>15.161</v>
      </c>
      <c r="X545">
        <v>8.7900000000000009</v>
      </c>
      <c r="Y545">
        <v>8.4420000000000002</v>
      </c>
      <c r="Z545">
        <v>8.1289999999999978</v>
      </c>
      <c r="AA545">
        <v>8.2719999999999985</v>
      </c>
      <c r="AB545">
        <v>8.1310000000000002</v>
      </c>
      <c r="AC545">
        <v>8.2259999999999991</v>
      </c>
      <c r="AD545">
        <v>8.0120000000000005</v>
      </c>
      <c r="AE545">
        <v>8.0430000000000064</v>
      </c>
      <c r="AF545">
        <v>8.090999999999994</v>
      </c>
      <c r="AG545">
        <v>8.3130000000000024</v>
      </c>
      <c r="AH545">
        <v>8.2009999999999934</v>
      </c>
      <c r="AI545">
        <v>8.4289999999999878</v>
      </c>
      <c r="AJ545">
        <v>8.4780000000000371</v>
      </c>
      <c r="AK545">
        <v>8.1409999999999627</v>
      </c>
      <c r="AL545">
        <v>8.0850000000000364</v>
      </c>
      <c r="AM545">
        <v>8.2349999999999852</v>
      </c>
      <c r="AN545">
        <v>8.4830000000000041</v>
      </c>
      <c r="AO545">
        <v>8.3149999999999693</v>
      </c>
      <c r="AP545">
        <v>8.4840000000000089</v>
      </c>
      <c r="AQ545">
        <v>8.2680000000000291</v>
      </c>
      <c r="AR545">
        <v>8.5639999999999645</v>
      </c>
      <c r="AS545">
        <v>8.799000000000035</v>
      </c>
      <c r="AT545">
        <v>8.6550000000000011</v>
      </c>
      <c r="AU545">
        <v>8.7119999999999607</v>
      </c>
      <c r="AV545">
        <v>8.5030000000000427</v>
      </c>
      <c r="AW545">
        <v>8.7319999999999709</v>
      </c>
      <c r="AX545">
        <v>8.9399999999999977</v>
      </c>
      <c r="AY545">
        <v>8.88900000000001</v>
      </c>
      <c r="AZ545">
        <v>8.9250000000000398</v>
      </c>
      <c r="BA545">
        <v>8.5459999999999923</v>
      </c>
      <c r="BB545">
        <v>8.4969999999999004</v>
      </c>
      <c r="BC545" s="128">
        <f t="shared" si="62"/>
        <v>52.081261234542907</v>
      </c>
    </row>
    <row r="546" spans="1:55" ht="15" thickBot="1" x14ac:dyDescent="0.35">
      <c r="A546" s="1" t="s">
        <v>131</v>
      </c>
      <c r="B546" s="1">
        <v>2018</v>
      </c>
      <c r="C546" s="20">
        <v>43434</v>
      </c>
      <c r="D546" s="1" t="s">
        <v>72</v>
      </c>
      <c r="E546" s="38" t="s">
        <v>379</v>
      </c>
      <c r="F546" s="18" t="s">
        <v>379</v>
      </c>
      <c r="G546" t="s">
        <v>40</v>
      </c>
      <c r="H546" t="s">
        <v>320</v>
      </c>
      <c r="I546" t="s">
        <v>575</v>
      </c>
      <c r="J546" t="s">
        <v>313</v>
      </c>
      <c r="K546" t="s">
        <v>548</v>
      </c>
      <c r="L546" s="65">
        <f>(C546-VLOOKUP(H546,Riders!$A$2:$C$3501,2,FALSE))/365</f>
        <v>21.375342465753423</v>
      </c>
      <c r="M546" s="65">
        <f>(C546-VLOOKUP(I546,Riders!$A$2:$C$3501,2,FALSE))/365</f>
        <v>21.471232876712328</v>
      </c>
      <c r="N546" s="65">
        <f>(C546-VLOOKUP(J546,Riders!$A$2:$C$3501,2,FALSE))/365</f>
        <v>25.912328767123288</v>
      </c>
      <c r="O546" s="65">
        <f>(C546-VLOOKUP(K546,Riders!$A$2:$C$3501,2,FALSE))/365</f>
        <v>25.890410958904109</v>
      </c>
      <c r="P546" s="67">
        <v>15</v>
      </c>
      <c r="Q546" s="127">
        <f t="shared" si="56"/>
        <v>278.11899999999997</v>
      </c>
      <c r="R546" s="127">
        <f t="shared" si="57"/>
        <v>22.562000000000001</v>
      </c>
      <c r="S546" s="127">
        <f t="shared" si="58"/>
        <v>70.907999999999987</v>
      </c>
      <c r="T546" s="127">
        <f t="shared" si="59"/>
        <v>66.928000000000026</v>
      </c>
      <c r="U546" s="127">
        <f t="shared" si="60"/>
        <v>68.013999999999982</v>
      </c>
      <c r="V546" s="127">
        <f t="shared" si="61"/>
        <v>72.268999999999977</v>
      </c>
      <c r="W546">
        <v>14.128</v>
      </c>
      <c r="X546">
        <v>8.4340000000000011</v>
      </c>
      <c r="Y546">
        <v>7.8249999999999993</v>
      </c>
      <c r="Z546">
        <v>7.892000000000003</v>
      </c>
      <c r="AA546">
        <v>8.0219999999999985</v>
      </c>
      <c r="AB546">
        <v>8.3399999999999963</v>
      </c>
      <c r="AC546">
        <v>8.1180000000000021</v>
      </c>
      <c r="AD546">
        <v>8.1489999999999867</v>
      </c>
      <c r="AE546">
        <v>8.342000000000013</v>
      </c>
      <c r="AF546">
        <v>8.2630000000000052</v>
      </c>
      <c r="AG546">
        <v>8.2830000000000013</v>
      </c>
      <c r="AH546">
        <v>8.3960000000000008</v>
      </c>
      <c r="AI546">
        <v>8.3309999999999889</v>
      </c>
      <c r="AJ546">
        <v>8.3250000000000171</v>
      </c>
      <c r="AK546">
        <v>8.3930000000000007</v>
      </c>
      <c r="AL546">
        <v>8.5949999999999989</v>
      </c>
      <c r="AM546">
        <v>8.3879999999999768</v>
      </c>
      <c r="AN546">
        <v>8.5050000000000239</v>
      </c>
      <c r="AO546">
        <v>8.6849999999999739</v>
      </c>
      <c r="AP546">
        <v>8.5600000000000023</v>
      </c>
      <c r="AQ546">
        <v>8.5480000000000302</v>
      </c>
      <c r="AR546">
        <v>8.6330000000000098</v>
      </c>
      <c r="AS546">
        <v>8.2919999999999732</v>
      </c>
      <c r="AT546">
        <v>8.4029999999999916</v>
      </c>
      <c r="AU546">
        <v>8.6760000000000161</v>
      </c>
      <c r="AV546">
        <v>9.0869999999999891</v>
      </c>
      <c r="AW546">
        <v>8.910000000000025</v>
      </c>
      <c r="AX546">
        <v>9.1079999999999472</v>
      </c>
      <c r="AY546">
        <v>9.4470000000000027</v>
      </c>
      <c r="AZ546">
        <v>9.1940000000000737</v>
      </c>
      <c r="BA546">
        <v>9.0079999999999814</v>
      </c>
      <c r="BB546">
        <v>8.8389999999999418</v>
      </c>
      <c r="BC546" s="128">
        <f t="shared" si="62"/>
        <v>51.776397872852989</v>
      </c>
    </row>
    <row r="547" spans="1:55" ht="15" thickBot="1" x14ac:dyDescent="0.35">
      <c r="A547" s="1" t="s">
        <v>131</v>
      </c>
      <c r="B547" s="1">
        <v>2018</v>
      </c>
      <c r="C547" s="20">
        <v>43434</v>
      </c>
      <c r="D547" s="1" t="s">
        <v>72</v>
      </c>
      <c r="E547" s="38" t="s">
        <v>454</v>
      </c>
      <c r="F547" s="43">
        <v>1</v>
      </c>
      <c r="G547" t="s">
        <v>53</v>
      </c>
      <c r="H547" t="s">
        <v>298</v>
      </c>
      <c r="I547" t="s">
        <v>272</v>
      </c>
      <c r="J547" t="s">
        <v>345</v>
      </c>
      <c r="K547" t="s">
        <v>389</v>
      </c>
      <c r="L547" s="65">
        <f>(C547-VLOOKUP(H547,Riders!$A$2:$C$3501,2,FALSE))/365</f>
        <v>19.372602739726027</v>
      </c>
      <c r="M547" s="65">
        <f>(C547-VLOOKUP(I547,Riders!$A$2:$C$3501,2,FALSE))/365</f>
        <v>21.786301369863015</v>
      </c>
      <c r="N547" s="65">
        <f>(C547-VLOOKUP(J547,Riders!$A$2:$C$3501,2,FALSE))/365</f>
        <v>25.687671232876713</v>
      </c>
      <c r="O547" s="65">
        <f>(C547-VLOOKUP(K547,Riders!$A$2:$C$3501,2,FALSE))/365</f>
        <v>19.082191780821919</v>
      </c>
      <c r="P547" s="67">
        <v>1</v>
      </c>
      <c r="Q547" s="127">
        <f t="shared" si="56"/>
        <v>264.91199999999998</v>
      </c>
      <c r="R547" s="127">
        <f t="shared" si="57"/>
        <v>23.29</v>
      </c>
      <c r="S547" s="127">
        <f t="shared" si="58"/>
        <v>71.186000000000007</v>
      </c>
      <c r="T547" s="127">
        <f t="shared" si="59"/>
        <v>63.707999999999998</v>
      </c>
      <c r="U547" s="127">
        <f t="shared" si="60"/>
        <v>64.809000000000026</v>
      </c>
      <c r="V547" s="127">
        <f t="shared" si="61"/>
        <v>65.208999999999946</v>
      </c>
      <c r="W547">
        <v>14.606</v>
      </c>
      <c r="X547">
        <v>8.6839999999999993</v>
      </c>
      <c r="Y547">
        <v>8.1260000000000012</v>
      </c>
      <c r="Z547">
        <v>7.8589999999999982</v>
      </c>
      <c r="AA547">
        <v>7.9470000000000027</v>
      </c>
      <c r="AB547">
        <v>7.9050000000000011</v>
      </c>
      <c r="AC547">
        <v>7.9069999999999965</v>
      </c>
      <c r="AD547">
        <v>8.1520000000000081</v>
      </c>
      <c r="AE547">
        <v>8.0769999999999982</v>
      </c>
      <c r="AF547">
        <v>8.1249999999999858</v>
      </c>
      <c r="AG547">
        <v>7.9480000000000075</v>
      </c>
      <c r="AH547">
        <v>7.9329999999999927</v>
      </c>
      <c r="AI547">
        <v>7.9410000000000025</v>
      </c>
      <c r="AJ547">
        <v>7.8900000000000006</v>
      </c>
      <c r="AK547">
        <v>7.8389999999999986</v>
      </c>
      <c r="AL547">
        <v>7.9550000000000125</v>
      </c>
      <c r="AM547">
        <v>8.0339999999999918</v>
      </c>
      <c r="AN547">
        <v>7.9890000000000043</v>
      </c>
      <c r="AO547">
        <v>8.2980000000000018</v>
      </c>
      <c r="AP547">
        <v>8.0929999999999893</v>
      </c>
      <c r="AQ547">
        <v>8.2449999999999761</v>
      </c>
      <c r="AR547">
        <v>8.0420000000000584</v>
      </c>
      <c r="AS547">
        <v>8.0420000000000016</v>
      </c>
      <c r="AT547">
        <v>8.0660000000000025</v>
      </c>
      <c r="AU547">
        <v>7.9729999999999563</v>
      </c>
      <c r="AV547">
        <v>8.1029999999999802</v>
      </c>
      <c r="AW547">
        <v>8.1910000000000025</v>
      </c>
      <c r="AX547">
        <v>8.5870000000000175</v>
      </c>
      <c r="AY547">
        <v>8.2090000000000316</v>
      </c>
      <c r="AZ547">
        <v>8.1370000000000005</v>
      </c>
      <c r="BA547">
        <v>8.0039999999999623</v>
      </c>
      <c r="BB547">
        <v>8.0049999999999955</v>
      </c>
      <c r="BC547" s="128">
        <f t="shared" si="62"/>
        <v>54.357673491574566</v>
      </c>
    </row>
    <row r="548" spans="1:55" ht="15" thickBot="1" x14ac:dyDescent="0.35">
      <c r="A548" s="1" t="s">
        <v>131</v>
      </c>
      <c r="B548" s="1">
        <v>2018</v>
      </c>
      <c r="C548" s="20">
        <v>43434</v>
      </c>
      <c r="D548" s="1" t="s">
        <v>72</v>
      </c>
      <c r="E548" s="38" t="s">
        <v>454</v>
      </c>
      <c r="F548" s="18">
        <v>1</v>
      </c>
      <c r="G548" t="s">
        <v>47</v>
      </c>
      <c r="H548" t="s">
        <v>562</v>
      </c>
      <c r="I548" t="s">
        <v>534</v>
      </c>
      <c r="J548" t="s">
        <v>268</v>
      </c>
      <c r="K548" t="s">
        <v>279</v>
      </c>
      <c r="L548" s="65">
        <f>(C548-VLOOKUP(H548,Riders!$A$2:$C$3501,2,FALSE))/365</f>
        <v>21.161643835616438</v>
      </c>
      <c r="M548" s="65">
        <f>(C548-VLOOKUP(I548,Riders!$A$2:$C$3501,2,FALSE))/365</f>
        <v>22.942465753424656</v>
      </c>
      <c r="N548" s="65">
        <f>(C548-VLOOKUP(J548,Riders!$A$2:$C$3501,2,FALSE))/365</f>
        <v>21.912328767123288</v>
      </c>
      <c r="O548" s="65">
        <f>(C548-VLOOKUP(K548,Riders!$A$2:$C$3501,2,FALSE))/365</f>
        <v>22.539726027397261</v>
      </c>
      <c r="P548" s="67">
        <v>2</v>
      </c>
      <c r="Q548" s="127">
        <f t="shared" si="56"/>
        <v>267.58699999999999</v>
      </c>
      <c r="R548" s="127">
        <f t="shared" si="57"/>
        <v>22.562000000000001</v>
      </c>
      <c r="S548" s="127">
        <f t="shared" si="58"/>
        <v>70.78</v>
      </c>
      <c r="T548" s="127">
        <f t="shared" si="59"/>
        <v>64.779000000000025</v>
      </c>
      <c r="U548" s="127">
        <f t="shared" si="60"/>
        <v>65.32699999999997</v>
      </c>
      <c r="V548" s="127">
        <f t="shared" si="61"/>
        <v>66.700999999999993</v>
      </c>
      <c r="W548">
        <v>14.321</v>
      </c>
      <c r="X548">
        <v>8.2410000000000014</v>
      </c>
      <c r="Y548">
        <v>8.0410000000000004</v>
      </c>
      <c r="Z548">
        <v>7.8599999999999994</v>
      </c>
      <c r="AA548">
        <v>8.0549999999999997</v>
      </c>
      <c r="AB548">
        <v>8.0779999999999959</v>
      </c>
      <c r="AC548">
        <v>8.2010000000000076</v>
      </c>
      <c r="AD548">
        <v>7.982999999999997</v>
      </c>
      <c r="AE548">
        <v>7.9759999999999991</v>
      </c>
      <c r="AF548">
        <v>8.1530000000000058</v>
      </c>
      <c r="AG548">
        <v>7.98599999999999</v>
      </c>
      <c r="AH548">
        <v>8.152000000000001</v>
      </c>
      <c r="AI548">
        <v>8.0030000000000143</v>
      </c>
      <c r="AJ548">
        <v>8.1809999999999974</v>
      </c>
      <c r="AK548">
        <v>8.0929999999999751</v>
      </c>
      <c r="AL548">
        <v>8.2350000000000421</v>
      </c>
      <c r="AM548">
        <v>8.08299999999997</v>
      </c>
      <c r="AN548">
        <v>8.2409999999999854</v>
      </c>
      <c r="AO548">
        <v>8.0999999999999943</v>
      </c>
      <c r="AP548">
        <v>8.2930000000000348</v>
      </c>
      <c r="AQ548">
        <v>8.0589999999999975</v>
      </c>
      <c r="AR548">
        <v>8.0699999999999932</v>
      </c>
      <c r="AS548">
        <v>8.1539999999999964</v>
      </c>
      <c r="AT548">
        <v>8.3269999999999982</v>
      </c>
      <c r="AU548">
        <v>8.1119999999999948</v>
      </c>
      <c r="AV548">
        <v>8.4470000000000027</v>
      </c>
      <c r="AW548">
        <v>8.1350000000000193</v>
      </c>
      <c r="AX548">
        <v>8.4070000000000107</v>
      </c>
      <c r="AY548">
        <v>8.2029999999999745</v>
      </c>
      <c r="AZ548">
        <v>8.4989999999999668</v>
      </c>
      <c r="BA548">
        <v>8.5440000000000396</v>
      </c>
      <c r="BB548">
        <v>8.353999999999985</v>
      </c>
      <c r="BC548" s="128">
        <f t="shared" si="62"/>
        <v>53.814273488622398</v>
      </c>
    </row>
    <row r="549" spans="1:55" ht="15" thickBot="1" x14ac:dyDescent="0.35">
      <c r="A549" s="1" t="s">
        <v>131</v>
      </c>
      <c r="B549" s="1">
        <v>2018</v>
      </c>
      <c r="C549" s="20">
        <v>43434</v>
      </c>
      <c r="D549" s="1" t="s">
        <v>72</v>
      </c>
      <c r="E549" s="38" t="s">
        <v>454</v>
      </c>
      <c r="F549" s="43">
        <v>2</v>
      </c>
      <c r="G549" t="s">
        <v>156</v>
      </c>
      <c r="H549" t="s">
        <v>543</v>
      </c>
      <c r="I549" t="s">
        <v>541</v>
      </c>
      <c r="J549" t="s">
        <v>542</v>
      </c>
      <c r="K549" t="s">
        <v>545</v>
      </c>
      <c r="L549" s="65">
        <f>(C549-VLOOKUP(H549,Riders!$A$2:$C$3501,2,FALSE))/365</f>
        <v>23.153424657534245</v>
      </c>
      <c r="M549" s="65" t="e">
        <f>(C549-VLOOKUP(I549,Riders!$A$2:$C$3501,2,FALSE))/365</f>
        <v>#N/A</v>
      </c>
      <c r="N549" s="65">
        <f>(C549-VLOOKUP(J549,Riders!$A$2:$C$3501,2,FALSE))/365</f>
        <v>29.621917808219177</v>
      </c>
      <c r="O549" s="65">
        <f>(C549-VLOOKUP(K549,Riders!$A$2:$C$3501,2,FALSE))/365</f>
        <v>28.706849315068492</v>
      </c>
      <c r="P549" s="67">
        <v>1</v>
      </c>
      <c r="Q549" s="127">
        <f t="shared" si="56"/>
        <v>265.50599999999997</v>
      </c>
      <c r="R549" s="127">
        <f t="shared" si="57"/>
        <v>22.364000000000001</v>
      </c>
      <c r="S549" s="127">
        <f t="shared" si="58"/>
        <v>69.742999999999995</v>
      </c>
      <c r="T549" s="127">
        <f t="shared" si="59"/>
        <v>63.746999999999986</v>
      </c>
      <c r="U549" s="127">
        <f t="shared" si="60"/>
        <v>65.248000000000019</v>
      </c>
      <c r="V549" s="127">
        <f t="shared" si="61"/>
        <v>66.767999999999972</v>
      </c>
      <c r="W549">
        <v>14.029</v>
      </c>
      <c r="X549">
        <v>8.3350000000000009</v>
      </c>
      <c r="Y549">
        <v>8.0960000000000001</v>
      </c>
      <c r="Z549">
        <v>7.8239999999999981</v>
      </c>
      <c r="AA549">
        <v>7.892000000000003</v>
      </c>
      <c r="AB549">
        <v>7.8049999999999997</v>
      </c>
      <c r="AC549">
        <v>7.804000000000002</v>
      </c>
      <c r="AD549">
        <v>7.9579999999999913</v>
      </c>
      <c r="AE549">
        <v>7.8080000000000069</v>
      </c>
      <c r="AF549">
        <v>7.8179999999999836</v>
      </c>
      <c r="AG549">
        <v>7.9910000000000139</v>
      </c>
      <c r="AH549">
        <v>7.929000000000002</v>
      </c>
      <c r="AI549">
        <v>8.1250000000000142</v>
      </c>
      <c r="AJ549">
        <v>7.9749999999999943</v>
      </c>
      <c r="AK549">
        <v>8.0799999999999699</v>
      </c>
      <c r="AL549">
        <v>8.0210000000000008</v>
      </c>
      <c r="AM549">
        <v>8.063999999999993</v>
      </c>
      <c r="AN549">
        <v>8.2320000000000277</v>
      </c>
      <c r="AO549">
        <v>7.9669999999999845</v>
      </c>
      <c r="AP549">
        <v>7.9480000000000359</v>
      </c>
      <c r="AQ549">
        <v>7.9969999999999857</v>
      </c>
      <c r="AR549">
        <v>8.179000000000002</v>
      </c>
      <c r="AS549">
        <v>8.2669999999999675</v>
      </c>
      <c r="AT549">
        <v>8.5940000000000225</v>
      </c>
      <c r="AU549">
        <v>8.6779999999999688</v>
      </c>
      <c r="AV549">
        <v>8.5280000000000484</v>
      </c>
      <c r="AW549">
        <v>8.5869999999999607</v>
      </c>
      <c r="AX549">
        <v>8.429000000000002</v>
      </c>
      <c r="AY549">
        <v>8.2090000000000316</v>
      </c>
      <c r="AZ549">
        <v>8.1000000000000227</v>
      </c>
      <c r="BA549">
        <v>8.0449999999999875</v>
      </c>
      <c r="BB549">
        <v>8.1919999999999504</v>
      </c>
      <c r="BC549" s="128">
        <f t="shared" si="62"/>
        <v>54.236062461865274</v>
      </c>
    </row>
    <row r="550" spans="1:55" ht="15" thickBot="1" x14ac:dyDescent="0.35">
      <c r="A550" s="1" t="s">
        <v>131</v>
      </c>
      <c r="B550" s="1">
        <v>2018</v>
      </c>
      <c r="C550" s="20">
        <v>43434</v>
      </c>
      <c r="D550" s="1" t="s">
        <v>72</v>
      </c>
      <c r="E550" s="38" t="s">
        <v>454</v>
      </c>
      <c r="F550">
        <v>2</v>
      </c>
      <c r="G550" t="s">
        <v>15</v>
      </c>
      <c r="H550" t="s">
        <v>350</v>
      </c>
      <c r="I550" t="s">
        <v>459</v>
      </c>
      <c r="J550" t="s">
        <v>337</v>
      </c>
      <c r="K550" t="s">
        <v>492</v>
      </c>
      <c r="L550" s="65">
        <f>(C550-VLOOKUP(H550,Riders!$A$2:$C$3501,2,FALSE))/365</f>
        <v>23.246575342465754</v>
      </c>
      <c r="M550" s="65">
        <f>(C550-VLOOKUP(I550,Riders!$A$2:$C$3501,2,FALSE))/365</f>
        <v>20.041095890410958</v>
      </c>
      <c r="N550" s="65">
        <f>(C550-VLOOKUP(J550,Riders!$A$2:$C$3501,2,FALSE))/365</f>
        <v>23.539726027397261</v>
      </c>
      <c r="O550" s="65">
        <f>(C550-VLOOKUP(K550,Riders!$A$2:$C$3501,2,FALSE))/365</f>
        <v>21.780821917808218</v>
      </c>
      <c r="P550" s="67">
        <v>2</v>
      </c>
      <c r="Q550" s="127">
        <f t="shared" si="56"/>
        <v>271.42499999999995</v>
      </c>
      <c r="R550" s="127">
        <f t="shared" si="57"/>
        <v>23.77</v>
      </c>
      <c r="S550" s="127">
        <f t="shared" si="58"/>
        <v>71.909000000000006</v>
      </c>
      <c r="T550" s="127">
        <f t="shared" si="59"/>
        <v>64.414000000000001</v>
      </c>
      <c r="U550" s="127">
        <f t="shared" si="60"/>
        <v>66.532999999999987</v>
      </c>
      <c r="V550" s="127">
        <f t="shared" si="61"/>
        <v>68.56899999999996</v>
      </c>
      <c r="W550">
        <v>14.879</v>
      </c>
      <c r="X550">
        <v>8.891</v>
      </c>
      <c r="Y550">
        <v>8.2510000000000012</v>
      </c>
      <c r="Z550">
        <v>8.1090000000000018</v>
      </c>
      <c r="AA550">
        <v>7.8759999999999977</v>
      </c>
      <c r="AB550">
        <v>7.8370000000000033</v>
      </c>
      <c r="AC550">
        <v>8.1009999999999991</v>
      </c>
      <c r="AD550">
        <v>7.9650000000000034</v>
      </c>
      <c r="AE550">
        <v>8.1730000000000018</v>
      </c>
      <c r="AF550">
        <v>7.9129999999999825</v>
      </c>
      <c r="AG550">
        <v>8.1000000000000085</v>
      </c>
      <c r="AH550">
        <v>8.012999999999991</v>
      </c>
      <c r="AI550">
        <v>7.9570000000000078</v>
      </c>
      <c r="AJ550">
        <v>7.9470000000000169</v>
      </c>
      <c r="AK550">
        <v>8.1899999999999835</v>
      </c>
      <c r="AL550">
        <v>8.1210000000000093</v>
      </c>
      <c r="AM550">
        <v>8.3489999999999895</v>
      </c>
      <c r="AN550">
        <v>8.1800000000000068</v>
      </c>
      <c r="AO550">
        <v>8.3489999999999895</v>
      </c>
      <c r="AP550">
        <v>8.1999999999999886</v>
      </c>
      <c r="AQ550">
        <v>8.3230000000000075</v>
      </c>
      <c r="AR550">
        <v>8.5040000000000475</v>
      </c>
      <c r="AS550">
        <v>8.3779999999999575</v>
      </c>
      <c r="AT550">
        <v>8.25</v>
      </c>
      <c r="AU550">
        <v>8.3230000000000075</v>
      </c>
      <c r="AV550">
        <v>8.3169999999999789</v>
      </c>
      <c r="AW550">
        <v>8.6780000000000541</v>
      </c>
      <c r="AX550">
        <v>8.726999999999947</v>
      </c>
      <c r="AY550">
        <v>8.5409999999999968</v>
      </c>
      <c r="AZ550">
        <v>8.5240000000000293</v>
      </c>
      <c r="BA550">
        <v>8.7300000000000182</v>
      </c>
      <c r="BB550">
        <v>8.7289999999999281</v>
      </c>
      <c r="BC550" s="128">
        <f t="shared" si="62"/>
        <v>53.053329649074335</v>
      </c>
    </row>
    <row r="551" spans="1:55" ht="15" thickBot="1" x14ac:dyDescent="0.35">
      <c r="A551" s="1" t="s">
        <v>131</v>
      </c>
      <c r="B551" s="1">
        <v>2018</v>
      </c>
      <c r="C551" s="20">
        <v>43434</v>
      </c>
      <c r="D551" s="1" t="s">
        <v>72</v>
      </c>
      <c r="E551" s="38" t="s">
        <v>454</v>
      </c>
      <c r="F551">
        <v>3</v>
      </c>
      <c r="G551" t="s">
        <v>25</v>
      </c>
      <c r="H551" t="s">
        <v>269</v>
      </c>
      <c r="I551" t="s">
        <v>233</v>
      </c>
      <c r="J551" t="s">
        <v>309</v>
      </c>
      <c r="K551" t="s">
        <v>561</v>
      </c>
      <c r="L551" s="65">
        <f>(C551-VLOOKUP(H551,Riders!$A$2:$C$3501,2,FALSE))/365</f>
        <v>24.736986301369864</v>
      </c>
      <c r="M551" s="65">
        <f>(C551-VLOOKUP(I551,Riders!$A$2:$C$3501,2,FALSE))/365</f>
        <v>23.246575342465754</v>
      </c>
      <c r="N551" s="65">
        <f>(C551-VLOOKUP(J551,Riders!$A$2:$C$3501,2,FALSE))/365</f>
        <v>26.61917808219178</v>
      </c>
      <c r="O551" s="65">
        <f>(C551-VLOOKUP(K551,Riders!$A$2:$C$3501,2,FALSE))/365</f>
        <v>22.068493150684933</v>
      </c>
      <c r="P551" s="67">
        <v>1</v>
      </c>
      <c r="Q551" s="127">
        <f t="shared" si="56"/>
        <v>257.19599999999997</v>
      </c>
      <c r="R551" s="127">
        <f t="shared" si="57"/>
        <v>22.492000000000001</v>
      </c>
      <c r="S551" s="127">
        <f t="shared" si="58"/>
        <v>68.657999999999987</v>
      </c>
      <c r="T551" s="127">
        <f t="shared" si="59"/>
        <v>61.805000000000007</v>
      </c>
      <c r="U551" s="127">
        <f t="shared" si="60"/>
        <v>62.619</v>
      </c>
      <c r="V551" s="127">
        <f t="shared" si="61"/>
        <v>64.113999999999976</v>
      </c>
      <c r="W551">
        <v>14.137</v>
      </c>
      <c r="X551">
        <v>8.3550000000000004</v>
      </c>
      <c r="Y551">
        <v>7.7779999999999987</v>
      </c>
      <c r="Z551">
        <v>7.7189999999999976</v>
      </c>
      <c r="AA551">
        <v>7.5400000000000063</v>
      </c>
      <c r="AB551">
        <v>7.6029999999999944</v>
      </c>
      <c r="AC551">
        <v>7.7940000000000111</v>
      </c>
      <c r="AD551">
        <v>7.731999999999978</v>
      </c>
      <c r="AE551">
        <v>7.6250000000000142</v>
      </c>
      <c r="AF551">
        <v>7.7739999999999867</v>
      </c>
      <c r="AG551">
        <v>7.6680000000000206</v>
      </c>
      <c r="AH551">
        <v>7.6899999999999977</v>
      </c>
      <c r="AI551">
        <v>7.708999999999989</v>
      </c>
      <c r="AJ551">
        <v>7.8840000000000003</v>
      </c>
      <c r="AK551">
        <v>7.7550000000000097</v>
      </c>
      <c r="AL551">
        <v>7.6999999999999886</v>
      </c>
      <c r="AM551">
        <v>7.6200000000000045</v>
      </c>
      <c r="AN551">
        <v>7.7490000000000236</v>
      </c>
      <c r="AO551">
        <v>7.7469999999999857</v>
      </c>
      <c r="AP551">
        <v>7.813999999999993</v>
      </c>
      <c r="AQ551">
        <v>7.9619999999999891</v>
      </c>
      <c r="AR551">
        <v>7.9640000000000271</v>
      </c>
      <c r="AS551">
        <v>8.0009999999999764</v>
      </c>
      <c r="AT551">
        <v>7.7620000000000005</v>
      </c>
      <c r="AU551">
        <v>7.7709999999999866</v>
      </c>
      <c r="AV551">
        <v>7.9530000000000314</v>
      </c>
      <c r="AW551">
        <v>7.882000000000005</v>
      </c>
      <c r="AX551">
        <v>8.0240000000000009</v>
      </c>
      <c r="AY551">
        <v>7.8959999999999866</v>
      </c>
      <c r="AZ551">
        <v>7.9549999999999841</v>
      </c>
      <c r="BA551">
        <v>8.2240000000000464</v>
      </c>
      <c r="BB551">
        <v>8.408999999999935</v>
      </c>
      <c r="BC551" s="128">
        <f t="shared" si="62"/>
        <v>55.988429057994686</v>
      </c>
    </row>
    <row r="552" spans="1:55" ht="15" thickBot="1" x14ac:dyDescent="0.35">
      <c r="A552" s="1" t="s">
        <v>131</v>
      </c>
      <c r="B552" s="1">
        <v>2018</v>
      </c>
      <c r="C552" s="20">
        <v>43434</v>
      </c>
      <c r="D552" s="1" t="s">
        <v>72</v>
      </c>
      <c r="E552" s="38" t="s">
        <v>454</v>
      </c>
      <c r="F552">
        <v>3</v>
      </c>
      <c r="G552" t="s">
        <v>67</v>
      </c>
      <c r="H552" t="s">
        <v>214</v>
      </c>
      <c r="I552" t="s">
        <v>329</v>
      </c>
      <c r="J552" t="s">
        <v>578</v>
      </c>
      <c r="K552" t="s">
        <v>569</v>
      </c>
      <c r="L552" s="65">
        <f>(C552-VLOOKUP(H552,Riders!$A$2:$C$3501,2,FALSE))/365</f>
        <v>23.950684931506849</v>
      </c>
      <c r="M552" s="65">
        <f>(C552-VLOOKUP(I552,Riders!$A$2:$C$3501,2,FALSE))/365</f>
        <v>32.057534246575344</v>
      </c>
      <c r="N552" s="65">
        <f>(C552-VLOOKUP(J552,Riders!$A$2:$C$3501,2,FALSE))/365</f>
        <v>23.090410958904108</v>
      </c>
      <c r="O552" s="65">
        <f>(C552-VLOOKUP(K552,Riders!$A$2:$C$3501,2,FALSE))/365</f>
        <v>31.610958904109587</v>
      </c>
      <c r="P552" s="67">
        <v>2</v>
      </c>
      <c r="Q552" s="127">
        <f t="shared" si="56"/>
        <v>265.08799999999997</v>
      </c>
      <c r="R552" s="127">
        <f t="shared" si="57"/>
        <v>21.914000000000001</v>
      </c>
      <c r="S552" s="127">
        <f t="shared" si="58"/>
        <v>69.75800000000001</v>
      </c>
      <c r="T552" s="127">
        <f t="shared" si="59"/>
        <v>64.519000000000005</v>
      </c>
      <c r="U552" s="127">
        <f t="shared" si="60"/>
        <v>64.499000000000024</v>
      </c>
      <c r="V552" s="127">
        <f t="shared" si="61"/>
        <v>66.311999999999927</v>
      </c>
      <c r="W552">
        <v>14.006</v>
      </c>
      <c r="X552">
        <v>7.9080000000000013</v>
      </c>
      <c r="Y552">
        <v>7.8989999999999974</v>
      </c>
      <c r="Z552">
        <v>7.7519999999999989</v>
      </c>
      <c r="AA552">
        <v>8.0800000000000054</v>
      </c>
      <c r="AB552">
        <v>7.9379999999999953</v>
      </c>
      <c r="AC552">
        <v>8.1910000000000096</v>
      </c>
      <c r="AD552">
        <v>7.9840000000000018</v>
      </c>
      <c r="AE552">
        <v>7.9949999999999903</v>
      </c>
      <c r="AF552">
        <v>7.9230000000000018</v>
      </c>
      <c r="AG552">
        <v>8.0559999999999974</v>
      </c>
      <c r="AH552">
        <v>7.936000000000007</v>
      </c>
      <c r="AI552">
        <v>8.1310000000000002</v>
      </c>
      <c r="AJ552">
        <v>8.0789999999999935</v>
      </c>
      <c r="AK552">
        <v>8.2759999999999962</v>
      </c>
      <c r="AL552">
        <v>8.1230000000000189</v>
      </c>
      <c r="AM552">
        <v>8.3639999999999759</v>
      </c>
      <c r="AN552">
        <v>8.1910000000000309</v>
      </c>
      <c r="AO552">
        <v>8.1069999999999709</v>
      </c>
      <c r="AP552">
        <v>8.0319999999999823</v>
      </c>
      <c r="AQ552">
        <v>8.1020000000000039</v>
      </c>
      <c r="AR552">
        <v>7.910000000000025</v>
      </c>
      <c r="AS552">
        <v>7.8429999999999893</v>
      </c>
      <c r="AT552">
        <v>7.9500000000000455</v>
      </c>
      <c r="AU552">
        <v>8.2719999999999629</v>
      </c>
      <c r="AV552">
        <v>8.171999999999997</v>
      </c>
      <c r="AW552">
        <v>8.2970000000000255</v>
      </c>
      <c r="AX552">
        <v>8.2019999999999982</v>
      </c>
      <c r="AY552">
        <v>8.2889999999999588</v>
      </c>
      <c r="AZ552">
        <v>8.3830000000000382</v>
      </c>
      <c r="BA552">
        <v>8.3729999999999905</v>
      </c>
      <c r="BB552">
        <v>8.3239999999999554</v>
      </c>
      <c r="BC552" s="128">
        <f t="shared" si="62"/>
        <v>54.321583775953656</v>
      </c>
    </row>
    <row r="553" spans="1:55" ht="15" thickBot="1" x14ac:dyDescent="0.35">
      <c r="A553" s="1" t="s">
        <v>131</v>
      </c>
      <c r="B553" s="1">
        <v>2018</v>
      </c>
      <c r="C553" s="20">
        <v>43434</v>
      </c>
      <c r="D553" s="1" t="s">
        <v>72</v>
      </c>
      <c r="E553" s="38" t="s">
        <v>454</v>
      </c>
      <c r="F553">
        <v>4</v>
      </c>
      <c r="G553" t="s">
        <v>36</v>
      </c>
      <c r="H553" t="s">
        <v>315</v>
      </c>
      <c r="I553" t="s">
        <v>528</v>
      </c>
      <c r="J553" t="s">
        <v>270</v>
      </c>
      <c r="K553" t="s">
        <v>346</v>
      </c>
      <c r="L553" s="65">
        <f>(C553-VLOOKUP(H553,Riders!$A$2:$C$3501,2,FALSE))/365</f>
        <v>26.986301369863014</v>
      </c>
      <c r="M553" s="65">
        <f>(C553-VLOOKUP(I553,Riders!$A$2:$C$3501,2,FALSE))/365</f>
        <v>28.298630136986301</v>
      </c>
      <c r="N553" s="65">
        <f>(C553-VLOOKUP(J553,Riders!$A$2:$C$3501,2,FALSE))/365</f>
        <v>24.208219178082192</v>
      </c>
      <c r="O553" s="65">
        <f>(C553-VLOOKUP(K553,Riders!$A$2:$C$3501,2,FALSE))/365</f>
        <v>25.931506849315067</v>
      </c>
      <c r="P553" s="67">
        <v>1</v>
      </c>
      <c r="Q553" s="127">
        <f t="shared" si="56"/>
        <v>258.08299999999997</v>
      </c>
      <c r="R553" s="127">
        <f t="shared" si="57"/>
        <v>21.978999999999999</v>
      </c>
      <c r="S553" s="127">
        <f t="shared" si="58"/>
        <v>68.908999999999992</v>
      </c>
      <c r="T553" s="127">
        <f t="shared" si="59"/>
        <v>62.801000000000016</v>
      </c>
      <c r="U553" s="127">
        <f t="shared" si="60"/>
        <v>62.918999999999983</v>
      </c>
      <c r="V553" s="127">
        <f t="shared" si="61"/>
        <v>63.453999999999979</v>
      </c>
      <c r="W553">
        <v>13.972</v>
      </c>
      <c r="X553">
        <v>8.0069999999999997</v>
      </c>
      <c r="Y553">
        <v>7.8670000000000009</v>
      </c>
      <c r="Z553">
        <v>7.9749999999999979</v>
      </c>
      <c r="AA553">
        <v>7.7210000000000036</v>
      </c>
      <c r="AB553">
        <v>7.7399999999999949</v>
      </c>
      <c r="AC553">
        <v>7.8920000000000172</v>
      </c>
      <c r="AD553">
        <v>7.7349999999999781</v>
      </c>
      <c r="AE553">
        <v>7.8720000000000141</v>
      </c>
      <c r="AF553">
        <v>7.7399999999999949</v>
      </c>
      <c r="AG553">
        <v>7.7199999999999847</v>
      </c>
      <c r="AH553">
        <v>7.742999999999995</v>
      </c>
      <c r="AI553">
        <v>7.9310000000000116</v>
      </c>
      <c r="AJ553">
        <v>7.9440000000000168</v>
      </c>
      <c r="AK553">
        <v>7.8489999999999753</v>
      </c>
      <c r="AL553">
        <v>8.0020000000000238</v>
      </c>
      <c r="AM553">
        <v>7.835000000000008</v>
      </c>
      <c r="AN553">
        <v>7.8119999999999834</v>
      </c>
      <c r="AO553">
        <v>7.8170000000000073</v>
      </c>
      <c r="AP553">
        <v>7.7959999999999923</v>
      </c>
      <c r="AQ553">
        <v>8.0029999999999859</v>
      </c>
      <c r="AR553">
        <v>7.8390000000000271</v>
      </c>
      <c r="AS553">
        <v>7.8990000000000009</v>
      </c>
      <c r="AT553">
        <v>7.9179999999999779</v>
      </c>
      <c r="AU553">
        <v>7.9310000000000116</v>
      </c>
      <c r="AV553">
        <v>8.1359999999999957</v>
      </c>
      <c r="AW553">
        <v>7.88900000000001</v>
      </c>
      <c r="AX553">
        <v>8.0030000000000143</v>
      </c>
      <c r="AY553">
        <v>7.8109999999999502</v>
      </c>
      <c r="AZ553">
        <v>7.7720000000000482</v>
      </c>
      <c r="BA553">
        <v>7.8269999999999982</v>
      </c>
      <c r="BB553">
        <v>8.0849999999999511</v>
      </c>
      <c r="BC553" s="128">
        <f t="shared" si="62"/>
        <v>55.796003611241353</v>
      </c>
    </row>
    <row r="554" spans="1:55" ht="15" thickBot="1" x14ac:dyDescent="0.35">
      <c r="A554" s="1" t="s">
        <v>131</v>
      </c>
      <c r="B554" s="1">
        <v>2018</v>
      </c>
      <c r="C554" s="20">
        <v>43434</v>
      </c>
      <c r="D554" s="1" t="s">
        <v>72</v>
      </c>
      <c r="E554" s="38" t="s">
        <v>454</v>
      </c>
      <c r="F554">
        <v>4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5">
        <f>(C554-VLOOKUP(H554,Riders!$A$2:$C$3501,2,FALSE))/365</f>
        <v>23.67945205479452</v>
      </c>
      <c r="M554" s="65">
        <f>(C554-VLOOKUP(I554,Riders!$A$2:$C$3501,2,FALSE))/365</f>
        <v>27.449315068493149</v>
      </c>
      <c r="N554" s="65">
        <f>(C554-VLOOKUP(J554,Riders!$A$2:$C$3501,2,FALSE))/365</f>
        <v>23.887671232876713</v>
      </c>
      <c r="O554" s="65">
        <f>(C554-VLOOKUP(K554,Riders!$A$2:$C$3501,2,FALSE))/365</f>
        <v>32.013698630136986</v>
      </c>
      <c r="P554" s="67">
        <v>2</v>
      </c>
      <c r="Q554" s="127">
        <f t="shared" si="56"/>
        <v>260.15299999999996</v>
      </c>
      <c r="R554" s="127">
        <f t="shared" si="57"/>
        <v>22.443999999999999</v>
      </c>
      <c r="S554" s="127">
        <f t="shared" si="58"/>
        <v>69.198000000000008</v>
      </c>
      <c r="T554" s="127">
        <f t="shared" si="59"/>
        <v>63.068999999999988</v>
      </c>
      <c r="U554" s="127">
        <f t="shared" si="60"/>
        <v>63.97</v>
      </c>
      <c r="V554" s="127">
        <f t="shared" si="61"/>
        <v>63.915999999999968</v>
      </c>
      <c r="W554">
        <v>14.218999999999999</v>
      </c>
      <c r="X554">
        <v>8.2249999999999996</v>
      </c>
      <c r="Y554">
        <v>7.7840000000000025</v>
      </c>
      <c r="Z554">
        <v>7.8239999999999981</v>
      </c>
      <c r="AA554">
        <v>7.7040000000000006</v>
      </c>
      <c r="AB554">
        <v>7.7139999999999986</v>
      </c>
      <c r="AC554">
        <v>7.7880000000000038</v>
      </c>
      <c r="AD554">
        <v>7.9400000000000048</v>
      </c>
      <c r="AE554">
        <v>7.8979999999999961</v>
      </c>
      <c r="AF554">
        <v>7.8789999999999907</v>
      </c>
      <c r="AG554">
        <v>8.0300000000000011</v>
      </c>
      <c r="AH554">
        <v>7.8419999999999987</v>
      </c>
      <c r="AI554">
        <v>7.8279999999999887</v>
      </c>
      <c r="AJ554">
        <v>7.812000000000026</v>
      </c>
      <c r="AK554">
        <v>7.9499999999999886</v>
      </c>
      <c r="AL554">
        <v>7.8299999999999983</v>
      </c>
      <c r="AM554">
        <v>7.8720000000000141</v>
      </c>
      <c r="AN554">
        <v>7.9839999999999804</v>
      </c>
      <c r="AO554">
        <v>7.9040000000000248</v>
      </c>
      <c r="AP554">
        <v>7.9429999999999836</v>
      </c>
      <c r="AQ554">
        <v>8.1589999999999918</v>
      </c>
      <c r="AR554">
        <v>7.9910000000000139</v>
      </c>
      <c r="AS554">
        <v>8.210000000000008</v>
      </c>
      <c r="AT554">
        <v>7.9069999999999823</v>
      </c>
      <c r="AU554">
        <v>7.8620000000000232</v>
      </c>
      <c r="AV554">
        <v>7.7819999999999823</v>
      </c>
      <c r="AW554">
        <v>7.8740000000000236</v>
      </c>
      <c r="AX554">
        <v>7.9359999999999786</v>
      </c>
      <c r="AY554">
        <v>8.1359999999999957</v>
      </c>
      <c r="AZ554">
        <v>8.1850000000000023</v>
      </c>
      <c r="BA554">
        <v>8.0910000000000082</v>
      </c>
      <c r="BB554">
        <v>8.0499999999999545</v>
      </c>
      <c r="BC554" s="128">
        <f t="shared" si="62"/>
        <v>55.352042836330938</v>
      </c>
    </row>
    <row r="555" spans="1:55" ht="15" thickBot="1" x14ac:dyDescent="0.35">
      <c r="A555" s="1" t="s">
        <v>131</v>
      </c>
      <c r="B555" s="1">
        <v>2018</v>
      </c>
      <c r="C555" s="20">
        <v>43434</v>
      </c>
      <c r="D555" s="1" t="s">
        <v>72</v>
      </c>
      <c r="E555" s="38" t="s">
        <v>204</v>
      </c>
      <c r="F555" t="s">
        <v>205</v>
      </c>
      <c r="G555" t="s">
        <v>25</v>
      </c>
      <c r="H555" t="s">
        <v>269</v>
      </c>
      <c r="I555" t="s">
        <v>233</v>
      </c>
      <c r="J555" t="s">
        <v>309</v>
      </c>
      <c r="K555" t="s">
        <v>561</v>
      </c>
      <c r="L555" s="65">
        <f>(C555-VLOOKUP(H555,Riders!$A$2:$C$3501,2,FALSE))/365</f>
        <v>24.736986301369864</v>
      </c>
      <c r="M555" s="65">
        <f>(C555-VLOOKUP(I555,Riders!$A$2:$C$3501,2,FALSE))/365</f>
        <v>23.246575342465754</v>
      </c>
      <c r="N555" s="65">
        <f>(C555-VLOOKUP(J555,Riders!$A$2:$C$3501,2,FALSE))/365</f>
        <v>26.61917808219178</v>
      </c>
      <c r="O555" s="65">
        <f>(C555-VLOOKUP(K555,Riders!$A$2:$C$3501,2,FALSE))/365</f>
        <v>22.068493150684933</v>
      </c>
      <c r="P555" s="67">
        <v>1</v>
      </c>
      <c r="Q555" s="127">
        <f t="shared" si="56"/>
        <v>256.15300000000002</v>
      </c>
      <c r="R555" s="127">
        <f t="shared" si="57"/>
        <v>22.611999999999998</v>
      </c>
      <c r="S555" s="127">
        <f t="shared" si="58"/>
        <v>69.404000000000011</v>
      </c>
      <c r="T555" s="127">
        <f t="shared" si="59"/>
        <v>61.872</v>
      </c>
      <c r="U555" s="127">
        <f t="shared" si="60"/>
        <v>62.632999999999981</v>
      </c>
      <c r="V555" s="127">
        <f t="shared" si="61"/>
        <v>62.244000000000028</v>
      </c>
      <c r="W555">
        <v>14.21</v>
      </c>
      <c r="X555">
        <v>8.4019999999999975</v>
      </c>
      <c r="Y555">
        <v>7.8550000000000004</v>
      </c>
      <c r="Z555">
        <v>7.7989999999999995</v>
      </c>
      <c r="AA555">
        <v>7.6810000000000045</v>
      </c>
      <c r="AB555">
        <v>7.7889999999999944</v>
      </c>
      <c r="AC555">
        <v>7.9409999999999954</v>
      </c>
      <c r="AD555">
        <v>7.7270000000000181</v>
      </c>
      <c r="AE555">
        <v>7.6029999999999944</v>
      </c>
      <c r="AF555">
        <v>7.6989999999999839</v>
      </c>
      <c r="AG555">
        <v>7.6160000000000139</v>
      </c>
      <c r="AH555">
        <v>7.6489999999999867</v>
      </c>
      <c r="AI555">
        <v>7.7540000000000049</v>
      </c>
      <c r="AJ555">
        <v>7.9570000000000078</v>
      </c>
      <c r="AK555">
        <v>7.8109999999999928</v>
      </c>
      <c r="AL555">
        <v>7.7830000000000155</v>
      </c>
      <c r="AM555">
        <v>7.7399999999999523</v>
      </c>
      <c r="AN555">
        <v>7.7490000000000236</v>
      </c>
      <c r="AO555">
        <v>7.8410000000000366</v>
      </c>
      <c r="AP555">
        <v>7.7809999999999775</v>
      </c>
      <c r="AQ555">
        <v>7.8179999999999836</v>
      </c>
      <c r="AR555">
        <v>7.8410000000000366</v>
      </c>
      <c r="AS555">
        <v>7.8409999999999798</v>
      </c>
      <c r="AT555">
        <v>8.0219999999999914</v>
      </c>
      <c r="AU555">
        <v>7.8080000000000496</v>
      </c>
      <c r="AV555">
        <v>7.7879999999999825</v>
      </c>
      <c r="AW555">
        <v>7.7949999999999591</v>
      </c>
      <c r="AX555">
        <v>7.9430000000000121</v>
      </c>
      <c r="AY555">
        <v>7.8279999999999461</v>
      </c>
      <c r="AZ555">
        <v>7.9320000000000448</v>
      </c>
      <c r="BA555">
        <v>7.5910000000000082</v>
      </c>
      <c r="BB555">
        <v>7.5590000000000259</v>
      </c>
      <c r="BC555" s="128">
        <f t="shared" si="62"/>
        <v>56.216401916042358</v>
      </c>
    </row>
    <row r="556" spans="1:55" ht="15" thickBot="1" x14ac:dyDescent="0.35">
      <c r="A556" s="1" t="s">
        <v>131</v>
      </c>
      <c r="B556" s="1">
        <v>2018</v>
      </c>
      <c r="C556" s="20">
        <v>43434</v>
      </c>
      <c r="D556" s="1" t="s">
        <v>72</v>
      </c>
      <c r="E556" s="38" t="s">
        <v>204</v>
      </c>
      <c r="F556" t="s">
        <v>205</v>
      </c>
      <c r="G556" t="s">
        <v>36</v>
      </c>
      <c r="H556" t="s">
        <v>315</v>
      </c>
      <c r="I556" t="s">
        <v>528</v>
      </c>
      <c r="J556" t="s">
        <v>270</v>
      </c>
      <c r="K556" t="s">
        <v>346</v>
      </c>
      <c r="L556" s="65">
        <f>(C556-VLOOKUP(H556,Riders!$A$2:$C$3501,2,FALSE))/365</f>
        <v>26.986301369863014</v>
      </c>
      <c r="M556" s="65">
        <f>(C556-VLOOKUP(I556,Riders!$A$2:$C$3501,2,FALSE))/365</f>
        <v>28.298630136986301</v>
      </c>
      <c r="N556" s="65">
        <f>(C556-VLOOKUP(J556,Riders!$A$2:$C$3501,2,FALSE))/365</f>
        <v>24.208219178082192</v>
      </c>
      <c r="O556" s="65">
        <f>(C556-VLOOKUP(K556,Riders!$A$2:$C$3501,2,FALSE))/365</f>
        <v>25.931506849315067</v>
      </c>
      <c r="P556" s="67">
        <v>2</v>
      </c>
      <c r="Q556" s="127">
        <f t="shared" si="56"/>
        <v>256.41300000000001</v>
      </c>
      <c r="R556" s="127">
        <f t="shared" si="57"/>
        <v>21.911999999999999</v>
      </c>
      <c r="S556" s="127">
        <f t="shared" si="58"/>
        <v>68.424000000000007</v>
      </c>
      <c r="T556" s="127">
        <f t="shared" si="59"/>
        <v>61.248999999999995</v>
      </c>
      <c r="U556" s="127">
        <f t="shared" si="60"/>
        <v>62.839999999999975</v>
      </c>
      <c r="V556" s="127">
        <f t="shared" si="61"/>
        <v>63.900000000000034</v>
      </c>
      <c r="W556">
        <v>13.88</v>
      </c>
      <c r="X556">
        <v>8.0319999999999983</v>
      </c>
      <c r="Y556">
        <v>7.7680000000000007</v>
      </c>
      <c r="Z556">
        <v>7.7929999999999993</v>
      </c>
      <c r="AA556">
        <v>7.6550000000000011</v>
      </c>
      <c r="AB556">
        <v>7.6970000000000027</v>
      </c>
      <c r="AC556">
        <v>7.7609999999999957</v>
      </c>
      <c r="AD556">
        <v>7.8380000000000081</v>
      </c>
      <c r="AE556">
        <v>7.5989999999999895</v>
      </c>
      <c r="AF556">
        <v>7.5960000000000036</v>
      </c>
      <c r="AG556">
        <v>7.5879999999999939</v>
      </c>
      <c r="AH556">
        <v>7.6360000000000099</v>
      </c>
      <c r="AI556">
        <v>7.7149999999999892</v>
      </c>
      <c r="AJ556">
        <v>7.8070000000000022</v>
      </c>
      <c r="AK556">
        <v>7.6650000000000063</v>
      </c>
      <c r="AL556">
        <v>7.6430000000000007</v>
      </c>
      <c r="AM556">
        <v>7.6450000000000102</v>
      </c>
      <c r="AN556">
        <v>7.8029999999999688</v>
      </c>
      <c r="AO556">
        <v>7.7090000000000316</v>
      </c>
      <c r="AP556">
        <v>7.8940000000000055</v>
      </c>
      <c r="AQ556">
        <v>7.7920000000000016</v>
      </c>
      <c r="AR556">
        <v>7.8729999999999905</v>
      </c>
      <c r="AS556">
        <v>8.0039999999999907</v>
      </c>
      <c r="AT556">
        <v>8.1199999999999761</v>
      </c>
      <c r="AU556">
        <v>7.8830000000000098</v>
      </c>
      <c r="AV556">
        <v>7.8720000000000141</v>
      </c>
      <c r="AW556">
        <v>7.8810000000000002</v>
      </c>
      <c r="AX556">
        <v>8.0529999999999973</v>
      </c>
      <c r="AY556">
        <v>7.9710000000000321</v>
      </c>
      <c r="AZ556">
        <v>8.1799999999999784</v>
      </c>
      <c r="BA556">
        <v>8.1649999999999636</v>
      </c>
      <c r="BB556">
        <v>7.8950000000000387</v>
      </c>
      <c r="BC556" s="128">
        <f t="shared" si="62"/>
        <v>56.159399094429688</v>
      </c>
    </row>
    <row r="557" spans="1:55" ht="15" thickBot="1" x14ac:dyDescent="0.35">
      <c r="A557" s="1" t="s">
        <v>131</v>
      </c>
      <c r="B557" s="1">
        <v>2018</v>
      </c>
      <c r="C557" s="20">
        <v>43434</v>
      </c>
      <c r="D557" s="1" t="s">
        <v>72</v>
      </c>
      <c r="E557" s="38" t="s">
        <v>204</v>
      </c>
      <c r="F557" t="s">
        <v>206</v>
      </c>
      <c r="G557" t="s">
        <v>27</v>
      </c>
      <c r="H557" t="s">
        <v>432</v>
      </c>
      <c r="I557" t="s">
        <v>524</v>
      </c>
      <c r="J557" t="s">
        <v>538</v>
      </c>
      <c r="K557" t="s">
        <v>583</v>
      </c>
      <c r="L557" s="65">
        <f>(C557-VLOOKUP(H557,Riders!$A$2:$C$3501,2,FALSE))/365</f>
        <v>23.67945205479452</v>
      </c>
      <c r="M557" s="65">
        <f>(C557-VLOOKUP(I557,Riders!$A$2:$C$3501,2,FALSE))/365</f>
        <v>27.449315068493149</v>
      </c>
      <c r="N557" s="65">
        <f>(C557-VLOOKUP(J557,Riders!$A$2:$C$3501,2,FALSE))/365</f>
        <v>23.887671232876713</v>
      </c>
      <c r="O557" s="65">
        <f>(C557-VLOOKUP(K557,Riders!$A$2:$C$3501,2,FALSE))/365</f>
        <v>32.013698630136986</v>
      </c>
      <c r="P557" s="67">
        <v>3</v>
      </c>
      <c r="Q557" s="127" t="str">
        <f t="shared" si="56"/>
        <v/>
      </c>
      <c r="R557" s="127">
        <f t="shared" si="57"/>
        <v>22.082000000000001</v>
      </c>
      <c r="S557" s="127">
        <f t="shared" si="58"/>
        <v>68.696999999999989</v>
      </c>
      <c r="T557" s="127">
        <f t="shared" si="59"/>
        <v>62.826000000000008</v>
      </c>
      <c r="U557" s="127" t="str">
        <f t="shared" si="60"/>
        <v/>
      </c>
      <c r="V557" s="127" t="str">
        <f t="shared" si="61"/>
        <v/>
      </c>
      <c r="W557">
        <v>14.05</v>
      </c>
      <c r="X557">
        <v>8.032</v>
      </c>
      <c r="Y557">
        <v>7.6539999999999999</v>
      </c>
      <c r="Z557">
        <v>7.737999999999996</v>
      </c>
      <c r="AA557">
        <v>7.6770000000000067</v>
      </c>
      <c r="AB557">
        <v>7.769999999999996</v>
      </c>
      <c r="AC557">
        <v>7.7920000000000016</v>
      </c>
      <c r="AD557">
        <v>7.9839999999999876</v>
      </c>
      <c r="AE557">
        <v>7.8470000000000084</v>
      </c>
      <c r="AF557">
        <v>7.8920000000000101</v>
      </c>
      <c r="AG557">
        <v>7.9899999999999949</v>
      </c>
      <c r="AH557">
        <v>7.8799999999999955</v>
      </c>
      <c r="AI557">
        <v>7.8329999999999984</v>
      </c>
      <c r="AJ557">
        <v>7.7819999999999965</v>
      </c>
      <c r="AK557">
        <v>7.8969999999999914</v>
      </c>
      <c r="AL557">
        <v>7.7050000000000125</v>
      </c>
      <c r="AM557">
        <v>7.6960000000000264</v>
      </c>
      <c r="AN557">
        <v>7.8369999999999891</v>
      </c>
      <c r="AO557">
        <v>7.7029999999999745</v>
      </c>
      <c r="AP557">
        <v>7.724000000000018</v>
      </c>
      <c r="AQ557">
        <v>8.445999999999998</v>
      </c>
      <c r="AR557">
        <v>10.359999999999985</v>
      </c>
      <c r="AS557"/>
      <c r="AT557"/>
      <c r="AU557"/>
      <c r="AV557"/>
      <c r="AW557"/>
      <c r="AX557"/>
      <c r="AY557"/>
      <c r="AZ557"/>
      <c r="BA557"/>
      <c r="BB557"/>
      <c r="BC557" s="128" t="str">
        <f t="shared" si="62"/>
        <v/>
      </c>
    </row>
    <row r="558" spans="1:55" ht="15" thickBot="1" x14ac:dyDescent="0.35">
      <c r="A558" s="1" t="s">
        <v>131</v>
      </c>
      <c r="B558" s="1">
        <v>2018</v>
      </c>
      <c r="C558" s="20">
        <v>43434</v>
      </c>
      <c r="D558" s="1" t="s">
        <v>72</v>
      </c>
      <c r="E558" s="38" t="s">
        <v>204</v>
      </c>
      <c r="F558" t="s">
        <v>206</v>
      </c>
      <c r="G558" t="s">
        <v>53</v>
      </c>
      <c r="H558" t="s">
        <v>298</v>
      </c>
      <c r="I558" t="s">
        <v>272</v>
      </c>
      <c r="J558" t="s">
        <v>345</v>
      </c>
      <c r="K558" t="s">
        <v>389</v>
      </c>
      <c r="L558" s="65">
        <f>(C558-VLOOKUP(H558,Riders!$A$2:$C$3501,2,FALSE))/365</f>
        <v>19.372602739726027</v>
      </c>
      <c r="M558" s="65">
        <f>(C558-VLOOKUP(I558,Riders!$A$2:$C$3501,2,FALSE))/365</f>
        <v>21.786301369863015</v>
      </c>
      <c r="N558" s="65">
        <f>(C558-VLOOKUP(J558,Riders!$A$2:$C$3501,2,FALSE))/365</f>
        <v>25.687671232876713</v>
      </c>
      <c r="O558" s="65">
        <f>(C558-VLOOKUP(K558,Riders!$A$2:$C$3501,2,FALSE))/365</f>
        <v>19.082191780821919</v>
      </c>
      <c r="P558" s="67">
        <v>4</v>
      </c>
      <c r="Q558" s="127" t="str">
        <f t="shared" si="56"/>
        <v/>
      </c>
      <c r="R558" s="127">
        <f t="shared" si="57"/>
        <v>23.059000000000001</v>
      </c>
      <c r="S558" s="127">
        <f t="shared" si="58"/>
        <v>71.068999999999988</v>
      </c>
      <c r="T558" s="127">
        <f t="shared" si="59"/>
        <v>65.522999999999996</v>
      </c>
      <c r="U558" s="127" t="str">
        <f t="shared" si="60"/>
        <v/>
      </c>
      <c r="V558" s="127" t="str">
        <f t="shared" si="61"/>
        <v/>
      </c>
      <c r="W558">
        <v>14.404</v>
      </c>
      <c r="X558">
        <v>8.6550000000000011</v>
      </c>
      <c r="Y558">
        <v>8.0679999999999978</v>
      </c>
      <c r="Z558">
        <v>8.0010000000000012</v>
      </c>
      <c r="AA558">
        <v>7.7569999999999979</v>
      </c>
      <c r="AB558">
        <v>7.9990000000000023</v>
      </c>
      <c r="AC558">
        <v>8.0500000000000043</v>
      </c>
      <c r="AD558">
        <v>8.1349999999999838</v>
      </c>
      <c r="AE558">
        <v>7.960000000000008</v>
      </c>
      <c r="AF558">
        <v>8.070999999999998</v>
      </c>
      <c r="AG558">
        <v>8.0650000000000119</v>
      </c>
      <c r="AH558">
        <v>8.2900000000000063</v>
      </c>
      <c r="AI558">
        <v>8.1419999999999817</v>
      </c>
      <c r="AJ558">
        <v>8.356000000000023</v>
      </c>
      <c r="AK558">
        <v>8.2449999999999903</v>
      </c>
      <c r="AL558">
        <v>8.393999999999977</v>
      </c>
      <c r="AM558">
        <v>8.2420000000000186</v>
      </c>
      <c r="AN558">
        <v>8.3629999999999995</v>
      </c>
      <c r="AO558">
        <v>8.3050000000000068</v>
      </c>
      <c r="AP558">
        <v>8.7489999999999668</v>
      </c>
      <c r="AQ558">
        <v>10.098000000000013</v>
      </c>
      <c r="AR558"/>
      <c r="AS558"/>
      <c r="AT558"/>
      <c r="AU558"/>
      <c r="AV558"/>
      <c r="AW558"/>
      <c r="AX558"/>
      <c r="AY558"/>
      <c r="AZ558"/>
      <c r="BA558"/>
      <c r="BB558"/>
      <c r="BC558" s="128" t="str">
        <f t="shared" si="62"/>
        <v/>
      </c>
    </row>
    <row r="559" spans="1:55" ht="15" thickBot="1" x14ac:dyDescent="0.35">
      <c r="A559" s="1" t="s">
        <v>93</v>
      </c>
      <c r="B559" s="1">
        <v>2018</v>
      </c>
      <c r="C559" s="2">
        <v>43399</v>
      </c>
      <c r="D559" s="1" t="s">
        <v>72</v>
      </c>
      <c r="E559" s="38" t="s">
        <v>454</v>
      </c>
      <c r="F559">
        <v>1</v>
      </c>
      <c r="G559" t="s">
        <v>67</v>
      </c>
      <c r="H559" t="s">
        <v>214</v>
      </c>
      <c r="I559" t="s">
        <v>329</v>
      </c>
      <c r="J559" t="s">
        <v>569</v>
      </c>
      <c r="K559" t="s">
        <v>521</v>
      </c>
      <c r="L559" s="65">
        <f>(C559-VLOOKUP(H559,Riders!$A$2:$C$3501,2,FALSE))/365</f>
        <v>23.854794520547944</v>
      </c>
      <c r="M559" s="65">
        <f>(C559-VLOOKUP(I559,Riders!$A$2:$C$3501,2,FALSE))/365</f>
        <v>31.961643835616439</v>
      </c>
      <c r="N559" s="65">
        <f>(C559-VLOOKUP(J559,Riders!$A$2:$C$3501,2,FALSE))/365</f>
        <v>31.515068493150686</v>
      </c>
      <c r="O559" s="65">
        <f>(C559-VLOOKUP(K559,Riders!$A$2:$C$3501,2,FALSE))/365</f>
        <v>21.18904109589041</v>
      </c>
      <c r="P559" s="67">
        <v>1</v>
      </c>
      <c r="Q559" s="127">
        <f t="shared" si="56"/>
        <v>265.40199999999999</v>
      </c>
      <c r="R559" s="127">
        <f t="shared" si="57"/>
        <v>21.969000000000001</v>
      </c>
      <c r="S559" s="127">
        <f t="shared" si="58"/>
        <v>69.673000000000016</v>
      </c>
      <c r="T559" s="127">
        <f t="shared" si="59"/>
        <v>65.096999999999994</v>
      </c>
      <c r="U559" s="127">
        <f t="shared" si="60"/>
        <v>64.748000000000019</v>
      </c>
      <c r="V559" s="127">
        <f t="shared" si="61"/>
        <v>65.883999999999958</v>
      </c>
      <c r="W559">
        <v>13.797000000000001</v>
      </c>
      <c r="X559">
        <v>8.1720000000000006</v>
      </c>
      <c r="Y559">
        <v>7.8189999999999991</v>
      </c>
      <c r="Z559">
        <v>7.8610000000000007</v>
      </c>
      <c r="AA559">
        <v>7.7449999999999974</v>
      </c>
      <c r="AB559">
        <v>7.9680000000000035</v>
      </c>
      <c r="AC559">
        <v>8.0309999999999917</v>
      </c>
      <c r="AD559">
        <v>8.2800000000000225</v>
      </c>
      <c r="AE559">
        <v>8.1239999999999952</v>
      </c>
      <c r="AF559">
        <v>8.3189999999999884</v>
      </c>
      <c r="AG559">
        <v>8.11</v>
      </c>
      <c r="AH559">
        <v>7.9879999999999995</v>
      </c>
      <c r="AI559">
        <v>8.0809999999999889</v>
      </c>
      <c r="AJ559">
        <v>8.0480000000000302</v>
      </c>
      <c r="AK559">
        <v>8.1129999999999711</v>
      </c>
      <c r="AL559">
        <v>8.3140000000000214</v>
      </c>
      <c r="AM559">
        <v>8.125</v>
      </c>
      <c r="AN559">
        <v>8.261999999999972</v>
      </c>
      <c r="AO559">
        <v>8.1069999999999993</v>
      </c>
      <c r="AP559">
        <v>8.2479999999999905</v>
      </c>
      <c r="AQ559">
        <v>8.0220000000000198</v>
      </c>
      <c r="AR559">
        <v>7.8689999999999998</v>
      </c>
      <c r="AS559">
        <v>7.9519999999999698</v>
      </c>
      <c r="AT559">
        <v>8.1630000000000678</v>
      </c>
      <c r="AU559">
        <v>8.3389999999999986</v>
      </c>
      <c r="AV559">
        <v>8.518999999999977</v>
      </c>
      <c r="AW559">
        <v>8.1709999999999638</v>
      </c>
      <c r="AX559">
        <v>8.4850000000000421</v>
      </c>
      <c r="AY559">
        <v>8.2530000000000143</v>
      </c>
      <c r="AZ559">
        <v>8.4339999999999975</v>
      </c>
      <c r="BA559">
        <v>7.8859999999999388</v>
      </c>
      <c r="BB559">
        <v>7.7970000000000255</v>
      </c>
      <c r="BC559" s="128">
        <f t="shared" si="62"/>
        <v>54.25731531789512</v>
      </c>
    </row>
    <row r="560" spans="1:55" ht="15" thickBot="1" x14ac:dyDescent="0.35">
      <c r="A560" s="1" t="s">
        <v>93</v>
      </c>
      <c r="B560" s="1">
        <v>2018</v>
      </c>
      <c r="C560" s="2">
        <v>43399</v>
      </c>
      <c r="D560" s="1" t="s">
        <v>72</v>
      </c>
      <c r="E560" s="38" t="s">
        <v>454</v>
      </c>
      <c r="F560">
        <v>1</v>
      </c>
      <c r="G560" t="s">
        <v>17</v>
      </c>
      <c r="H560" t="s">
        <v>332</v>
      </c>
      <c r="I560" t="s">
        <v>423</v>
      </c>
      <c r="J560" t="s">
        <v>327</v>
      </c>
      <c r="K560" t="s">
        <v>570</v>
      </c>
      <c r="L560" s="65">
        <f>(C560-VLOOKUP(H560,Riders!$A$2:$C$3501,2,FALSE))/365</f>
        <v>27.186301369863013</v>
      </c>
      <c r="M560" s="65">
        <f>(C560-VLOOKUP(I560,Riders!$A$2:$C$3501,2,FALSE))/365</f>
        <v>20.934246575342467</v>
      </c>
      <c r="N560" s="65">
        <f>(C560-VLOOKUP(J560,Riders!$A$2:$C$3501,2,FALSE))/365</f>
        <v>26.06027397260274</v>
      </c>
      <c r="O560" s="65">
        <f>(C560-VLOOKUP(K560,Riders!$A$2:$C$3501,2,FALSE))/365</f>
        <v>31.421917808219177</v>
      </c>
      <c r="P560" s="67">
        <v>2</v>
      </c>
      <c r="Q560" s="127" t="str">
        <f t="shared" si="56"/>
        <v/>
      </c>
      <c r="R560" s="127">
        <f t="shared" si="57"/>
        <v>22.663</v>
      </c>
      <c r="S560" s="127">
        <f t="shared" si="58"/>
        <v>69.849000000000004</v>
      </c>
      <c r="T560" s="127">
        <f t="shared" si="59"/>
        <v>63.245999999999995</v>
      </c>
      <c r="U560" s="127">
        <f t="shared" si="60"/>
        <v>64.632999999999981</v>
      </c>
      <c r="V560" s="127" t="str">
        <f t="shared" si="61"/>
        <v/>
      </c>
      <c r="W560">
        <v>14.315</v>
      </c>
      <c r="X560">
        <v>8.3480000000000008</v>
      </c>
      <c r="Y560">
        <v>7.8719999999999999</v>
      </c>
      <c r="Z560">
        <v>7.8640000000000008</v>
      </c>
      <c r="AA560">
        <v>7.7079999999999984</v>
      </c>
      <c r="AB560">
        <v>7.884999999999998</v>
      </c>
      <c r="AC560">
        <v>7.9269999999999996</v>
      </c>
      <c r="AD560">
        <v>7.9300000000000068</v>
      </c>
      <c r="AE560">
        <v>8.0880000000000081</v>
      </c>
      <c r="AF560">
        <v>7.8789999999999907</v>
      </c>
      <c r="AG560">
        <v>7.819999999999979</v>
      </c>
      <c r="AH560">
        <v>7.7990000000000208</v>
      </c>
      <c r="AI560">
        <v>7.9780000000000086</v>
      </c>
      <c r="AJ560">
        <v>7.8299999999999983</v>
      </c>
      <c r="AK560">
        <v>8.0149999999999864</v>
      </c>
      <c r="AL560">
        <v>7.8370000000000033</v>
      </c>
      <c r="AM560">
        <v>8.02800000000002</v>
      </c>
      <c r="AN560">
        <v>8.2699999999999818</v>
      </c>
      <c r="AO560">
        <v>8.4120000000000061</v>
      </c>
      <c r="AP560">
        <v>8.0609999999999786</v>
      </c>
      <c r="AQ560">
        <v>7.9979999999999905</v>
      </c>
      <c r="AR560">
        <v>7.9640000000000555</v>
      </c>
      <c r="AS560">
        <v>7.9529999999999745</v>
      </c>
      <c r="AT560">
        <v>7.9469999999999743</v>
      </c>
      <c r="AU560">
        <v>8.1910000000000025</v>
      </c>
      <c r="AV560">
        <v>8.2310000000000514</v>
      </c>
      <c r="AW560">
        <v>8.0579999999999359</v>
      </c>
      <c r="AX560">
        <v>8.2430000000000234</v>
      </c>
      <c r="AY560">
        <v>8.0790000000000077</v>
      </c>
      <c r="AZ560">
        <v>8.1070000000000277</v>
      </c>
      <c r="BA560">
        <v>8.1879999999999882</v>
      </c>
      <c r="BB560"/>
      <c r="BC560" s="128" t="str">
        <f t="shared" si="62"/>
        <v/>
      </c>
    </row>
    <row r="561" spans="1:55" ht="15" thickBot="1" x14ac:dyDescent="0.35">
      <c r="A561" s="1" t="s">
        <v>93</v>
      </c>
      <c r="B561" s="1">
        <v>2018</v>
      </c>
      <c r="C561" s="2">
        <v>43399</v>
      </c>
      <c r="D561" s="1" t="s">
        <v>72</v>
      </c>
      <c r="E561" s="38" t="s">
        <v>454</v>
      </c>
      <c r="F561">
        <v>2</v>
      </c>
      <c r="G561" t="s">
        <v>27</v>
      </c>
      <c r="H561" t="s">
        <v>432</v>
      </c>
      <c r="I561" t="s">
        <v>524</v>
      </c>
      <c r="J561" t="s">
        <v>538</v>
      </c>
      <c r="K561" t="s">
        <v>583</v>
      </c>
      <c r="L561" s="65">
        <f>(C561-VLOOKUP(H561,Riders!$A$2:$C$3501,2,FALSE))/365</f>
        <v>23.583561643835615</v>
      </c>
      <c r="M561" s="65">
        <f>(C561-VLOOKUP(I561,Riders!$A$2:$C$3501,2,FALSE))/365</f>
        <v>27.353424657534248</v>
      </c>
      <c r="N561" s="65">
        <f>(C561-VLOOKUP(J561,Riders!$A$2:$C$3501,2,FALSE))/365</f>
        <v>23.791780821917808</v>
      </c>
      <c r="O561" s="65">
        <f>(C561-VLOOKUP(K561,Riders!$A$2:$C$3501,2,FALSE))/365</f>
        <v>31.917808219178081</v>
      </c>
      <c r="P561" s="67">
        <v>1</v>
      </c>
      <c r="Q561" s="127">
        <f t="shared" si="56"/>
        <v>260.85500000000002</v>
      </c>
      <c r="R561" s="127">
        <f t="shared" si="57"/>
        <v>22.638999999999999</v>
      </c>
      <c r="S561" s="127">
        <f t="shared" si="58"/>
        <v>69.545000000000002</v>
      </c>
      <c r="T561" s="127">
        <f t="shared" si="59"/>
        <v>62.976000000000013</v>
      </c>
      <c r="U561" s="127">
        <f t="shared" si="60"/>
        <v>63.191999999999979</v>
      </c>
      <c r="V561" s="127">
        <f t="shared" si="61"/>
        <v>65.142000000000024</v>
      </c>
      <c r="W561">
        <v>14.462999999999999</v>
      </c>
      <c r="X561">
        <v>8.1760000000000002</v>
      </c>
      <c r="Y561">
        <v>7.7480000000000011</v>
      </c>
      <c r="Z561">
        <v>7.8429999999999964</v>
      </c>
      <c r="AA561">
        <v>7.7120000000000033</v>
      </c>
      <c r="AB561">
        <v>7.7409999999999997</v>
      </c>
      <c r="AC561">
        <v>7.8270000000000053</v>
      </c>
      <c r="AD561">
        <v>8.0349999999999966</v>
      </c>
      <c r="AE561">
        <v>7.8039999999999878</v>
      </c>
      <c r="AF561">
        <v>7.7790000000000106</v>
      </c>
      <c r="AG561">
        <v>7.9019999999999868</v>
      </c>
      <c r="AH561">
        <v>7.8130000000000024</v>
      </c>
      <c r="AI561">
        <v>7.8610000000000042</v>
      </c>
      <c r="AJ561">
        <v>8.0460000000000065</v>
      </c>
      <c r="AK561">
        <v>7.9219999999999828</v>
      </c>
      <c r="AL561">
        <v>7.8490000000000322</v>
      </c>
      <c r="AM561">
        <v>8</v>
      </c>
      <c r="AN561">
        <v>7.8569999999999993</v>
      </c>
      <c r="AO561">
        <v>7.839999999999975</v>
      </c>
      <c r="AP561">
        <v>7.8489999999999895</v>
      </c>
      <c r="AQ561">
        <v>8.0260000000000105</v>
      </c>
      <c r="AR561">
        <v>7.7370000000000232</v>
      </c>
      <c r="AS561">
        <v>7.9209999999999923</v>
      </c>
      <c r="AT561">
        <v>7.9619999999999891</v>
      </c>
      <c r="AU561">
        <v>8.2630000000000052</v>
      </c>
      <c r="AV561">
        <v>8.2750000000000341</v>
      </c>
      <c r="AW561">
        <v>7.9079999999999302</v>
      </c>
      <c r="AX561">
        <v>7.9780000000000371</v>
      </c>
      <c r="AY561">
        <v>8.0890000000000271</v>
      </c>
      <c r="AZ561">
        <v>8.1299999999999386</v>
      </c>
      <c r="BA561">
        <v>8.2150000000000318</v>
      </c>
      <c r="BB561">
        <v>8.2840000000000202</v>
      </c>
      <c r="BC561" s="128">
        <f t="shared" si="62"/>
        <v>55.203082172087939</v>
      </c>
    </row>
    <row r="562" spans="1:55" ht="15" thickBot="1" x14ac:dyDescent="0.35">
      <c r="A562" s="39" t="s">
        <v>93</v>
      </c>
      <c r="B562" s="39">
        <v>2018</v>
      </c>
      <c r="C562" s="64">
        <v>43399</v>
      </c>
      <c r="D562" s="39" t="s">
        <v>72</v>
      </c>
      <c r="E562" s="38" t="s">
        <v>454</v>
      </c>
      <c r="F562">
        <v>2</v>
      </c>
      <c r="G562" t="s">
        <v>40</v>
      </c>
      <c r="H562" t="s">
        <v>221</v>
      </c>
      <c r="I562" t="s">
        <v>320</v>
      </c>
      <c r="J562" t="s">
        <v>575</v>
      </c>
      <c r="K562" t="s">
        <v>548</v>
      </c>
      <c r="L562" s="65">
        <f>(C562-VLOOKUP(H562,Riders!$A$2:$C$3501,2,FALSE))/365</f>
        <v>21.55890410958904</v>
      </c>
      <c r="M562" s="65">
        <f>(C562-VLOOKUP(I562,Riders!$A$2:$C$3501,2,FALSE))/365</f>
        <v>21.279452054794522</v>
      </c>
      <c r="N562" s="65">
        <f>(C562-VLOOKUP(J562,Riders!$A$2:$C$3501,2,FALSE))/365</f>
        <v>21.375342465753423</v>
      </c>
      <c r="O562" s="65">
        <f>(C562-VLOOKUP(K562,Riders!$A$2:$C$3501,2,FALSE))/365</f>
        <v>25.794520547945204</v>
      </c>
      <c r="P562" s="67">
        <v>2</v>
      </c>
      <c r="Q562" s="127">
        <f t="shared" si="56"/>
        <v>271.24599999999998</v>
      </c>
      <c r="R562" s="127">
        <f t="shared" si="57"/>
        <v>22.666</v>
      </c>
      <c r="S562" s="127">
        <f t="shared" si="58"/>
        <v>70.972999999999999</v>
      </c>
      <c r="T562" s="127">
        <f t="shared" si="59"/>
        <v>65.692000000000021</v>
      </c>
      <c r="U562" s="127">
        <f t="shared" si="60"/>
        <v>66.800999999999959</v>
      </c>
      <c r="V562" s="127">
        <f t="shared" si="61"/>
        <v>67.78</v>
      </c>
      <c r="W562">
        <v>14.269</v>
      </c>
      <c r="X562">
        <v>8.3970000000000002</v>
      </c>
      <c r="Y562">
        <v>8.1329999999999991</v>
      </c>
      <c r="Z562">
        <v>8.1839999999999975</v>
      </c>
      <c r="AA562">
        <v>7.9280000000000044</v>
      </c>
      <c r="AB562">
        <v>7.9849999999999994</v>
      </c>
      <c r="AC562">
        <v>8.1169999999999902</v>
      </c>
      <c r="AD562">
        <v>7.960000000000008</v>
      </c>
      <c r="AE562">
        <v>8.0519999999999925</v>
      </c>
      <c r="AF562">
        <v>8.2060000000000031</v>
      </c>
      <c r="AG562">
        <v>8.054000000000002</v>
      </c>
      <c r="AH562">
        <v>8.0430000000000064</v>
      </c>
      <c r="AI562">
        <v>8.2289999999999992</v>
      </c>
      <c r="AJ562">
        <v>8.380999999999986</v>
      </c>
      <c r="AK562">
        <v>8.3009999999999877</v>
      </c>
      <c r="AL562">
        <v>8.4260000000000446</v>
      </c>
      <c r="AM562">
        <v>8.5509999999999877</v>
      </c>
      <c r="AN562">
        <v>8.228999999999985</v>
      </c>
      <c r="AO562">
        <v>8.127000000000038</v>
      </c>
      <c r="AP562">
        <v>8.3039999999999736</v>
      </c>
      <c r="AQ562">
        <v>8.2129999999999939</v>
      </c>
      <c r="AR562">
        <v>8.1930000000000121</v>
      </c>
      <c r="AS562">
        <v>8.4749999999999943</v>
      </c>
      <c r="AT562">
        <v>8.7089999999999748</v>
      </c>
      <c r="AU562">
        <v>9.1080000000000325</v>
      </c>
      <c r="AV562">
        <v>9.2709999999999866</v>
      </c>
      <c r="AW562">
        <v>8.8499999999999659</v>
      </c>
      <c r="AX562">
        <v>8.2530000000000427</v>
      </c>
      <c r="AY562">
        <v>8.046999999999997</v>
      </c>
      <c r="AZ562">
        <v>8.1359999999999957</v>
      </c>
      <c r="BA562">
        <v>7.9990000000000521</v>
      </c>
      <c r="BB562">
        <v>8.1159999999999286</v>
      </c>
      <c r="BC562" s="128">
        <f t="shared" si="62"/>
        <v>53.088340473223575</v>
      </c>
    </row>
    <row r="563" spans="1:55" ht="15" thickBot="1" x14ac:dyDescent="0.35">
      <c r="A563" s="39" t="s">
        <v>93</v>
      </c>
      <c r="B563" s="39">
        <v>2018</v>
      </c>
      <c r="C563" s="64">
        <v>43399</v>
      </c>
      <c r="D563" s="39" t="s">
        <v>72</v>
      </c>
      <c r="E563" s="38" t="s">
        <v>454</v>
      </c>
      <c r="F563">
        <v>3</v>
      </c>
      <c r="G563" t="s">
        <v>53</v>
      </c>
      <c r="H563" t="s">
        <v>227</v>
      </c>
      <c r="I563" t="s">
        <v>560</v>
      </c>
      <c r="J563" t="s">
        <v>557</v>
      </c>
      <c r="K563" t="s">
        <v>529</v>
      </c>
      <c r="L563" s="65">
        <f>(C563-VLOOKUP(H563,Riders!$A$2:$C$3501,2,FALSE))/365</f>
        <v>20.673972602739727</v>
      </c>
      <c r="M563" s="65">
        <f>(C563-VLOOKUP(I563,Riders!$A$2:$C$3501,2,FALSE))/365</f>
        <v>20.621917808219177</v>
      </c>
      <c r="N563" s="65">
        <f>(C563-VLOOKUP(J563,Riders!$A$2:$C$3501,2,FALSE))/365</f>
        <v>30.304109589041097</v>
      </c>
      <c r="O563" s="65">
        <f>(C563-VLOOKUP(K563,Riders!$A$2:$C$3501,2,FALSE))/365</f>
        <v>36.295890410958904</v>
      </c>
      <c r="P563" s="67">
        <v>1</v>
      </c>
      <c r="Q563" s="127">
        <f t="shared" si="56"/>
        <v>259.62599999999998</v>
      </c>
      <c r="R563" s="127">
        <f t="shared" si="57"/>
        <v>22.901</v>
      </c>
      <c r="S563" s="127">
        <f t="shared" si="58"/>
        <v>69.512</v>
      </c>
      <c r="T563" s="127">
        <f t="shared" si="59"/>
        <v>62.455000000000013</v>
      </c>
      <c r="U563" s="127">
        <f t="shared" si="60"/>
        <v>63.616999999999962</v>
      </c>
      <c r="V563" s="127">
        <f t="shared" si="61"/>
        <v>64.042000000000002</v>
      </c>
      <c r="W563">
        <v>14.355</v>
      </c>
      <c r="X563">
        <v>8.5459999999999994</v>
      </c>
      <c r="Y563">
        <v>7.9920000000000009</v>
      </c>
      <c r="Z563">
        <v>7.7789999999999964</v>
      </c>
      <c r="AA563">
        <v>7.865000000000002</v>
      </c>
      <c r="AB563">
        <v>7.6550000000000011</v>
      </c>
      <c r="AC563">
        <v>7.622000000000007</v>
      </c>
      <c r="AD563">
        <v>7.6979999999999933</v>
      </c>
      <c r="AE563">
        <v>7.6269999999999953</v>
      </c>
      <c r="AF563">
        <v>7.820999999999998</v>
      </c>
      <c r="AG563">
        <v>7.7639999999999958</v>
      </c>
      <c r="AH563">
        <v>7.8300000000000125</v>
      </c>
      <c r="AI563">
        <v>7.9399999999999977</v>
      </c>
      <c r="AJ563">
        <v>7.9339999999999975</v>
      </c>
      <c r="AK563">
        <v>7.791000000000011</v>
      </c>
      <c r="AL563">
        <v>7.7480000000000047</v>
      </c>
      <c r="AM563">
        <v>7.8529999999999802</v>
      </c>
      <c r="AN563">
        <v>7.8240000000000123</v>
      </c>
      <c r="AO563">
        <v>7.8880000000000052</v>
      </c>
      <c r="AP563">
        <v>8.0480000000000018</v>
      </c>
      <c r="AQ563">
        <v>7.9819999999999709</v>
      </c>
      <c r="AR563">
        <v>7.9770000000000039</v>
      </c>
      <c r="AS563">
        <v>8.1970000000000312</v>
      </c>
      <c r="AT563">
        <v>7.8479999999999563</v>
      </c>
      <c r="AU563">
        <v>7.8520000000000039</v>
      </c>
      <c r="AV563">
        <v>7.9560000000000457</v>
      </c>
      <c r="AW563">
        <v>7.9659999999999513</v>
      </c>
      <c r="AX563">
        <v>7.9960000000000093</v>
      </c>
      <c r="AY563">
        <v>8.2199999999999989</v>
      </c>
      <c r="AZ563">
        <v>8.0040000000000191</v>
      </c>
      <c r="BA563">
        <v>8.0320000000000107</v>
      </c>
      <c r="BB563">
        <v>8.0159999999999627</v>
      </c>
      <c r="BC563" s="128">
        <f t="shared" si="62"/>
        <v>55.4643987890273</v>
      </c>
    </row>
    <row r="564" spans="1:55" ht="15" thickBot="1" x14ac:dyDescent="0.35">
      <c r="A564" s="39" t="s">
        <v>93</v>
      </c>
      <c r="B564" s="39">
        <v>2018</v>
      </c>
      <c r="C564" s="64">
        <v>43399</v>
      </c>
      <c r="D564" s="39" t="s">
        <v>72</v>
      </c>
      <c r="E564" s="38" t="s">
        <v>454</v>
      </c>
      <c r="F564">
        <v>3</v>
      </c>
      <c r="G564" t="s">
        <v>29</v>
      </c>
      <c r="H564" t="s">
        <v>322</v>
      </c>
      <c r="I564" t="s">
        <v>28</v>
      </c>
      <c r="J564" t="s">
        <v>416</v>
      </c>
      <c r="K564" t="s">
        <v>526</v>
      </c>
      <c r="L564" s="65">
        <f>(C564-VLOOKUP(H564,Riders!$A$2:$C$3501,2,FALSE))/365</f>
        <v>30.786301369863015</v>
      </c>
      <c r="M564" s="65">
        <f>(C564-VLOOKUP(I564,Riders!$A$2:$C$3501,2,FALSE))/365</f>
        <v>18.832876712328765</v>
      </c>
      <c r="N564" s="65">
        <f>(C564-VLOOKUP(J564,Riders!$A$2:$C$3501,2,FALSE))/365</f>
        <v>20.989041095890411</v>
      </c>
      <c r="O564" s="65">
        <f>(C564-VLOOKUP(K564,Riders!$A$2:$C$3501,2,FALSE))/365</f>
        <v>29.44109589041096</v>
      </c>
      <c r="P564" s="67">
        <v>2</v>
      </c>
      <c r="Q564" s="127">
        <f t="shared" si="56"/>
        <v>259.851</v>
      </c>
      <c r="R564" s="127">
        <f t="shared" si="57"/>
        <v>22.631</v>
      </c>
      <c r="S564" s="127">
        <f t="shared" si="58"/>
        <v>69.676000000000002</v>
      </c>
      <c r="T564" s="127">
        <f t="shared" si="59"/>
        <v>62.657000000000025</v>
      </c>
      <c r="U564" s="127">
        <f t="shared" si="60"/>
        <v>63.482999999999947</v>
      </c>
      <c r="V564" s="127">
        <f t="shared" si="61"/>
        <v>64.035000000000025</v>
      </c>
      <c r="W564">
        <v>14.423999999999999</v>
      </c>
      <c r="X564">
        <v>8.2070000000000007</v>
      </c>
      <c r="Y564">
        <v>7.8320000000000007</v>
      </c>
      <c r="Z564">
        <v>7.8919999999999959</v>
      </c>
      <c r="AA564">
        <v>7.7970000000000041</v>
      </c>
      <c r="AB564">
        <v>7.9709999999999965</v>
      </c>
      <c r="AC564">
        <v>7.7950000000000017</v>
      </c>
      <c r="AD564">
        <v>7.7580000000000027</v>
      </c>
      <c r="AE564">
        <v>7.8389999999999986</v>
      </c>
      <c r="AF564">
        <v>7.710000000000008</v>
      </c>
      <c r="AG564">
        <v>7.7109999999999843</v>
      </c>
      <c r="AH564">
        <v>7.7000000000000028</v>
      </c>
      <c r="AI564">
        <v>7.9669999999999987</v>
      </c>
      <c r="AJ564">
        <v>7.8750000000000142</v>
      </c>
      <c r="AK564">
        <v>7.8979999999999819</v>
      </c>
      <c r="AL564">
        <v>7.9570000000000363</v>
      </c>
      <c r="AM564">
        <v>8.0329999999999586</v>
      </c>
      <c r="AN564">
        <v>7.9410000000000025</v>
      </c>
      <c r="AO564">
        <v>7.9070000000000107</v>
      </c>
      <c r="AP564">
        <v>8.0619999999999834</v>
      </c>
      <c r="AQ564">
        <v>7.849000000000018</v>
      </c>
      <c r="AR564">
        <v>7.8859999999999957</v>
      </c>
      <c r="AS564">
        <v>7.97199999999998</v>
      </c>
      <c r="AT564">
        <v>7.8329999999999984</v>
      </c>
      <c r="AU564">
        <v>7.8990000000000293</v>
      </c>
      <c r="AV564">
        <v>8.0310000000000059</v>
      </c>
      <c r="AW564">
        <v>8.0769999999999982</v>
      </c>
      <c r="AX564">
        <v>8.1569999999999823</v>
      </c>
      <c r="AY564">
        <v>7.9140000000000157</v>
      </c>
      <c r="AZ564">
        <v>7.9679999999999609</v>
      </c>
      <c r="BA564">
        <v>8.1060000000000514</v>
      </c>
      <c r="BB564">
        <v>7.8829999999999814</v>
      </c>
      <c r="BC564" s="128">
        <f t="shared" si="62"/>
        <v>55.416373229273702</v>
      </c>
    </row>
    <row r="565" spans="1:55" ht="15" thickBot="1" x14ac:dyDescent="0.35">
      <c r="A565" s="39" t="s">
        <v>93</v>
      </c>
      <c r="B565" s="39">
        <v>2018</v>
      </c>
      <c r="C565" s="64">
        <v>43399</v>
      </c>
      <c r="D565" s="39" t="s">
        <v>72</v>
      </c>
      <c r="E565" s="38" t="s">
        <v>454</v>
      </c>
      <c r="F565">
        <v>4</v>
      </c>
      <c r="G565" t="s">
        <v>25</v>
      </c>
      <c r="H565" t="s">
        <v>309</v>
      </c>
      <c r="I565" t="s">
        <v>269</v>
      </c>
      <c r="J565" t="s">
        <v>343</v>
      </c>
      <c r="K565" t="s">
        <v>522</v>
      </c>
      <c r="L565" s="65">
        <f>(C565-VLOOKUP(H565,Riders!$A$2:$C$3501,2,FALSE))/365</f>
        <v>26.523287671232875</v>
      </c>
      <c r="M565" s="65">
        <f>(C565-VLOOKUP(I565,Riders!$A$2:$C$3501,2,FALSE))/365</f>
        <v>24.641095890410959</v>
      </c>
      <c r="N565" s="65">
        <f>(C565-VLOOKUP(J565,Riders!$A$2:$C$3501,2,FALSE))/365</f>
        <v>24.150684931506849</v>
      </c>
      <c r="O565" s="65">
        <f>(C565-VLOOKUP(K565,Riders!$A$2:$C$3501,2,FALSE))/365</f>
        <v>20.408219178082192</v>
      </c>
      <c r="P565" s="67">
        <v>1</v>
      </c>
      <c r="Q565" s="127">
        <f t="shared" si="56"/>
        <v>256.976</v>
      </c>
      <c r="R565" s="127">
        <f t="shared" si="57"/>
        <v>22.573</v>
      </c>
      <c r="S565" s="127">
        <f t="shared" si="58"/>
        <v>68.715999999999994</v>
      </c>
      <c r="T565" s="127">
        <f t="shared" si="59"/>
        <v>61.685999999999993</v>
      </c>
      <c r="U565" s="127">
        <f t="shared" si="60"/>
        <v>62.944999999999993</v>
      </c>
      <c r="V565" s="127">
        <f t="shared" si="61"/>
        <v>63.629000000000019</v>
      </c>
      <c r="W565">
        <v>14.189</v>
      </c>
      <c r="X565">
        <v>8.3840000000000003</v>
      </c>
      <c r="Y565">
        <v>7.8260000000000005</v>
      </c>
      <c r="Z565">
        <v>7.8010000000000019</v>
      </c>
      <c r="AA565">
        <v>7.6099999999999994</v>
      </c>
      <c r="AB565">
        <v>7.769999999999996</v>
      </c>
      <c r="AC565">
        <v>7.5930000000000106</v>
      </c>
      <c r="AD565">
        <v>7.5429999999999851</v>
      </c>
      <c r="AE565">
        <v>7.5960000000000036</v>
      </c>
      <c r="AF565">
        <v>7.7540000000000049</v>
      </c>
      <c r="AG565">
        <v>7.6529999999999916</v>
      </c>
      <c r="AH565">
        <v>7.7040000000000077</v>
      </c>
      <c r="AI565">
        <v>7.7909999999999826</v>
      </c>
      <c r="AJ565">
        <v>7.6979999999999933</v>
      </c>
      <c r="AK565">
        <v>7.6900000000000119</v>
      </c>
      <c r="AL565">
        <v>7.7999999999999972</v>
      </c>
      <c r="AM565">
        <v>7.695999999999998</v>
      </c>
      <c r="AN565">
        <v>7.6859999999999786</v>
      </c>
      <c r="AO565">
        <v>7.69500000000005</v>
      </c>
      <c r="AP565">
        <v>7.8659999999999854</v>
      </c>
      <c r="AQ565">
        <v>7.8769999999999811</v>
      </c>
      <c r="AR565">
        <v>8.1610000000000014</v>
      </c>
      <c r="AS565">
        <v>7.9860000000000468</v>
      </c>
      <c r="AT565">
        <v>7.9779999999999518</v>
      </c>
      <c r="AU565">
        <v>8.1250000000000284</v>
      </c>
      <c r="AV565">
        <v>7.8889999999999816</v>
      </c>
      <c r="AW565">
        <v>8.02800000000002</v>
      </c>
      <c r="AX565">
        <v>7.8249999999999886</v>
      </c>
      <c r="AY565">
        <v>7.8350000000000364</v>
      </c>
      <c r="AZ565">
        <v>7.86099999999999</v>
      </c>
      <c r="BA565">
        <v>7.9849999999999852</v>
      </c>
      <c r="BB565">
        <v>8.0809999999999889</v>
      </c>
      <c r="BC565" s="128">
        <f t="shared" si="62"/>
        <v>56.036361372268225</v>
      </c>
    </row>
    <row r="566" spans="1:55" ht="15" thickBot="1" x14ac:dyDescent="0.35">
      <c r="A566" s="39" t="s">
        <v>93</v>
      </c>
      <c r="B566" s="39">
        <v>2018</v>
      </c>
      <c r="C566" s="64">
        <v>43399</v>
      </c>
      <c r="D566" s="39" t="s">
        <v>72</v>
      </c>
      <c r="E566" s="38" t="s">
        <v>454</v>
      </c>
      <c r="F566">
        <v>4</v>
      </c>
      <c r="G566" t="s">
        <v>15</v>
      </c>
      <c r="H566" t="s">
        <v>459</v>
      </c>
      <c r="I566" t="s">
        <v>505</v>
      </c>
      <c r="J566" t="s">
        <v>501</v>
      </c>
      <c r="K566" t="s">
        <v>491</v>
      </c>
      <c r="L566" s="65">
        <f>(C566-VLOOKUP(H566,Riders!$A$2:$C$3501,2,FALSE))/365</f>
        <v>19.945205479452056</v>
      </c>
      <c r="M566" s="65">
        <f>(C566-VLOOKUP(I566,Riders!$A$2:$C$3501,2,FALSE))/365</f>
        <v>35.463013698630135</v>
      </c>
      <c r="N566" s="65">
        <f>(C566-VLOOKUP(J566,Riders!$A$2:$C$3501,2,FALSE))/365</f>
        <v>30.402739726027399</v>
      </c>
      <c r="O566" s="65">
        <f>(C566-VLOOKUP(K566,Riders!$A$2:$C$3501,2,FALSE))/365</f>
        <v>22.295890410958904</v>
      </c>
      <c r="P566" s="67">
        <v>2</v>
      </c>
      <c r="Q566" s="127">
        <f t="shared" si="56"/>
        <v>260.54000000000002</v>
      </c>
      <c r="R566" s="127">
        <f t="shared" si="57"/>
        <v>22.363</v>
      </c>
      <c r="S566" s="127">
        <f t="shared" si="58"/>
        <v>69.656000000000006</v>
      </c>
      <c r="T566" s="127">
        <f t="shared" si="59"/>
        <v>63.239000000000033</v>
      </c>
      <c r="U566" s="127">
        <f t="shared" si="60"/>
        <v>63.659999999999968</v>
      </c>
      <c r="V566" s="127">
        <f t="shared" si="61"/>
        <v>63.985000000000014</v>
      </c>
      <c r="W566">
        <v>14.032</v>
      </c>
      <c r="X566">
        <v>8.3309999999999995</v>
      </c>
      <c r="Y566">
        <v>7.9220000000000006</v>
      </c>
      <c r="Z566">
        <v>7.9790000000000028</v>
      </c>
      <c r="AA566">
        <v>7.8109999999999999</v>
      </c>
      <c r="AB566">
        <v>7.7849999999999966</v>
      </c>
      <c r="AC566">
        <v>7.9409999999999954</v>
      </c>
      <c r="AD566">
        <v>7.8550000000000111</v>
      </c>
      <c r="AE566">
        <v>7.8429999999999893</v>
      </c>
      <c r="AF566">
        <v>7.8950000000000102</v>
      </c>
      <c r="AG566">
        <v>7.7939999999999827</v>
      </c>
      <c r="AH566">
        <v>7.8000000000000114</v>
      </c>
      <c r="AI566">
        <v>7.8030000000000115</v>
      </c>
      <c r="AJ566">
        <v>8.0310000000000059</v>
      </c>
      <c r="AK566">
        <v>7.9719999999999516</v>
      </c>
      <c r="AL566">
        <v>8.1010000000000701</v>
      </c>
      <c r="AM566">
        <v>7.9429999999999836</v>
      </c>
      <c r="AN566">
        <v>7.8779999999999575</v>
      </c>
      <c r="AO566">
        <v>7.8650000000000091</v>
      </c>
      <c r="AP566">
        <v>8.0050000000000239</v>
      </c>
      <c r="AQ566">
        <v>7.9110000000000014</v>
      </c>
      <c r="AR566">
        <v>7.9259999999999877</v>
      </c>
      <c r="AS566">
        <v>7.9900000000000375</v>
      </c>
      <c r="AT566">
        <v>8.1419999999999675</v>
      </c>
      <c r="AU566">
        <v>8.0019999999999811</v>
      </c>
      <c r="AV566">
        <v>8.0230000000000246</v>
      </c>
      <c r="AW566">
        <v>8.1920000000000073</v>
      </c>
      <c r="AX566">
        <v>7.9060000000000059</v>
      </c>
      <c r="AY566">
        <v>8.1329999999999529</v>
      </c>
      <c r="AZ566">
        <v>7.9109999999999729</v>
      </c>
      <c r="BA566">
        <v>7.8790000000000191</v>
      </c>
      <c r="BB566">
        <v>7.9390000000000498</v>
      </c>
      <c r="BC566" s="128">
        <f t="shared" si="62"/>
        <v>55.269824211253543</v>
      </c>
    </row>
    <row r="567" spans="1:55" ht="15" thickBot="1" x14ac:dyDescent="0.35">
      <c r="A567" s="39" t="s">
        <v>93</v>
      </c>
      <c r="B567" s="39">
        <v>2018</v>
      </c>
      <c r="C567" s="64">
        <v>43399</v>
      </c>
      <c r="D567" s="39" t="s">
        <v>72</v>
      </c>
      <c r="E567" s="38" t="s">
        <v>204</v>
      </c>
      <c r="F567" t="s">
        <v>205</v>
      </c>
      <c r="G567" t="s">
        <v>25</v>
      </c>
      <c r="H567" t="s">
        <v>309</v>
      </c>
      <c r="I567" t="s">
        <v>269</v>
      </c>
      <c r="J567" t="s">
        <v>343</v>
      </c>
      <c r="K567" t="s">
        <v>522</v>
      </c>
      <c r="L567" s="65">
        <f>(C567-VLOOKUP(H567,Riders!$A$2:$C$3501,2,FALSE))/365</f>
        <v>26.523287671232875</v>
      </c>
      <c r="M567" s="65">
        <f>(C567-VLOOKUP(I567,Riders!$A$2:$C$3501,2,FALSE))/365</f>
        <v>24.641095890410959</v>
      </c>
      <c r="N567" s="65">
        <f>(C567-VLOOKUP(J567,Riders!$A$2:$C$3501,2,FALSE))/365</f>
        <v>24.150684931506849</v>
      </c>
      <c r="O567" s="65">
        <f>(C567-VLOOKUP(K567,Riders!$A$2:$C$3501,2,FALSE))/365</f>
        <v>20.408219178082192</v>
      </c>
      <c r="P567" s="67">
        <v>1</v>
      </c>
      <c r="Q567" s="127">
        <f t="shared" si="56"/>
        <v>258.13799999999998</v>
      </c>
      <c r="R567" s="127">
        <f t="shared" si="57"/>
        <v>22.34</v>
      </c>
      <c r="S567" s="127">
        <f t="shared" si="58"/>
        <v>68.466000000000008</v>
      </c>
      <c r="T567" s="127">
        <f t="shared" si="59"/>
        <v>62.187999999999988</v>
      </c>
      <c r="U567" s="127">
        <f t="shared" si="60"/>
        <v>63.65100000000001</v>
      </c>
      <c r="V567" s="127">
        <f t="shared" si="61"/>
        <v>63.83299999999997</v>
      </c>
      <c r="W567">
        <v>14.066000000000001</v>
      </c>
      <c r="X567">
        <v>8.2739999999999991</v>
      </c>
      <c r="Y567">
        <v>7.7789999999999999</v>
      </c>
      <c r="Z567">
        <v>7.7289999999999992</v>
      </c>
      <c r="AA567">
        <v>7.5870000000000033</v>
      </c>
      <c r="AB567">
        <v>7.7389999999999972</v>
      </c>
      <c r="AC567">
        <v>7.6379999999999981</v>
      </c>
      <c r="AD567">
        <v>7.6540000000000106</v>
      </c>
      <c r="AE567">
        <v>7.8159999999999883</v>
      </c>
      <c r="AF567">
        <v>7.737000000000009</v>
      </c>
      <c r="AG567">
        <v>7.7319999999999993</v>
      </c>
      <c r="AH567">
        <v>7.8880000000000052</v>
      </c>
      <c r="AI567">
        <v>7.769999999999996</v>
      </c>
      <c r="AJ567">
        <v>7.7150000000000034</v>
      </c>
      <c r="AK567">
        <v>7.8029999999999831</v>
      </c>
      <c r="AL567">
        <v>7.7270000000000039</v>
      </c>
      <c r="AM567">
        <v>7.7680000000000007</v>
      </c>
      <c r="AN567">
        <v>7.7879999999999825</v>
      </c>
      <c r="AO567">
        <v>7.9860000000000184</v>
      </c>
      <c r="AP567">
        <v>7.9410000000000025</v>
      </c>
      <c r="AQ567">
        <v>8.0410000000000252</v>
      </c>
      <c r="AR567">
        <v>8.0609999999999786</v>
      </c>
      <c r="AS567">
        <v>7.8880000000000052</v>
      </c>
      <c r="AT567">
        <v>8.1779999999999973</v>
      </c>
      <c r="AU567">
        <v>7.882000000000005</v>
      </c>
      <c r="AV567">
        <v>7.8489999999999611</v>
      </c>
      <c r="AW567">
        <v>8.0960000000000321</v>
      </c>
      <c r="AX567">
        <v>7.978999999999985</v>
      </c>
      <c r="AY567">
        <v>8.0130000000000337</v>
      </c>
      <c r="AZ567">
        <v>8.0169999999999675</v>
      </c>
      <c r="BA567">
        <v>7.997999999999962</v>
      </c>
      <c r="BB567">
        <v>7.9990000000000236</v>
      </c>
      <c r="BC567" s="128">
        <f t="shared" si="62"/>
        <v>55.784115473119037</v>
      </c>
    </row>
    <row r="568" spans="1:55" ht="15" thickBot="1" x14ac:dyDescent="0.35">
      <c r="A568" s="39" t="s">
        <v>93</v>
      </c>
      <c r="B568" s="39">
        <v>2018</v>
      </c>
      <c r="C568" s="64">
        <v>43399</v>
      </c>
      <c r="D568" s="39" t="s">
        <v>72</v>
      </c>
      <c r="E568" s="38" t="s">
        <v>204</v>
      </c>
      <c r="F568" t="s">
        <v>205</v>
      </c>
      <c r="G568" t="s">
        <v>53</v>
      </c>
      <c r="H568" t="s">
        <v>227</v>
      </c>
      <c r="I568" t="s">
        <v>560</v>
      </c>
      <c r="J568" t="s">
        <v>557</v>
      </c>
      <c r="K568" t="s">
        <v>529</v>
      </c>
      <c r="L568" s="65">
        <f>(C568-VLOOKUP(H568,Riders!$A$2:$C$3501,2,FALSE))/365</f>
        <v>20.673972602739727</v>
      </c>
      <c r="M568" s="65">
        <f>(C568-VLOOKUP(I568,Riders!$A$2:$C$3501,2,FALSE))/365</f>
        <v>20.621917808219177</v>
      </c>
      <c r="N568" s="65">
        <f>(C568-VLOOKUP(J568,Riders!$A$2:$C$3501,2,FALSE))/365</f>
        <v>30.304109589041097</v>
      </c>
      <c r="O568" s="65">
        <f>(C568-VLOOKUP(K568,Riders!$A$2:$C$3501,2,FALSE))/365</f>
        <v>36.295890410958904</v>
      </c>
      <c r="P568" s="67">
        <v>2</v>
      </c>
      <c r="Q568" s="127">
        <f t="shared" si="56"/>
        <v>261.93599999999998</v>
      </c>
      <c r="R568" s="127">
        <f t="shared" si="57"/>
        <v>22.657</v>
      </c>
      <c r="S568" s="127">
        <f t="shared" si="58"/>
        <v>69.284999999999997</v>
      </c>
      <c r="T568" s="127">
        <f t="shared" si="59"/>
        <v>63.322999999999979</v>
      </c>
      <c r="U568" s="127">
        <f t="shared" si="60"/>
        <v>64.233000000000033</v>
      </c>
      <c r="V568" s="127">
        <f t="shared" si="61"/>
        <v>65.09499999999997</v>
      </c>
      <c r="W568">
        <v>14.327999999999999</v>
      </c>
      <c r="X568">
        <v>8.3290000000000006</v>
      </c>
      <c r="Y568">
        <v>7.8449999999999989</v>
      </c>
      <c r="Z568">
        <v>7.7560000000000038</v>
      </c>
      <c r="AA568">
        <v>7.8639999999999972</v>
      </c>
      <c r="AB568">
        <v>7.7239999999999966</v>
      </c>
      <c r="AC568">
        <v>7.679000000000002</v>
      </c>
      <c r="AD568">
        <v>7.759999999999998</v>
      </c>
      <c r="AE568">
        <v>7.7279999999999944</v>
      </c>
      <c r="AF568">
        <v>7.8850000000000051</v>
      </c>
      <c r="AG568">
        <v>7.8700000000000045</v>
      </c>
      <c r="AH568">
        <v>7.9000000000000057</v>
      </c>
      <c r="AI568">
        <v>8.01400000000001</v>
      </c>
      <c r="AJ568">
        <v>8.1180000000000092</v>
      </c>
      <c r="AK568">
        <v>7.9219999999999828</v>
      </c>
      <c r="AL568">
        <v>7.8859999999999673</v>
      </c>
      <c r="AM568">
        <v>8.002000000000038</v>
      </c>
      <c r="AN568">
        <v>7.9309999999999832</v>
      </c>
      <c r="AO568">
        <v>7.9590000000000032</v>
      </c>
      <c r="AP568">
        <v>8.0849999999999795</v>
      </c>
      <c r="AQ568">
        <v>8.039999999999992</v>
      </c>
      <c r="AR568">
        <v>8.0970000000000368</v>
      </c>
      <c r="AS568">
        <v>8.2199999999999704</v>
      </c>
      <c r="AT568">
        <v>7.8990000000000293</v>
      </c>
      <c r="AU568">
        <v>7.8930000000000007</v>
      </c>
      <c r="AV568">
        <v>8.0749999999999886</v>
      </c>
      <c r="AW568">
        <v>8.0129999999999768</v>
      </c>
      <c r="AX568">
        <v>8.2319999999999993</v>
      </c>
      <c r="AY568">
        <v>8.0500000000000114</v>
      </c>
      <c r="AZ568">
        <v>8.1940000000000452</v>
      </c>
      <c r="BA568">
        <v>8.4499999999999602</v>
      </c>
      <c r="BB568">
        <v>8.1879999999999882</v>
      </c>
      <c r="BC568" s="128">
        <f t="shared" si="62"/>
        <v>54.975261132490381</v>
      </c>
    </row>
    <row r="569" spans="1:55" ht="15" thickBot="1" x14ac:dyDescent="0.35">
      <c r="A569" s="39" t="s">
        <v>93</v>
      </c>
      <c r="B569" s="39">
        <v>2018</v>
      </c>
      <c r="C569" s="64">
        <v>43399</v>
      </c>
      <c r="D569" s="39" t="s">
        <v>72</v>
      </c>
      <c r="E569" s="38" t="s">
        <v>204</v>
      </c>
      <c r="F569" t="s">
        <v>206</v>
      </c>
      <c r="G569" t="s">
        <v>29</v>
      </c>
      <c r="H569" t="s">
        <v>322</v>
      </c>
      <c r="I569" t="s">
        <v>28</v>
      </c>
      <c r="J569" t="s">
        <v>416</v>
      </c>
      <c r="K569" t="s">
        <v>526</v>
      </c>
      <c r="L569" s="65">
        <f>(C569-VLOOKUP(H569,Riders!$A$2:$C$3501,2,FALSE))/365</f>
        <v>30.786301369863015</v>
      </c>
      <c r="M569" s="65">
        <f>(C569-VLOOKUP(I569,Riders!$A$2:$C$3501,2,FALSE))/365</f>
        <v>18.832876712328765</v>
      </c>
      <c r="N569" s="65">
        <f>(C569-VLOOKUP(J569,Riders!$A$2:$C$3501,2,FALSE))/365</f>
        <v>20.989041095890411</v>
      </c>
      <c r="O569" s="65">
        <f>(C569-VLOOKUP(K569,Riders!$A$2:$C$3501,2,FALSE))/365</f>
        <v>29.44109589041096</v>
      </c>
      <c r="P569" s="67">
        <v>3</v>
      </c>
      <c r="Q569" s="127">
        <f t="shared" si="56"/>
        <v>259.24699999999996</v>
      </c>
      <c r="R569" s="127">
        <f t="shared" si="57"/>
        <v>22.978999999999999</v>
      </c>
      <c r="S569" s="127">
        <f t="shared" si="58"/>
        <v>70.090999999999994</v>
      </c>
      <c r="T569" s="127">
        <f t="shared" si="59"/>
        <v>62.552000000000035</v>
      </c>
      <c r="U569" s="127">
        <f t="shared" si="60"/>
        <v>63.294999999999959</v>
      </c>
      <c r="V569" s="127">
        <f t="shared" si="61"/>
        <v>63.308999999999969</v>
      </c>
      <c r="W569">
        <v>14.680999999999999</v>
      </c>
      <c r="X569">
        <v>8.298</v>
      </c>
      <c r="Y569">
        <v>7.833000000000002</v>
      </c>
      <c r="Z569">
        <v>7.9559999999999995</v>
      </c>
      <c r="AA569">
        <v>7.8299999999999983</v>
      </c>
      <c r="AB569">
        <v>7.9390000000000001</v>
      </c>
      <c r="AC569">
        <v>7.7510000000000048</v>
      </c>
      <c r="AD569">
        <v>7.8029999999999902</v>
      </c>
      <c r="AE569">
        <v>7.9000000000000057</v>
      </c>
      <c r="AF569">
        <v>7.7779999999999916</v>
      </c>
      <c r="AG569">
        <v>7.7890000000000157</v>
      </c>
      <c r="AH569">
        <v>7.7889999999999873</v>
      </c>
      <c r="AI569">
        <v>7.9159999999999968</v>
      </c>
      <c r="AJ569">
        <v>7.7820000000000107</v>
      </c>
      <c r="AK569">
        <v>7.8709999999999809</v>
      </c>
      <c r="AL569">
        <v>7.7270000000000465</v>
      </c>
      <c r="AM569">
        <v>7.7579999999999814</v>
      </c>
      <c r="AN569">
        <v>7.9689999999999941</v>
      </c>
      <c r="AO569">
        <v>7.8389999999999986</v>
      </c>
      <c r="AP569">
        <v>7.9029999999999916</v>
      </c>
      <c r="AQ569">
        <v>8.0430000000000064</v>
      </c>
      <c r="AR569">
        <v>7.8559999999999945</v>
      </c>
      <c r="AS569">
        <v>7.8720000000000141</v>
      </c>
      <c r="AT569">
        <v>8.0549999999999784</v>
      </c>
      <c r="AU569">
        <v>7.7719999999999914</v>
      </c>
      <c r="AV569">
        <v>7.6450000000000102</v>
      </c>
      <c r="AW569">
        <v>7.7520000000000095</v>
      </c>
      <c r="AX569">
        <v>7.7210000000000605</v>
      </c>
      <c r="AY569">
        <v>7.9039999999999395</v>
      </c>
      <c r="AZ569">
        <v>8.2420000000000186</v>
      </c>
      <c r="BA569">
        <v>8.320999999999998</v>
      </c>
      <c r="BB569">
        <v>7.9519999999999413</v>
      </c>
      <c r="BC569" s="128">
        <f t="shared" si="62"/>
        <v>55.545483650726922</v>
      </c>
    </row>
    <row r="570" spans="1:55" ht="15" thickBot="1" x14ac:dyDescent="0.35">
      <c r="A570" s="39" t="s">
        <v>93</v>
      </c>
      <c r="B570" s="39">
        <v>2018</v>
      </c>
      <c r="C570" s="64">
        <v>43399</v>
      </c>
      <c r="D570" s="39" t="s">
        <v>72</v>
      </c>
      <c r="E570" s="38" t="s">
        <v>204</v>
      </c>
      <c r="F570" t="s">
        <v>206</v>
      </c>
      <c r="G570" t="s">
        <v>15</v>
      </c>
      <c r="H570" t="s">
        <v>459</v>
      </c>
      <c r="I570" t="s">
        <v>505</v>
      </c>
      <c r="J570" t="s">
        <v>501</v>
      </c>
      <c r="K570" t="s">
        <v>491</v>
      </c>
      <c r="L570" s="65">
        <f>(C570-VLOOKUP(H570,Riders!$A$2:$C$3501,2,FALSE))/365</f>
        <v>19.945205479452056</v>
      </c>
      <c r="M570" s="65">
        <f>(C570-VLOOKUP(I570,Riders!$A$2:$C$3501,2,FALSE))/365</f>
        <v>35.463013698630135</v>
      </c>
      <c r="N570" s="65">
        <f>(C570-VLOOKUP(J570,Riders!$A$2:$C$3501,2,FALSE))/365</f>
        <v>30.402739726027399</v>
      </c>
      <c r="O570" s="65">
        <f>(C570-VLOOKUP(K570,Riders!$A$2:$C$3501,2,FALSE))/365</f>
        <v>22.295890410958904</v>
      </c>
      <c r="P570" s="67">
        <v>4</v>
      </c>
      <c r="Q570" s="127">
        <f t="shared" si="56"/>
        <v>259.66800000000001</v>
      </c>
      <c r="R570" s="127">
        <f t="shared" si="57"/>
        <v>22.716000000000001</v>
      </c>
      <c r="S570" s="127">
        <f t="shared" si="58"/>
        <v>70.037999999999997</v>
      </c>
      <c r="T570" s="127">
        <f t="shared" si="59"/>
        <v>62.704999999999998</v>
      </c>
      <c r="U570" s="127">
        <f t="shared" si="60"/>
        <v>63.206999999999994</v>
      </c>
      <c r="V570" s="127">
        <f t="shared" si="61"/>
        <v>63.718000000000018</v>
      </c>
      <c r="W570">
        <v>14.157</v>
      </c>
      <c r="X570">
        <v>8.5590000000000011</v>
      </c>
      <c r="Y570">
        <v>8.07</v>
      </c>
      <c r="Z570">
        <v>8.0039999999999978</v>
      </c>
      <c r="AA570">
        <v>7.8599999999999994</v>
      </c>
      <c r="AB570">
        <v>7.7629999999999981</v>
      </c>
      <c r="AC570">
        <v>7.8740000000000023</v>
      </c>
      <c r="AD570">
        <v>7.7509999999999977</v>
      </c>
      <c r="AE570">
        <v>7.7480000000000047</v>
      </c>
      <c r="AF570">
        <v>7.8589999999999947</v>
      </c>
      <c r="AG570">
        <v>7.7090000000000032</v>
      </c>
      <c r="AH570">
        <v>7.728999999999985</v>
      </c>
      <c r="AI570">
        <v>7.7810000000000201</v>
      </c>
      <c r="AJ570">
        <v>7.972999999999999</v>
      </c>
      <c r="AK570">
        <v>7.914999999999992</v>
      </c>
      <c r="AL570">
        <v>7.9909999999999997</v>
      </c>
      <c r="AM570">
        <v>7.8370000000000175</v>
      </c>
      <c r="AN570">
        <v>7.8239999999999554</v>
      </c>
      <c r="AO570">
        <v>7.757000000000005</v>
      </c>
      <c r="AP570">
        <v>7.9090000000000487</v>
      </c>
      <c r="AQ570">
        <v>7.867999999999995</v>
      </c>
      <c r="AR570">
        <v>7.9089999999999918</v>
      </c>
      <c r="AS570">
        <v>7.9569999999999936</v>
      </c>
      <c r="AT570">
        <v>8.1459999999999866</v>
      </c>
      <c r="AU570">
        <v>7.9569999999999936</v>
      </c>
      <c r="AV570">
        <v>7.9430000000000405</v>
      </c>
      <c r="AW570">
        <v>8.0839999999999748</v>
      </c>
      <c r="AX570">
        <v>7.900999999999982</v>
      </c>
      <c r="AY570">
        <v>7.9910000000000139</v>
      </c>
      <c r="AZ570">
        <v>7.921999999999997</v>
      </c>
      <c r="BA570">
        <v>7.9350000000000023</v>
      </c>
      <c r="BB570">
        <v>7.9850000000000136</v>
      </c>
      <c r="BC570" s="128">
        <f t="shared" si="62"/>
        <v>55.455427699986132</v>
      </c>
    </row>
    <row r="571" spans="1:55" ht="15" thickBot="1" x14ac:dyDescent="0.35">
      <c r="A571" s="39" t="s">
        <v>93</v>
      </c>
      <c r="B571" s="39">
        <v>2018</v>
      </c>
      <c r="C571" s="2">
        <v>43398</v>
      </c>
      <c r="D571" s="39" t="s">
        <v>72</v>
      </c>
      <c r="E571" s="38" t="s">
        <v>379</v>
      </c>
      <c r="F571" s="62" t="s">
        <v>379</v>
      </c>
      <c r="G571" s="62" t="s">
        <v>25</v>
      </c>
      <c r="H571" t="s">
        <v>309</v>
      </c>
      <c r="I571" t="s">
        <v>269</v>
      </c>
      <c r="J571" t="s">
        <v>343</v>
      </c>
      <c r="K571" t="s">
        <v>522</v>
      </c>
      <c r="L571" s="65">
        <f>(C571-VLOOKUP(H571,Riders!$A$2:$C$3501,2,FALSE))/365</f>
        <v>26.520547945205479</v>
      </c>
      <c r="M571" s="65">
        <f>(C571-VLOOKUP(I571,Riders!$A$2:$C$3501,2,FALSE))/365</f>
        <v>24.638356164383563</v>
      </c>
      <c r="N571" s="65">
        <f>(C571-VLOOKUP(J571,Riders!$A$2:$C$3501,2,FALSE))/365</f>
        <v>24.147945205479452</v>
      </c>
      <c r="O571" s="65">
        <f>(C571-VLOOKUP(K571,Riders!$A$2:$C$3501,2,FALSE))/365</f>
        <v>20.405479452054795</v>
      </c>
      <c r="P571" s="67">
        <v>1</v>
      </c>
      <c r="Q571" s="127">
        <f t="shared" si="56"/>
        <v>258.96200000000005</v>
      </c>
      <c r="R571" s="127">
        <f t="shared" si="57"/>
        <v>22.757999999999999</v>
      </c>
      <c r="S571" s="127">
        <f t="shared" si="58"/>
        <v>69.516000000000005</v>
      </c>
      <c r="T571" s="127">
        <f t="shared" si="59"/>
        <v>63.059999999999988</v>
      </c>
      <c r="U571" s="127">
        <f t="shared" si="60"/>
        <v>63.800999999999988</v>
      </c>
      <c r="V571" s="127">
        <f t="shared" si="61"/>
        <v>62.585000000000065</v>
      </c>
      <c r="W571">
        <v>14.321</v>
      </c>
      <c r="X571">
        <v>8.4369999999999994</v>
      </c>
      <c r="Y571">
        <v>7.8560000000000016</v>
      </c>
      <c r="Z571">
        <v>7.7859999999999978</v>
      </c>
      <c r="AA571">
        <v>7.6610000000000014</v>
      </c>
      <c r="AB571">
        <v>7.8680000000000021</v>
      </c>
      <c r="AC571">
        <v>7.7860000000000014</v>
      </c>
      <c r="AD571">
        <v>7.8010000000000019</v>
      </c>
      <c r="AE571">
        <v>7.9620000000000033</v>
      </c>
      <c r="AF571">
        <v>7.833999999999989</v>
      </c>
      <c r="AG571">
        <v>7.8260000000000076</v>
      </c>
      <c r="AH571">
        <v>7.9479999999999791</v>
      </c>
      <c r="AI571">
        <v>7.8510000000000133</v>
      </c>
      <c r="AJ571">
        <v>7.8240000000000123</v>
      </c>
      <c r="AK571">
        <v>7.9359999999999786</v>
      </c>
      <c r="AL571">
        <v>7.8790000000000049</v>
      </c>
      <c r="AM571">
        <v>7.8670000000000186</v>
      </c>
      <c r="AN571">
        <v>7.8799999999999955</v>
      </c>
      <c r="AO571">
        <v>7.9980000000000189</v>
      </c>
      <c r="AP571">
        <v>7.9359999999999786</v>
      </c>
      <c r="AQ571">
        <v>7.9019999999999868</v>
      </c>
      <c r="AR571">
        <v>7.9900000000000091</v>
      </c>
      <c r="AS571">
        <v>8.1899999999999977</v>
      </c>
      <c r="AT571">
        <v>8.0379999999999825</v>
      </c>
      <c r="AU571">
        <v>7.9920000000000471</v>
      </c>
      <c r="AV571">
        <v>8.1169999999999618</v>
      </c>
      <c r="AW571">
        <v>7.867999999999995</v>
      </c>
      <c r="AX571">
        <v>7.7880000000000109</v>
      </c>
      <c r="AY571">
        <v>7.8829999999999814</v>
      </c>
      <c r="AZ571">
        <v>7.6699999999999875</v>
      </c>
      <c r="BA571">
        <v>7.6420000000000528</v>
      </c>
      <c r="BB571">
        <v>7.6250000000000284</v>
      </c>
      <c r="BC571" s="128">
        <f t="shared" si="62"/>
        <v>55.606614097821293</v>
      </c>
    </row>
    <row r="572" spans="1:55" ht="15" thickBot="1" x14ac:dyDescent="0.35">
      <c r="A572" s="39" t="s">
        <v>93</v>
      </c>
      <c r="B572" s="39">
        <v>2018</v>
      </c>
      <c r="C572" s="2">
        <v>43398</v>
      </c>
      <c r="D572" s="39" t="s">
        <v>72</v>
      </c>
      <c r="E572" s="38" t="s">
        <v>379</v>
      </c>
      <c r="F572" s="62" t="s">
        <v>379</v>
      </c>
      <c r="G572" t="s">
        <v>53</v>
      </c>
      <c r="H572" t="s">
        <v>227</v>
      </c>
      <c r="I572" t="s">
        <v>560</v>
      </c>
      <c r="J572" t="s">
        <v>557</v>
      </c>
      <c r="K572" t="s">
        <v>529</v>
      </c>
      <c r="L572" s="65">
        <f>(C572-VLOOKUP(H572,Riders!$A$2:$C$3501,2,FALSE))/365</f>
        <v>20.671232876712327</v>
      </c>
      <c r="M572" s="65">
        <f>(C572-VLOOKUP(I572,Riders!$A$2:$C$3501,2,FALSE))/365</f>
        <v>20.61917808219178</v>
      </c>
      <c r="N572" s="65">
        <f>(C572-VLOOKUP(J572,Riders!$A$2:$C$3501,2,FALSE))/365</f>
        <v>30.301369863013697</v>
      </c>
      <c r="O572" s="65">
        <f>(C572-VLOOKUP(K572,Riders!$A$2:$C$3501,2,FALSE))/365</f>
        <v>36.293150684931504</v>
      </c>
      <c r="P572" s="67">
        <v>2</v>
      </c>
      <c r="Q572" s="127">
        <f t="shared" si="56"/>
        <v>260.56999999999994</v>
      </c>
      <c r="R572" s="127">
        <f t="shared" si="57"/>
        <v>22.914000000000001</v>
      </c>
      <c r="S572" s="127">
        <f t="shared" si="58"/>
        <v>70.073999999999998</v>
      </c>
      <c r="T572" s="127">
        <f t="shared" si="59"/>
        <v>63.305000000000021</v>
      </c>
      <c r="U572" s="127">
        <f t="shared" si="60"/>
        <v>63.667000000000002</v>
      </c>
      <c r="V572" s="127">
        <f t="shared" si="61"/>
        <v>63.523999999999916</v>
      </c>
      <c r="W572">
        <v>14.401999999999999</v>
      </c>
      <c r="X572">
        <v>8.5120000000000022</v>
      </c>
      <c r="Y572">
        <v>8.0189999999999984</v>
      </c>
      <c r="Z572">
        <v>7.8689999999999998</v>
      </c>
      <c r="AA572">
        <v>7.921999999999997</v>
      </c>
      <c r="AB572">
        <v>7.7520000000000024</v>
      </c>
      <c r="AC572">
        <v>7.7569999999999979</v>
      </c>
      <c r="AD572">
        <v>7.8410000000000011</v>
      </c>
      <c r="AE572">
        <v>7.7780000000000058</v>
      </c>
      <c r="AF572">
        <v>7.9089999999999918</v>
      </c>
      <c r="AG572">
        <v>7.8220000000000027</v>
      </c>
      <c r="AH572">
        <v>7.8740000000000094</v>
      </c>
      <c r="AI572">
        <v>8.0749999999999886</v>
      </c>
      <c r="AJ572">
        <v>8.0740000000000123</v>
      </c>
      <c r="AK572">
        <v>7.8889999999999816</v>
      </c>
      <c r="AL572">
        <v>7.8840000000000288</v>
      </c>
      <c r="AM572">
        <v>7.9699999999999704</v>
      </c>
      <c r="AN572">
        <v>7.8230000000000359</v>
      </c>
      <c r="AO572">
        <v>7.8199999999999932</v>
      </c>
      <c r="AP572">
        <v>7.9359999999999786</v>
      </c>
      <c r="AQ572">
        <v>7.921999999999997</v>
      </c>
      <c r="AR572">
        <v>8.0109999999999957</v>
      </c>
      <c r="AS572">
        <v>8.1630000000000109</v>
      </c>
      <c r="AT572">
        <v>8.0220000000000198</v>
      </c>
      <c r="AU572">
        <v>7.7979999999999734</v>
      </c>
      <c r="AV572">
        <v>7.7520000000000095</v>
      </c>
      <c r="AW572">
        <v>7.8689999999999998</v>
      </c>
      <c r="AX572">
        <v>7.872999999999962</v>
      </c>
      <c r="AY572">
        <v>7.9290000000000589</v>
      </c>
      <c r="AZ572">
        <v>8.1329999999999529</v>
      </c>
      <c r="BA572">
        <v>8.0420000000000016</v>
      </c>
      <c r="BB572">
        <v>8.1279999999999575</v>
      </c>
      <c r="BC572" s="128">
        <f t="shared" si="62"/>
        <v>55.263460874237261</v>
      </c>
    </row>
    <row r="573" spans="1:55" ht="15" thickBot="1" x14ac:dyDescent="0.35">
      <c r="A573" s="39" t="s">
        <v>93</v>
      </c>
      <c r="B573" s="39">
        <v>2018</v>
      </c>
      <c r="C573" s="2">
        <v>43398</v>
      </c>
      <c r="D573" s="39" t="s">
        <v>72</v>
      </c>
      <c r="E573" s="38" t="s">
        <v>379</v>
      </c>
      <c r="F573" s="62" t="s">
        <v>379</v>
      </c>
      <c r="G573" t="s">
        <v>29</v>
      </c>
      <c r="H573" t="s">
        <v>322</v>
      </c>
      <c r="I573" t="s">
        <v>28</v>
      </c>
      <c r="J573" t="s">
        <v>416</v>
      </c>
      <c r="K573" t="s">
        <v>526</v>
      </c>
      <c r="L573" s="65">
        <f>(C573-VLOOKUP(H573,Riders!$A$2:$C$3501,2,FALSE))/365</f>
        <v>30.783561643835615</v>
      </c>
      <c r="M573" s="65">
        <f>(C573-VLOOKUP(I573,Riders!$A$2:$C$3501,2,FALSE))/365</f>
        <v>18.830136986301369</v>
      </c>
      <c r="N573" s="65">
        <f>(C573-VLOOKUP(J573,Riders!$A$2:$C$3501,2,FALSE))/365</f>
        <v>20.986301369863014</v>
      </c>
      <c r="O573" s="65">
        <f>(C573-VLOOKUP(K573,Riders!$A$2:$C$3501,2,FALSE))/365</f>
        <v>29.438356164383563</v>
      </c>
      <c r="P573" s="67">
        <v>3</v>
      </c>
      <c r="Q573" s="127">
        <f t="shared" si="56"/>
        <v>263.11</v>
      </c>
      <c r="R573" s="127">
        <f t="shared" si="57"/>
        <v>22.420999999999999</v>
      </c>
      <c r="S573" s="127">
        <f t="shared" si="58"/>
        <v>70.349999999999994</v>
      </c>
      <c r="T573" s="127">
        <f t="shared" si="59"/>
        <v>63.070999999999998</v>
      </c>
      <c r="U573" s="127">
        <f t="shared" si="60"/>
        <v>64.029000000000053</v>
      </c>
      <c r="V573" s="127">
        <f t="shared" si="61"/>
        <v>65.659999999999968</v>
      </c>
      <c r="W573">
        <v>14.317</v>
      </c>
      <c r="X573">
        <v>8.1039999999999992</v>
      </c>
      <c r="Y573">
        <v>7.9370000000000012</v>
      </c>
      <c r="Z573">
        <v>8.0620000000000012</v>
      </c>
      <c r="AA573">
        <v>7.9639999999999986</v>
      </c>
      <c r="AB573">
        <v>8.1390000000000029</v>
      </c>
      <c r="AC573">
        <v>7.9329999999999927</v>
      </c>
      <c r="AD573">
        <v>7.8939999999999984</v>
      </c>
      <c r="AE573">
        <v>7.9370000000000118</v>
      </c>
      <c r="AF573">
        <v>7.8080000000000069</v>
      </c>
      <c r="AG573">
        <v>7.8689999999999856</v>
      </c>
      <c r="AH573">
        <v>8.0240000000000009</v>
      </c>
      <c r="AI573">
        <v>7.789999999999992</v>
      </c>
      <c r="AJ573">
        <v>7.7579999999999956</v>
      </c>
      <c r="AK573">
        <v>7.9420000000000073</v>
      </c>
      <c r="AL573">
        <v>7.9429999999999978</v>
      </c>
      <c r="AM573">
        <v>8.0120000000000005</v>
      </c>
      <c r="AN573">
        <v>8.2040000000000077</v>
      </c>
      <c r="AO573">
        <v>7.9509999999999934</v>
      </c>
      <c r="AP573">
        <v>7.9510000000000218</v>
      </c>
      <c r="AQ573">
        <v>7.9429999999999552</v>
      </c>
      <c r="AR573">
        <v>8.0840000000000316</v>
      </c>
      <c r="AS573">
        <v>7.9420000000000073</v>
      </c>
      <c r="AT573">
        <v>7.9420000000000357</v>
      </c>
      <c r="AU573">
        <v>8.2389999999999759</v>
      </c>
      <c r="AV573">
        <v>8.150999999999982</v>
      </c>
      <c r="AW573">
        <v>8.3019999999999925</v>
      </c>
      <c r="AX573">
        <v>8.0660000000000025</v>
      </c>
      <c r="AY573">
        <v>8.0509999999999877</v>
      </c>
      <c r="AZ573">
        <v>8.1759999999999877</v>
      </c>
      <c r="BA573">
        <v>8.438999999999993</v>
      </c>
      <c r="BB573">
        <v>8.2360000000000468</v>
      </c>
      <c r="BC573" s="128">
        <f t="shared" si="62"/>
        <v>54.729960852875223</v>
      </c>
    </row>
    <row r="574" spans="1:55" ht="15" thickBot="1" x14ac:dyDescent="0.35">
      <c r="A574" s="39" t="s">
        <v>93</v>
      </c>
      <c r="B574" s="39">
        <v>2018</v>
      </c>
      <c r="C574" s="2">
        <v>43398</v>
      </c>
      <c r="D574" s="39" t="s">
        <v>72</v>
      </c>
      <c r="E574" s="38" t="s">
        <v>379</v>
      </c>
      <c r="F574" s="62" t="s">
        <v>379</v>
      </c>
      <c r="G574" t="s">
        <v>15</v>
      </c>
      <c r="H574" t="s">
        <v>459</v>
      </c>
      <c r="I574" t="s">
        <v>505</v>
      </c>
      <c r="J574" t="s">
        <v>501</v>
      </c>
      <c r="K574" t="s">
        <v>491</v>
      </c>
      <c r="L574" s="65">
        <f>(C574-VLOOKUP(H574,Riders!$A$2:$C$3501,2,FALSE))/365</f>
        <v>19.942465753424656</v>
      </c>
      <c r="M574" s="65">
        <f>(C574-VLOOKUP(I574,Riders!$A$2:$C$3501,2,FALSE))/365</f>
        <v>35.460273972602742</v>
      </c>
      <c r="N574" s="65">
        <f>(C574-VLOOKUP(J574,Riders!$A$2:$C$3501,2,FALSE))/365</f>
        <v>30.4</v>
      </c>
      <c r="O574" s="65">
        <f>(C574-VLOOKUP(K574,Riders!$A$2:$C$3501,2,FALSE))/365</f>
        <v>22.293150684931508</v>
      </c>
      <c r="P574" s="67">
        <v>4</v>
      </c>
      <c r="Q574" s="127">
        <f t="shared" si="56"/>
        <v>263.29000000000002</v>
      </c>
      <c r="R574" s="127">
        <f t="shared" si="57"/>
        <v>22.638999999999999</v>
      </c>
      <c r="S574" s="127">
        <f t="shared" si="58"/>
        <v>70.447000000000003</v>
      </c>
      <c r="T574" s="127">
        <f t="shared" si="59"/>
        <v>64.347000000000037</v>
      </c>
      <c r="U574" s="127">
        <f t="shared" si="60"/>
        <v>64.406999999999954</v>
      </c>
      <c r="V574" s="127">
        <f t="shared" si="61"/>
        <v>64.089000000000027</v>
      </c>
      <c r="W574">
        <v>14.186999999999999</v>
      </c>
      <c r="X574">
        <v>8.452</v>
      </c>
      <c r="Y574">
        <v>8.0459999999999994</v>
      </c>
      <c r="Z574">
        <v>7.9920000000000009</v>
      </c>
      <c r="AA574">
        <v>7.8609999999999971</v>
      </c>
      <c r="AB574">
        <v>7.8940000000000055</v>
      </c>
      <c r="AC574">
        <v>8.0620000000000047</v>
      </c>
      <c r="AD574">
        <v>7.9529999999999959</v>
      </c>
      <c r="AE574">
        <v>7.9829999999999899</v>
      </c>
      <c r="AF574">
        <v>8.048000000000016</v>
      </c>
      <c r="AG574">
        <v>7.900999999999982</v>
      </c>
      <c r="AH574">
        <v>7.8740000000000236</v>
      </c>
      <c r="AI574">
        <v>7.9959999999999951</v>
      </c>
      <c r="AJ574">
        <v>8.1610000000000014</v>
      </c>
      <c r="AK574">
        <v>8.1679999999999922</v>
      </c>
      <c r="AL574">
        <v>8.2160000000000366</v>
      </c>
      <c r="AM574">
        <v>8.1049999999999613</v>
      </c>
      <c r="AN574">
        <v>8.0620000000000118</v>
      </c>
      <c r="AO574">
        <v>8.0819999999999936</v>
      </c>
      <c r="AP574">
        <v>8.1569999999999823</v>
      </c>
      <c r="AQ574">
        <v>7.9910000000000139</v>
      </c>
      <c r="AR574">
        <v>7.9630000000000223</v>
      </c>
      <c r="AS574">
        <v>8.0679999999999836</v>
      </c>
      <c r="AT574">
        <v>7.978999999999985</v>
      </c>
      <c r="AU574">
        <v>8.0289999999999964</v>
      </c>
      <c r="AV574">
        <v>7.9580000000000268</v>
      </c>
      <c r="AW574">
        <v>8.1549999999999727</v>
      </c>
      <c r="AX574">
        <v>8.0219999999999914</v>
      </c>
      <c r="AY574">
        <v>8.1630000000000109</v>
      </c>
      <c r="AZ574">
        <v>8.0370000000000346</v>
      </c>
      <c r="BA574">
        <v>7.9189999999999543</v>
      </c>
      <c r="BB574">
        <v>7.80600000000004</v>
      </c>
      <c r="BC574" s="128">
        <f t="shared" si="62"/>
        <v>54.692544342739943</v>
      </c>
    </row>
    <row r="575" spans="1:55" ht="15" thickBot="1" x14ac:dyDescent="0.35">
      <c r="A575" s="39" t="s">
        <v>93</v>
      </c>
      <c r="B575" s="39">
        <v>2018</v>
      </c>
      <c r="C575" s="2">
        <v>43398</v>
      </c>
      <c r="D575" s="39" t="s">
        <v>72</v>
      </c>
      <c r="E575" s="38" t="s">
        <v>379</v>
      </c>
      <c r="F575" s="62" t="s">
        <v>379</v>
      </c>
      <c r="G575" t="s">
        <v>27</v>
      </c>
      <c r="H575" t="s">
        <v>432</v>
      </c>
      <c r="I575" t="s">
        <v>524</v>
      </c>
      <c r="J575" t="s">
        <v>538</v>
      </c>
      <c r="K575" t="s">
        <v>583</v>
      </c>
      <c r="L575" s="65">
        <f>(C575-VLOOKUP(H575,Riders!$A$2:$C$3501,2,FALSE))/365</f>
        <v>23.580821917808219</v>
      </c>
      <c r="M575" s="65">
        <f>(C575-VLOOKUP(I575,Riders!$A$2:$C$3501,2,FALSE))/365</f>
        <v>27.350684931506848</v>
      </c>
      <c r="N575" s="65">
        <f>(C575-VLOOKUP(J575,Riders!$A$2:$C$3501,2,FALSE))/365</f>
        <v>23.789041095890411</v>
      </c>
      <c r="O575" s="65">
        <f>(C575-VLOOKUP(K575,Riders!$A$2:$C$3501,2,FALSE))/365</f>
        <v>31.915068493150685</v>
      </c>
      <c r="P575" s="67">
        <v>5</v>
      </c>
      <c r="Q575" s="127">
        <f t="shared" si="56"/>
        <v>263.33699999999999</v>
      </c>
      <c r="R575" s="127">
        <f t="shared" si="57"/>
        <v>22.901</v>
      </c>
      <c r="S575" s="127">
        <f t="shared" si="58"/>
        <v>70.069000000000003</v>
      </c>
      <c r="T575" s="127">
        <f t="shared" si="59"/>
        <v>64.033000000000001</v>
      </c>
      <c r="U575" s="127">
        <f t="shared" si="60"/>
        <v>64.527999999999992</v>
      </c>
      <c r="V575" s="127">
        <f t="shared" si="61"/>
        <v>64.706999999999994</v>
      </c>
      <c r="W575">
        <v>14.557</v>
      </c>
      <c r="X575">
        <v>8.3439999999999994</v>
      </c>
      <c r="Y575">
        <v>7.8509999999999991</v>
      </c>
      <c r="Z575">
        <v>7.84</v>
      </c>
      <c r="AA575">
        <v>7.7280000000000015</v>
      </c>
      <c r="AB575">
        <v>7.75</v>
      </c>
      <c r="AC575">
        <v>7.8960000000000008</v>
      </c>
      <c r="AD575">
        <v>8.1030000000000015</v>
      </c>
      <c r="AE575">
        <v>7.9189999999999969</v>
      </c>
      <c r="AF575">
        <v>7.9399999999999977</v>
      </c>
      <c r="AG575">
        <v>8.0859999999999985</v>
      </c>
      <c r="AH575">
        <v>7.9450000000000216</v>
      </c>
      <c r="AI575">
        <v>7.9799999999999898</v>
      </c>
      <c r="AJ575">
        <v>8.157999999999987</v>
      </c>
      <c r="AK575">
        <v>8.0000000000000142</v>
      </c>
      <c r="AL575">
        <v>8.0049999999999955</v>
      </c>
      <c r="AM575">
        <v>8.1499999999999773</v>
      </c>
      <c r="AN575">
        <v>8.0589999999999975</v>
      </c>
      <c r="AO575">
        <v>8.05600000000004</v>
      </c>
      <c r="AP575">
        <v>8.0199999999999818</v>
      </c>
      <c r="AQ575">
        <v>8.1400000000000148</v>
      </c>
      <c r="AR575">
        <v>7.9150000000000205</v>
      </c>
      <c r="AS575">
        <v>7.9779999999999518</v>
      </c>
      <c r="AT575">
        <v>8.210000000000008</v>
      </c>
      <c r="AU575">
        <v>8.0619999999999834</v>
      </c>
      <c r="AV575">
        <v>8.2260000000000275</v>
      </c>
      <c r="AW575">
        <v>8.0480000000000018</v>
      </c>
      <c r="AX575">
        <v>8.0929999999999609</v>
      </c>
      <c r="AY575">
        <v>8.0110000000000241</v>
      </c>
      <c r="AZ575">
        <v>8.0289999999999964</v>
      </c>
      <c r="BA575">
        <v>8.0470000000000255</v>
      </c>
      <c r="BB575">
        <v>8.1909999999999741</v>
      </c>
      <c r="BC575" s="128">
        <f t="shared" si="62"/>
        <v>54.682782897959648</v>
      </c>
    </row>
    <row r="576" spans="1:55" ht="15" thickBot="1" x14ac:dyDescent="0.35">
      <c r="A576" s="39" t="s">
        <v>93</v>
      </c>
      <c r="B576" s="39">
        <v>2018</v>
      </c>
      <c r="C576" s="2">
        <v>43398</v>
      </c>
      <c r="D576" s="39" t="s">
        <v>72</v>
      </c>
      <c r="E576" s="38" t="s">
        <v>379</v>
      </c>
      <c r="F576" s="62" t="s">
        <v>379</v>
      </c>
      <c r="G576" t="s">
        <v>17</v>
      </c>
      <c r="H576" t="s">
        <v>332</v>
      </c>
      <c r="I576" t="s">
        <v>423</v>
      </c>
      <c r="J576" t="s">
        <v>327</v>
      </c>
      <c r="K576" t="s">
        <v>570</v>
      </c>
      <c r="L576" s="65">
        <f>(C576-VLOOKUP(H576,Riders!$A$2:$C$3501,2,FALSE))/365</f>
        <v>27.183561643835617</v>
      </c>
      <c r="M576" s="65">
        <f>(C576-VLOOKUP(I576,Riders!$A$2:$C$3501,2,FALSE))/365</f>
        <v>20.931506849315067</v>
      </c>
      <c r="N576" s="65">
        <f>(C576-VLOOKUP(J576,Riders!$A$2:$C$3501,2,FALSE))/365</f>
        <v>26.057534246575344</v>
      </c>
      <c r="O576" s="65">
        <f>(C576-VLOOKUP(K576,Riders!$A$2:$C$3501,2,FALSE))/365</f>
        <v>31.419178082191781</v>
      </c>
      <c r="P576" s="67">
        <v>6</v>
      </c>
      <c r="Q576" s="127">
        <f t="shared" si="56"/>
        <v>267.25700000000001</v>
      </c>
      <c r="R576" s="127">
        <f t="shared" si="57"/>
        <v>22.777999999999999</v>
      </c>
      <c r="S576" s="127">
        <f t="shared" si="58"/>
        <v>70.123000000000005</v>
      </c>
      <c r="T576" s="127">
        <f t="shared" si="59"/>
        <v>64.263999999999996</v>
      </c>
      <c r="U576" s="127">
        <f t="shared" si="60"/>
        <v>65.412999999999982</v>
      </c>
      <c r="V576" s="127">
        <f t="shared" si="61"/>
        <v>67.457000000000022</v>
      </c>
      <c r="W576">
        <v>14.417999999999999</v>
      </c>
      <c r="X576">
        <v>8.36</v>
      </c>
      <c r="Y576">
        <v>7.7900000000000027</v>
      </c>
      <c r="Z576">
        <v>7.8589999999999982</v>
      </c>
      <c r="AA576">
        <v>7.75</v>
      </c>
      <c r="AB576">
        <v>7.9710000000000036</v>
      </c>
      <c r="AC576">
        <v>7.9749999999999872</v>
      </c>
      <c r="AD576">
        <v>8.0000000000000142</v>
      </c>
      <c r="AE576">
        <v>8.1039999999999992</v>
      </c>
      <c r="AF576">
        <v>7.894999999999996</v>
      </c>
      <c r="AG576">
        <v>7.9329999999999927</v>
      </c>
      <c r="AH576">
        <v>7.9080000000000155</v>
      </c>
      <c r="AI576">
        <v>8.0390000000000015</v>
      </c>
      <c r="AJ576">
        <v>7.9980000000000047</v>
      </c>
      <c r="AK576">
        <v>8.2699999999999676</v>
      </c>
      <c r="AL576">
        <v>8.1170000000000186</v>
      </c>
      <c r="AM576">
        <v>8.1380000000000052</v>
      </c>
      <c r="AN576">
        <v>8.3909999999999911</v>
      </c>
      <c r="AO576">
        <v>8.2019999999999982</v>
      </c>
      <c r="AP576">
        <v>8.1150000000000091</v>
      </c>
      <c r="AQ576">
        <v>8.3319999999999652</v>
      </c>
      <c r="AR576">
        <v>8.1450000000000387</v>
      </c>
      <c r="AS576">
        <v>8.0349999999999682</v>
      </c>
      <c r="AT576">
        <v>8.0550000000000068</v>
      </c>
      <c r="AU576">
        <v>8.0250000000000341</v>
      </c>
      <c r="AV576">
        <v>8.0919999999999561</v>
      </c>
      <c r="AW576">
        <v>8.2350000000000136</v>
      </c>
      <c r="AX576">
        <v>8.3580000000000041</v>
      </c>
      <c r="AY576">
        <v>8.6759999999999877</v>
      </c>
      <c r="AZ576">
        <v>8.8440000000000225</v>
      </c>
      <c r="BA576">
        <v>8.6119999999999948</v>
      </c>
      <c r="BB576">
        <v>8.6150000000000091</v>
      </c>
      <c r="BC576" s="128">
        <f t="shared" si="62"/>
        <v>53.880721552662791</v>
      </c>
    </row>
    <row r="577" spans="1:55" ht="15" thickBot="1" x14ac:dyDescent="0.35">
      <c r="A577" s="39" t="s">
        <v>93</v>
      </c>
      <c r="B577" s="39">
        <v>2018</v>
      </c>
      <c r="C577" s="2">
        <v>43398</v>
      </c>
      <c r="D577" s="39" t="s">
        <v>72</v>
      </c>
      <c r="E577" s="38" t="s">
        <v>379</v>
      </c>
      <c r="F577" s="62" t="s">
        <v>379</v>
      </c>
      <c r="G577" t="s">
        <v>67</v>
      </c>
      <c r="H577" t="s">
        <v>214</v>
      </c>
      <c r="I577" t="s">
        <v>329</v>
      </c>
      <c r="J577" t="s">
        <v>569</v>
      </c>
      <c r="K577" t="s">
        <v>521</v>
      </c>
      <c r="L577" s="65">
        <f>(C577-VLOOKUP(H577,Riders!$A$2:$C$3501,2,FALSE))/365</f>
        <v>23.852054794520548</v>
      </c>
      <c r="M577" s="65">
        <f>(C577-VLOOKUP(I577,Riders!$A$2:$C$3501,2,FALSE))/365</f>
        <v>31.958904109589042</v>
      </c>
      <c r="N577" s="65">
        <f>(C577-VLOOKUP(J577,Riders!$A$2:$C$3501,2,FALSE))/365</f>
        <v>31.512328767123286</v>
      </c>
      <c r="O577" s="65">
        <f>(C577-VLOOKUP(K577,Riders!$A$2:$C$3501,2,FALSE))/365</f>
        <v>21.186301369863013</v>
      </c>
      <c r="P577" s="67">
        <v>7</v>
      </c>
      <c r="Q577" s="127">
        <f t="shared" si="56"/>
        <v>268.68100000000004</v>
      </c>
      <c r="R577" s="127">
        <f t="shared" si="57"/>
        <v>22.120999999999999</v>
      </c>
      <c r="S577" s="127">
        <f t="shared" si="58"/>
        <v>70.462000000000003</v>
      </c>
      <c r="T577" s="127">
        <f t="shared" si="59"/>
        <v>65.972000000000023</v>
      </c>
      <c r="U577" s="127">
        <f t="shared" si="60"/>
        <v>65.667999999999978</v>
      </c>
      <c r="V577" s="127">
        <f t="shared" si="61"/>
        <v>66.579000000000036</v>
      </c>
      <c r="W577">
        <v>14.124000000000001</v>
      </c>
      <c r="X577">
        <v>7.9969999999999981</v>
      </c>
      <c r="Y577">
        <v>7.929000000000002</v>
      </c>
      <c r="Z577">
        <v>7.7789999999999999</v>
      </c>
      <c r="AA577">
        <v>7.9540000000000006</v>
      </c>
      <c r="AB577">
        <v>8.0150000000000006</v>
      </c>
      <c r="AC577">
        <v>8.3360000000000056</v>
      </c>
      <c r="AD577">
        <v>8.3279999999999959</v>
      </c>
      <c r="AE577">
        <v>8.519999999999996</v>
      </c>
      <c r="AF577">
        <v>8.2669999999999959</v>
      </c>
      <c r="AG577">
        <v>7.9960000000000093</v>
      </c>
      <c r="AH577">
        <v>8.0840000000000032</v>
      </c>
      <c r="AI577">
        <v>8.1499999999999915</v>
      </c>
      <c r="AJ577">
        <v>8.2090000000000032</v>
      </c>
      <c r="AK577">
        <v>8.4179999999999922</v>
      </c>
      <c r="AL577">
        <v>8.3280000000000314</v>
      </c>
      <c r="AM577">
        <v>8.4929999999999382</v>
      </c>
      <c r="AN577">
        <v>8.3460000000000321</v>
      </c>
      <c r="AO577">
        <v>8.4599999999999795</v>
      </c>
      <c r="AP577">
        <v>8.2090000000000032</v>
      </c>
      <c r="AQ577">
        <v>8.0460000000000207</v>
      </c>
      <c r="AR577">
        <v>7.8580000000000041</v>
      </c>
      <c r="AS577">
        <v>8.0869999999999891</v>
      </c>
      <c r="AT577">
        <v>8.1690000000000111</v>
      </c>
      <c r="AU577">
        <v>8.3160000000000025</v>
      </c>
      <c r="AV577">
        <v>8.5339999999999918</v>
      </c>
      <c r="AW577">
        <v>8.4140000000000157</v>
      </c>
      <c r="AX577">
        <v>8.5509999999999877</v>
      </c>
      <c r="AY577">
        <v>8.3600000000000421</v>
      </c>
      <c r="AZ577">
        <v>8.0939999999999657</v>
      </c>
      <c r="BA577">
        <v>8.2069999999999652</v>
      </c>
      <c r="BB577">
        <v>8.1030000000000655</v>
      </c>
      <c r="BC577" s="128">
        <f t="shared" si="62"/>
        <v>53.595155593436075</v>
      </c>
    </row>
    <row r="578" spans="1:55" ht="15" thickBot="1" x14ac:dyDescent="0.35">
      <c r="A578" s="39" t="s">
        <v>93</v>
      </c>
      <c r="B578" s="39">
        <v>2018</v>
      </c>
      <c r="C578" s="2">
        <v>43398</v>
      </c>
      <c r="D578" s="39" t="s">
        <v>72</v>
      </c>
      <c r="E578" s="38" t="s">
        <v>379</v>
      </c>
      <c r="F578" s="62" t="s">
        <v>379</v>
      </c>
      <c r="G578" t="s">
        <v>40</v>
      </c>
      <c r="H578" t="s">
        <v>221</v>
      </c>
      <c r="I578" t="s">
        <v>320</v>
      </c>
      <c r="J578" t="s">
        <v>575</v>
      </c>
      <c r="K578" t="s">
        <v>548</v>
      </c>
      <c r="L578" s="65">
        <f>(C578-VLOOKUP(H578,Riders!$A$2:$C$3501,2,FALSE))/365</f>
        <v>21.556164383561644</v>
      </c>
      <c r="M578" s="65">
        <f>(C578-VLOOKUP(I578,Riders!$A$2:$C$3501,2,FALSE))/365</f>
        <v>21.276712328767122</v>
      </c>
      <c r="N578" s="65">
        <f>(C578-VLOOKUP(J578,Riders!$A$2:$C$3501,2,FALSE))/365</f>
        <v>21.372602739726027</v>
      </c>
      <c r="O578" s="65">
        <f>(C578-VLOOKUP(K578,Riders!$A$2:$C$3501,2,FALSE))/365</f>
        <v>25.791780821917808</v>
      </c>
      <c r="P578" s="67">
        <v>8</v>
      </c>
      <c r="Q578" s="127">
        <f t="shared" si="56"/>
        <v>269.584</v>
      </c>
      <c r="R578" s="127">
        <f t="shared" si="57"/>
        <v>22.431000000000001</v>
      </c>
      <c r="S578" s="127">
        <f t="shared" si="58"/>
        <v>69.987000000000009</v>
      </c>
      <c r="T578" s="127">
        <f t="shared" si="59"/>
        <v>65.201000000000008</v>
      </c>
      <c r="U578" s="127">
        <f t="shared" si="60"/>
        <v>66.663999999999959</v>
      </c>
      <c r="V578" s="127">
        <f t="shared" si="61"/>
        <v>67.732000000000028</v>
      </c>
      <c r="W578">
        <v>14.159000000000001</v>
      </c>
      <c r="X578">
        <v>8.2720000000000002</v>
      </c>
      <c r="Y578">
        <v>7.7970000000000006</v>
      </c>
      <c r="Z578">
        <v>7.8299999999999983</v>
      </c>
      <c r="AA578">
        <v>7.8260000000000005</v>
      </c>
      <c r="AB578">
        <v>8.054000000000002</v>
      </c>
      <c r="AC578">
        <v>7.9480000000000004</v>
      </c>
      <c r="AD578">
        <v>8.1010000000000062</v>
      </c>
      <c r="AE578">
        <v>8.0069999999999908</v>
      </c>
      <c r="AF578">
        <v>8.0490000000000066</v>
      </c>
      <c r="AG578">
        <v>8.2179999999999893</v>
      </c>
      <c r="AH578">
        <v>8.2519999999999953</v>
      </c>
      <c r="AI578">
        <v>8.1559999999999917</v>
      </c>
      <c r="AJ578">
        <v>8.1250000000000142</v>
      </c>
      <c r="AK578">
        <v>8.1069999999999851</v>
      </c>
      <c r="AL578">
        <v>8.2870000000000346</v>
      </c>
      <c r="AM578">
        <v>8.1419999999999959</v>
      </c>
      <c r="AN578">
        <v>8.1949999999999932</v>
      </c>
      <c r="AO578">
        <v>8.48599999999999</v>
      </c>
      <c r="AP578">
        <v>8.4269999999999925</v>
      </c>
      <c r="AQ578">
        <v>8.5519999999999925</v>
      </c>
      <c r="AR578">
        <v>8.4980000000000473</v>
      </c>
      <c r="AS578">
        <v>8.2169999999999845</v>
      </c>
      <c r="AT578">
        <v>8.1469999999999629</v>
      </c>
      <c r="AU578">
        <v>8.1870000000000118</v>
      </c>
      <c r="AV578">
        <v>8.5049999999999955</v>
      </c>
      <c r="AW578">
        <v>8.8290000000000362</v>
      </c>
      <c r="AX578">
        <v>8.7040000000000077</v>
      </c>
      <c r="AY578">
        <v>8.9140000000000157</v>
      </c>
      <c r="AZ578">
        <v>8.4409999999999741</v>
      </c>
      <c r="BA578">
        <v>8.0709999999999695</v>
      </c>
      <c r="BB578">
        <v>8.0810000000000173</v>
      </c>
      <c r="BC578" s="128">
        <f t="shared" ref="BC578:BC641" si="63">IF(COUNT(W578:BB578)=32,3.6*4000/Q578,"")</f>
        <v>53.415632975250759</v>
      </c>
    </row>
    <row r="579" spans="1:55" ht="15" thickBot="1" x14ac:dyDescent="0.35">
      <c r="A579" s="39" t="s">
        <v>93</v>
      </c>
      <c r="B579" s="39">
        <v>2018</v>
      </c>
      <c r="C579" s="2">
        <v>43398</v>
      </c>
      <c r="D579" s="39" t="s">
        <v>72</v>
      </c>
      <c r="E579" s="38" t="s">
        <v>379</v>
      </c>
      <c r="F579" s="62" t="s">
        <v>379</v>
      </c>
      <c r="G579" t="s">
        <v>118</v>
      </c>
      <c r="H579" t="s">
        <v>334</v>
      </c>
      <c r="I579" t="s">
        <v>336</v>
      </c>
      <c r="J579" t="s">
        <v>563</v>
      </c>
      <c r="K579" t="s">
        <v>855</v>
      </c>
      <c r="L579" s="65">
        <f>(C579-VLOOKUP(H579,Riders!$A$2:$C$3501,2,FALSE))/365</f>
        <v>26.013698630136986</v>
      </c>
      <c r="M579" s="65" t="e">
        <f>(C579-VLOOKUP(I579,Riders!$A$2:$C$3501,2,FALSE))/365</f>
        <v>#N/A</v>
      </c>
      <c r="N579" s="65">
        <f>(C579-VLOOKUP(J579,Riders!$A$2:$C$3501,2,FALSE))/365</f>
        <v>17.950684931506849</v>
      </c>
      <c r="O579" s="65" t="e">
        <f>(C579-VLOOKUP(K579,Riders!$A$2:$C$3501,2,FALSE))/365</f>
        <v>#N/A</v>
      </c>
      <c r="P579" s="67">
        <v>9</v>
      </c>
      <c r="Q579" s="127">
        <f t="shared" si="56"/>
        <v>271.98699999999997</v>
      </c>
      <c r="R579" s="127">
        <f t="shared" si="57"/>
        <v>23.6</v>
      </c>
      <c r="S579" s="127">
        <f t="shared" si="58"/>
        <v>72.526999999999987</v>
      </c>
      <c r="T579" s="127">
        <f t="shared" si="59"/>
        <v>65.77000000000001</v>
      </c>
      <c r="U579" s="127">
        <f t="shared" si="60"/>
        <v>66.457999999999998</v>
      </c>
      <c r="V579" s="127">
        <f t="shared" si="61"/>
        <v>67.231999999999971</v>
      </c>
      <c r="W579">
        <v>14.856999999999999</v>
      </c>
      <c r="X579">
        <v>8.7430000000000021</v>
      </c>
      <c r="Y579">
        <v>8.4039999999999964</v>
      </c>
      <c r="Z579">
        <v>8.1000000000000014</v>
      </c>
      <c r="AA579">
        <v>8.2610000000000028</v>
      </c>
      <c r="AB579">
        <v>7.992999999999995</v>
      </c>
      <c r="AC579">
        <v>8.1190000000000069</v>
      </c>
      <c r="AD579">
        <v>8.0499999999999829</v>
      </c>
      <c r="AE579">
        <v>8.2250000000000227</v>
      </c>
      <c r="AF579">
        <v>8.1659999999999826</v>
      </c>
      <c r="AG579">
        <v>8.3650000000000233</v>
      </c>
      <c r="AH579">
        <v>8.1709999999999781</v>
      </c>
      <c r="AI579">
        <v>8.4010000000000105</v>
      </c>
      <c r="AJ579">
        <v>8.0999999999999943</v>
      </c>
      <c r="AK579">
        <v>8.1900000000000119</v>
      </c>
      <c r="AL579">
        <v>8.1519999999999868</v>
      </c>
      <c r="AM579">
        <v>8.2939999999999827</v>
      </c>
      <c r="AN579">
        <v>8.1830000000000211</v>
      </c>
      <c r="AO579">
        <v>8.3850000000000193</v>
      </c>
      <c r="AP579">
        <v>8.3129999999999882</v>
      </c>
      <c r="AQ579">
        <v>8.5649999999999977</v>
      </c>
      <c r="AR579">
        <v>8.2329999999999757</v>
      </c>
      <c r="AS579">
        <v>8.2830000000000155</v>
      </c>
      <c r="AT579">
        <v>8.2019999999999982</v>
      </c>
      <c r="AU579">
        <v>8.3729999999999905</v>
      </c>
      <c r="AV579">
        <v>8.4949999999999761</v>
      </c>
      <c r="AW579">
        <v>8.3680000000000518</v>
      </c>
      <c r="AX579">
        <v>8.6049999999999898</v>
      </c>
      <c r="AY579">
        <v>8.42999999999995</v>
      </c>
      <c r="AZ579">
        <v>8.4980000000000757</v>
      </c>
      <c r="BA579">
        <v>8.4089999999999065</v>
      </c>
      <c r="BB579">
        <v>8.0540000000000305</v>
      </c>
      <c r="BC579" s="128">
        <f t="shared" si="63"/>
        <v>52.943706868342979</v>
      </c>
    </row>
    <row r="580" spans="1:55" ht="15" thickBot="1" x14ac:dyDescent="0.35">
      <c r="A580" s="39" t="s">
        <v>93</v>
      </c>
      <c r="B580" s="39">
        <v>2018</v>
      </c>
      <c r="C580" s="2">
        <v>43398</v>
      </c>
      <c r="D580" s="39" t="s">
        <v>72</v>
      </c>
      <c r="E580" s="38" t="s">
        <v>379</v>
      </c>
      <c r="F580" s="62" t="s">
        <v>379</v>
      </c>
      <c r="G580" t="s">
        <v>47</v>
      </c>
      <c r="H580" t="s">
        <v>562</v>
      </c>
      <c r="I580" t="s">
        <v>856</v>
      </c>
      <c r="J580" t="s">
        <v>534</v>
      </c>
      <c r="K580" t="s">
        <v>279</v>
      </c>
      <c r="L580" s="65">
        <f>(C580-VLOOKUP(H580,Riders!$A$2:$C$3501,2,FALSE))/365</f>
        <v>21.063013698630137</v>
      </c>
      <c r="M580" s="65">
        <f>(C580-VLOOKUP(I580,Riders!$A$2:$C$3501,2,FALSE))/365</f>
        <v>22.482191780821918</v>
      </c>
      <c r="N580" s="65">
        <f>(C580-VLOOKUP(J580,Riders!$A$2:$C$3501,2,FALSE))/365</f>
        <v>22.843835616438355</v>
      </c>
      <c r="O580" s="65">
        <f>(C580-VLOOKUP(K580,Riders!$A$2:$C$3501,2,FALSE))/365</f>
        <v>22.44109589041096</v>
      </c>
      <c r="P580" s="67">
        <v>10</v>
      </c>
      <c r="Q580" s="127">
        <f t="shared" si="56"/>
        <v>273.26299999999998</v>
      </c>
      <c r="R580" s="127">
        <f t="shared" si="57"/>
        <v>23.148</v>
      </c>
      <c r="S580" s="127">
        <f t="shared" si="58"/>
        <v>72.050000000000011</v>
      </c>
      <c r="T580" s="127">
        <f t="shared" si="59"/>
        <v>66.080999999999989</v>
      </c>
      <c r="U580" s="127">
        <f t="shared" si="60"/>
        <v>66.710999999999984</v>
      </c>
      <c r="V580" s="127">
        <f t="shared" si="61"/>
        <v>68.420999999999992</v>
      </c>
      <c r="W580">
        <v>14.551</v>
      </c>
      <c r="X580">
        <v>8.5969999999999995</v>
      </c>
      <c r="Y580">
        <v>8.3150000000000013</v>
      </c>
      <c r="Z580">
        <v>8.0439999999999969</v>
      </c>
      <c r="AA580">
        <v>8.0650000000000048</v>
      </c>
      <c r="AB580">
        <v>8.2349999999999994</v>
      </c>
      <c r="AC580">
        <v>8.0679999999999978</v>
      </c>
      <c r="AD580">
        <v>8.1750000000000114</v>
      </c>
      <c r="AE580">
        <v>7.9619999999999891</v>
      </c>
      <c r="AF580">
        <v>8.2379999999999995</v>
      </c>
      <c r="AG580">
        <v>8.4459999999999837</v>
      </c>
      <c r="AH580">
        <v>8.3130000000000166</v>
      </c>
      <c r="AI580">
        <v>8.3540000000000134</v>
      </c>
      <c r="AJ580">
        <v>8.2909999999999826</v>
      </c>
      <c r="AK580">
        <v>8.3509999999999991</v>
      </c>
      <c r="AL580">
        <v>8.1260000000000048</v>
      </c>
      <c r="AM580">
        <v>8.349000000000018</v>
      </c>
      <c r="AN580">
        <v>8.4019999999999868</v>
      </c>
      <c r="AO580">
        <v>8.5439999999999827</v>
      </c>
      <c r="AP580">
        <v>8.2020000000000266</v>
      </c>
      <c r="AQ580">
        <v>8.1199999999999761</v>
      </c>
      <c r="AR580">
        <v>8.342000000000013</v>
      </c>
      <c r="AS580">
        <v>8.4819999999999993</v>
      </c>
      <c r="AT580">
        <v>8.2699999999999818</v>
      </c>
      <c r="AU580">
        <v>8.6110000000000184</v>
      </c>
      <c r="AV580">
        <v>8.353999999999985</v>
      </c>
      <c r="AW580">
        <v>8.5959999999999752</v>
      </c>
      <c r="AX580">
        <v>8.4720000000000653</v>
      </c>
      <c r="AY580">
        <v>8.7599999999999625</v>
      </c>
      <c r="AZ580">
        <v>8.6359999999999673</v>
      </c>
      <c r="BA580">
        <v>8.4050000000000296</v>
      </c>
      <c r="BB580">
        <v>8.5869999999999891</v>
      </c>
      <c r="BC580" s="128">
        <f t="shared" si="63"/>
        <v>52.696486534949848</v>
      </c>
    </row>
    <row r="581" spans="1:55" ht="15" thickBot="1" x14ac:dyDescent="0.35">
      <c r="A581" s="39" t="s">
        <v>93</v>
      </c>
      <c r="B581" s="39">
        <v>2018</v>
      </c>
      <c r="C581" s="2">
        <v>43398</v>
      </c>
      <c r="D581" s="39" t="s">
        <v>72</v>
      </c>
      <c r="E581" s="38" t="s">
        <v>379</v>
      </c>
      <c r="F581" s="62" t="s">
        <v>379</v>
      </c>
      <c r="G581" t="s">
        <v>38</v>
      </c>
      <c r="H581" t="s">
        <v>299</v>
      </c>
      <c r="I581" t="s">
        <v>576</v>
      </c>
      <c r="J581" t="s">
        <v>244</v>
      </c>
      <c r="K581" t="s">
        <v>571</v>
      </c>
      <c r="L581" s="65">
        <f>(C581-VLOOKUP(H581,Riders!$A$2:$C$3501,2,FALSE))/365</f>
        <v>26.167123287671235</v>
      </c>
      <c r="M581" s="65">
        <f>(C581-VLOOKUP(I581,Riders!$A$2:$C$3501,2,FALSE))/365</f>
        <v>22.158904109589042</v>
      </c>
      <c r="N581" s="65">
        <f>(C581-VLOOKUP(J581,Riders!$A$2:$C$3501,2,FALSE))/365</f>
        <v>24.56986301369863</v>
      </c>
      <c r="O581" s="65">
        <f>(C581-VLOOKUP(K581,Riders!$A$2:$C$3501,2,FALSE))/365</f>
        <v>21.098630136986301</v>
      </c>
      <c r="P581" s="67">
        <v>11</v>
      </c>
      <c r="Q581" s="127">
        <f t="shared" si="56"/>
        <v>275.678</v>
      </c>
      <c r="R581" s="127">
        <f t="shared" si="57"/>
        <v>22.818000000000001</v>
      </c>
      <c r="S581" s="127">
        <f t="shared" si="58"/>
        <v>72.540000000000006</v>
      </c>
      <c r="T581" s="127">
        <f t="shared" si="59"/>
        <v>66.817000000000021</v>
      </c>
      <c r="U581" s="127">
        <f t="shared" si="60"/>
        <v>67.843999999999966</v>
      </c>
      <c r="V581" s="127">
        <f t="shared" si="61"/>
        <v>68.477000000000004</v>
      </c>
      <c r="W581">
        <v>14.327</v>
      </c>
      <c r="X581">
        <v>8.4910000000000014</v>
      </c>
      <c r="Y581">
        <v>8.1660000000000004</v>
      </c>
      <c r="Z581">
        <v>8.0959999999999965</v>
      </c>
      <c r="AA581">
        <v>8.3120000000000047</v>
      </c>
      <c r="AB581">
        <v>8.2769999999999939</v>
      </c>
      <c r="AC581">
        <v>8.4580000000000126</v>
      </c>
      <c r="AD581">
        <v>8.4129999999999967</v>
      </c>
      <c r="AE581">
        <v>8.5459999999999923</v>
      </c>
      <c r="AF581">
        <v>8.2450000000000045</v>
      </c>
      <c r="AG581">
        <v>8.2350000000000136</v>
      </c>
      <c r="AH581">
        <v>8.2909999999999826</v>
      </c>
      <c r="AI581">
        <v>8.3839999999999861</v>
      </c>
      <c r="AJ581">
        <v>8.3260000000000076</v>
      </c>
      <c r="AK581">
        <v>8.362000000000009</v>
      </c>
      <c r="AL581">
        <v>8.4280000000000257</v>
      </c>
      <c r="AM581">
        <v>8.3809999999999718</v>
      </c>
      <c r="AN581">
        <v>8.4430000000000121</v>
      </c>
      <c r="AO581">
        <v>8.6200000000000045</v>
      </c>
      <c r="AP581">
        <v>8.4909999999999854</v>
      </c>
      <c r="AQ581">
        <v>8.5649999999999977</v>
      </c>
      <c r="AR581">
        <v>8.3900000000000148</v>
      </c>
      <c r="AS581">
        <v>8.4689999999999941</v>
      </c>
      <c r="AT581">
        <v>8.4849999999999852</v>
      </c>
      <c r="AU581">
        <v>8.6400000000000148</v>
      </c>
      <c r="AV581">
        <v>8.396000000000015</v>
      </c>
      <c r="AW581">
        <v>8.4279999999999688</v>
      </c>
      <c r="AX581">
        <v>8.5910000000000366</v>
      </c>
      <c r="AY581">
        <v>8.4180000000000064</v>
      </c>
      <c r="AZ581">
        <v>8.6129999999999427</v>
      </c>
      <c r="BA581">
        <v>8.5400000000000205</v>
      </c>
      <c r="BB581">
        <v>8.8509999999999991</v>
      </c>
      <c r="BC581" s="128">
        <f t="shared" si="63"/>
        <v>52.234853706135418</v>
      </c>
    </row>
    <row r="582" spans="1:55" x14ac:dyDescent="0.3">
      <c r="A582" s="39" t="s">
        <v>93</v>
      </c>
      <c r="B582" s="39">
        <v>2018</v>
      </c>
      <c r="C582" s="2">
        <v>43398</v>
      </c>
      <c r="D582" s="39" t="s">
        <v>72</v>
      </c>
      <c r="E582" s="38" t="s">
        <v>379</v>
      </c>
      <c r="F582" s="62" t="s">
        <v>379</v>
      </c>
      <c r="G582" t="s">
        <v>143</v>
      </c>
      <c r="H582" t="s">
        <v>537</v>
      </c>
      <c r="I582" t="s">
        <v>312</v>
      </c>
      <c r="J582" t="s">
        <v>857</v>
      </c>
      <c r="K582" t="s">
        <v>858</v>
      </c>
      <c r="L582" s="65">
        <f>(C582-VLOOKUP(H582,Riders!$A$2:$C$3501,2,FALSE))/365</f>
        <v>26.964383561643835</v>
      </c>
      <c r="M582" s="65">
        <f>(C582-VLOOKUP(I582,Riders!$A$2:$C$3501,2,FALSE))/365</f>
        <v>20.279452054794522</v>
      </c>
      <c r="N582" s="65">
        <f>(C582-VLOOKUP(J582,Riders!$A$2:$C$3501,2,FALSE))/365</f>
        <v>19.145205479452056</v>
      </c>
      <c r="O582" s="65">
        <f>(C582-VLOOKUP(K582,Riders!$A$2:$C$3501,2,FALSE))/365</f>
        <v>20.936986301369863</v>
      </c>
      <c r="P582" s="67">
        <v>12</v>
      </c>
      <c r="Q582" s="127">
        <f t="shared" si="56"/>
        <v>277.27800000000002</v>
      </c>
      <c r="R582" s="127">
        <f t="shared" si="57"/>
        <v>22.975999999999999</v>
      </c>
      <c r="S582" s="127">
        <f t="shared" si="58"/>
        <v>71.918999999999997</v>
      </c>
      <c r="T582" s="127">
        <f t="shared" si="59"/>
        <v>67.560000000000016</v>
      </c>
      <c r="U582" s="127">
        <f t="shared" si="60"/>
        <v>69.179000000000002</v>
      </c>
      <c r="V582" s="127">
        <f t="shared" si="61"/>
        <v>68.62</v>
      </c>
      <c r="W582">
        <v>14.47</v>
      </c>
      <c r="X582">
        <v>8.5059999999999985</v>
      </c>
      <c r="Y582">
        <v>7.9849999999999994</v>
      </c>
      <c r="Z582">
        <v>8.0840000000000032</v>
      </c>
      <c r="AA582">
        <v>8.0719999999999956</v>
      </c>
      <c r="AB582">
        <v>8.2760000000000034</v>
      </c>
      <c r="AC582">
        <v>8.159000000000006</v>
      </c>
      <c r="AD582">
        <v>8.3669999999999902</v>
      </c>
      <c r="AE582">
        <v>8.4110000000000014</v>
      </c>
      <c r="AF582">
        <v>8.4640000000000128</v>
      </c>
      <c r="AG582">
        <v>8.5909999999999798</v>
      </c>
      <c r="AH582">
        <v>8.3419999999999987</v>
      </c>
      <c r="AI582">
        <v>8.2550000000000097</v>
      </c>
      <c r="AJ582">
        <v>8.2859999999999872</v>
      </c>
      <c r="AK582">
        <v>8.5700000000000074</v>
      </c>
      <c r="AL582">
        <v>8.6410000000000196</v>
      </c>
      <c r="AM582">
        <v>8.497999999999962</v>
      </c>
      <c r="AN582">
        <v>8.6730000000000302</v>
      </c>
      <c r="AO582">
        <v>8.5660000000000025</v>
      </c>
      <c r="AP582">
        <v>8.5809999999999604</v>
      </c>
      <c r="AQ582">
        <v>8.7930000000000348</v>
      </c>
      <c r="AR582">
        <v>8.9210000000000207</v>
      </c>
      <c r="AS582">
        <v>8.5419999999999732</v>
      </c>
      <c r="AT582">
        <v>8.6050000000000182</v>
      </c>
      <c r="AU582">
        <v>8.7769999999999868</v>
      </c>
      <c r="AV582">
        <v>8.625</v>
      </c>
      <c r="AW582">
        <v>8.6220000000000141</v>
      </c>
      <c r="AX582">
        <v>8.5519999999999641</v>
      </c>
      <c r="AY582">
        <v>8.516000000000048</v>
      </c>
      <c r="AZ582">
        <v>8.4679999999999893</v>
      </c>
      <c r="BA582">
        <v>8.6609999999999445</v>
      </c>
      <c r="BB582">
        <v>8.3990000000000578</v>
      </c>
      <c r="BC582" s="128">
        <f t="shared" si="63"/>
        <v>51.933438642806131</v>
      </c>
    </row>
    <row r="583" spans="1:55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:55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:55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:55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:55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:55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:55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:55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:55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:55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582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583:V2000 E550:V582">
    <cfRule type="expression" dxfId="463" priority="352">
      <formula>$E2="F"</formula>
    </cfRule>
    <cfRule type="expression" dxfId="462" priority="353">
      <formula>$E2="R1"</formula>
    </cfRule>
    <cfRule type="expression" dxfId="461" priority="354">
      <formula>$E2="Q"</formula>
    </cfRule>
  </conditionalFormatting>
  <conditionalFormatting sqref="A178:B200 D178:D200">
    <cfRule type="expression" dxfId="460" priority="350">
      <formula>#REF!="F"</formula>
    </cfRule>
    <cfRule type="expression" dxfId="459" priority="351">
      <formula>#REF!="Q"</formula>
    </cfRule>
  </conditionalFormatting>
  <conditionalFormatting sqref="A201:B220 D201:D220">
    <cfRule type="expression" dxfId="458" priority="348">
      <formula>#REF!="F"</formula>
    </cfRule>
    <cfRule type="expression" dxfId="457" priority="349">
      <formula>#REF!="Q"</formula>
    </cfRule>
  </conditionalFormatting>
  <conditionalFormatting sqref="A221:B221 D221 A223:B223 A225:B225 A227:B227 D223 D225 D227:D238 A229:B229 A231:B231 A233:B233 A235:B235 A237:B237">
    <cfRule type="expression" dxfId="456" priority="346">
      <formula>#REF!="F"</formula>
    </cfRule>
    <cfRule type="expression" dxfId="455" priority="347">
      <formula>#REF!="Q"</formula>
    </cfRule>
  </conditionalFormatting>
  <conditionalFormatting sqref="A222:B222 D222 A224:B224 A226:B226 D224 D226 A228:B228 A230:B230 A232:B232 A234:B234 A236:B236 A238:B238">
    <cfRule type="expression" dxfId="454" priority="344">
      <formula>#REF!="F"</formula>
    </cfRule>
    <cfRule type="expression" dxfId="453" priority="345">
      <formula>#REF!="Q"</formula>
    </cfRule>
  </conditionalFormatting>
  <conditionalFormatting sqref="D239:D258 A239:B258">
    <cfRule type="expression" dxfId="452" priority="342">
      <formula>#REF!="F"</formula>
    </cfRule>
    <cfRule type="expression" dxfId="451" priority="343">
      <formula>#REF!="Q"</formula>
    </cfRule>
  </conditionalFormatting>
  <conditionalFormatting sqref="A259:B281 D259:D281">
    <cfRule type="expression" dxfId="450" priority="340">
      <formula>#REF!="F"</formula>
    </cfRule>
    <cfRule type="expression" dxfId="449" priority="341">
      <formula>#REF!="Q"</formula>
    </cfRule>
  </conditionalFormatting>
  <conditionalFormatting sqref="A282:B310 D282:D310">
    <cfRule type="expression" dxfId="448" priority="338">
      <formula>#REF!="F"</formula>
    </cfRule>
    <cfRule type="expression" dxfId="447" priority="339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46" priority="336">
      <formula>#REF!="F"</formula>
    </cfRule>
    <cfRule type="expression" dxfId="445" priority="337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444" priority="334">
      <formula>#REF!="F"</formula>
    </cfRule>
    <cfRule type="expression" dxfId="443" priority="335">
      <formula>#REF!="Q"</formula>
    </cfRule>
  </conditionalFormatting>
  <conditionalFormatting sqref="D337:D356">
    <cfRule type="expression" dxfId="442" priority="332">
      <formula>#REF!="F"</formula>
    </cfRule>
    <cfRule type="expression" dxfId="441" priority="333">
      <formula>#REF!="Q"</formula>
    </cfRule>
  </conditionalFormatting>
  <conditionalFormatting sqref="A337:B337 A339:B339 A341:B341 A343:B343 A345:B345 A347:B347 A349:B349 A351:B351 A353:B353 A355:B355">
    <cfRule type="expression" dxfId="440" priority="330">
      <formula>#REF!="F"</formula>
    </cfRule>
    <cfRule type="expression" dxfId="439" priority="331">
      <formula>#REF!="Q"</formula>
    </cfRule>
  </conditionalFormatting>
  <conditionalFormatting sqref="A338:B338 A340:B340 A342:B342 A344:B344 A346:B346 A348:B348 A350:B350 A352:B352 A354:B354 A356:B356">
    <cfRule type="expression" dxfId="438" priority="328">
      <formula>#REF!="F"</formula>
    </cfRule>
    <cfRule type="expression" dxfId="437" priority="329">
      <formula>#REF!="Q"</formula>
    </cfRule>
  </conditionalFormatting>
  <conditionalFormatting sqref="D357:D380">
    <cfRule type="expression" dxfId="436" priority="326">
      <formula>#REF!="F"</formula>
    </cfRule>
    <cfRule type="expression" dxfId="435" priority="327">
      <formula>#REF!="Q"</formula>
    </cfRule>
  </conditionalFormatting>
  <conditionalFormatting sqref="A358:B358 A360:B360 A362:B362 A364:B364 A366:B366 A368:B368 A370:B370 A372:B372 A374:B374 A376:B376 A378:B378 A380:B380">
    <cfRule type="expression" dxfId="434" priority="324">
      <formula>#REF!="F"</formula>
    </cfRule>
    <cfRule type="expression" dxfId="433" priority="325">
      <formula>#REF!="Q"</formula>
    </cfRule>
  </conditionalFormatting>
  <conditionalFormatting sqref="A357:B357 A359:B359 A361:B361 A363:B363 A365:B365 A367:B367 A369:B369 A371:B371 A373:B373 A375:B375 A377:B377 A379:B379">
    <cfRule type="expression" dxfId="432" priority="322">
      <formula>#REF!="F"</formula>
    </cfRule>
    <cfRule type="expression" dxfId="431" priority="323">
      <formula>#REF!="Q"</formula>
    </cfRule>
  </conditionalFormatting>
  <conditionalFormatting sqref="D381:D433">
    <cfRule type="expression" dxfId="430" priority="320">
      <formula>#REF!="F"</formula>
    </cfRule>
    <cfRule type="expression" dxfId="429" priority="321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28" priority="318">
      <formula>#REF!="F"</formula>
    </cfRule>
    <cfRule type="expression" dxfId="427" priority="319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26" priority="316">
      <formula>#REF!="F"</formula>
    </cfRule>
    <cfRule type="expression" dxfId="425" priority="317">
      <formula>#REF!="Q"</formula>
    </cfRule>
  </conditionalFormatting>
  <conditionalFormatting sqref="W2:W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82 Q2:V582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82 Q2:V582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24" priority="13">
      <formula>#REF!="F"</formula>
    </cfRule>
    <cfRule type="expression" dxfId="423" priority="14">
      <formula>#REF!="Q"</formula>
    </cfRule>
  </conditionalFormatting>
  <conditionalFormatting sqref="A535:D561">
    <cfRule type="expression" dxfId="422" priority="10">
      <formula>$E535="R1"</formula>
    </cfRule>
    <cfRule type="expression" dxfId="421" priority="11">
      <formula>$E535="F"</formula>
    </cfRule>
    <cfRule type="expression" dxfId="420" priority="12">
      <formula>$E535="Q"</formula>
    </cfRule>
  </conditionalFormatting>
  <conditionalFormatting sqref="A562:D570">
    <cfRule type="expression" dxfId="419" priority="7">
      <formula>$E562="Q"</formula>
    </cfRule>
    <cfRule type="expression" dxfId="418" priority="8">
      <formula>$E562="G"</formula>
    </cfRule>
    <cfRule type="expression" dxfId="417" priority="9">
      <formula>$E562="B"</formula>
    </cfRule>
  </conditionalFormatting>
  <conditionalFormatting sqref="A571:B582 D571:D582">
    <cfRule type="expression" dxfId="416" priority="4">
      <formula>$E571="F"</formula>
    </cfRule>
    <cfRule type="expression" dxfId="415" priority="5">
      <formula>$E571="R1"</formula>
    </cfRule>
    <cfRule type="expression" dxfId="414" priority="6">
      <formula>$E571="Q"</formula>
    </cfRule>
  </conditionalFormatting>
  <conditionalFormatting sqref="C571:C582">
    <cfRule type="expression" dxfId="413" priority="1">
      <formula>$E571="R1"</formula>
    </cfRule>
    <cfRule type="expression" dxfId="412" priority="2">
      <formula>$E571="F"</formula>
    </cfRule>
    <cfRule type="expression" dxfId="411" priority="3">
      <formula>$E571="Q"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327" activePane="bottomLeft" state="frozen"/>
      <selection pane="bottomLeft" activeCell="A350" sqref="A350:D351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7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7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6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38">
        <f>0</f>
        <v>0</v>
      </c>
      <c r="Y2" s="3">
        <v>28</v>
      </c>
      <c r="Z2" s="147">
        <v>2.4965277777777781E-2</v>
      </c>
      <c r="AA2" s="46">
        <v>50.07</v>
      </c>
      <c r="BA2" s="85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6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38">
        <f>0</f>
        <v>0</v>
      </c>
      <c r="Y3" s="3">
        <v>25</v>
      </c>
      <c r="Z3" s="147">
        <v>2.4965277777777781E-2</v>
      </c>
      <c r="AA3" s="46">
        <v>50.07</v>
      </c>
      <c r="BA3" s="85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6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38">
        <f>0</f>
        <v>0</v>
      </c>
      <c r="Y4" s="3">
        <v>22</v>
      </c>
      <c r="Z4" s="147">
        <v>2.4965277777777801E-2</v>
      </c>
      <c r="AA4" s="46">
        <v>50.07</v>
      </c>
      <c r="BA4" s="85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6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38">
        <f>0</f>
        <v>0</v>
      </c>
      <c r="Y5" s="3">
        <v>21</v>
      </c>
      <c r="Z5" s="147">
        <v>2.4965277777777801E-2</v>
      </c>
      <c r="AA5" s="46">
        <v>50.07</v>
      </c>
      <c r="BA5" s="85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6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38">
        <f>0</f>
        <v>0</v>
      </c>
      <c r="Y6" s="3">
        <v>14</v>
      </c>
      <c r="Z6" s="147">
        <v>2.4965277777777801E-2</v>
      </c>
      <c r="AA6" s="46">
        <v>50.07</v>
      </c>
      <c r="BA6" s="85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6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38">
        <f>0</f>
        <v>0</v>
      </c>
      <c r="Y7" s="3">
        <v>10</v>
      </c>
      <c r="Z7" s="147">
        <v>2.4965277777777801E-2</v>
      </c>
      <c r="AA7" s="46">
        <v>50.07</v>
      </c>
      <c r="BA7" s="85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6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38">
        <f>0</f>
        <v>0</v>
      </c>
      <c r="Y8" s="3">
        <v>10</v>
      </c>
      <c r="Z8" s="147">
        <v>2.4965277777777801E-2</v>
      </c>
      <c r="AA8" s="46">
        <v>50.07</v>
      </c>
      <c r="BA8" s="85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6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38">
        <f>0</f>
        <v>0</v>
      </c>
      <c r="Y9" s="3">
        <v>5</v>
      </c>
      <c r="Z9" s="147">
        <v>2.4965277777777801E-2</v>
      </c>
      <c r="AA9" s="46">
        <v>50.07</v>
      </c>
      <c r="BA9" s="85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6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38">
        <f>0</f>
        <v>0</v>
      </c>
      <c r="Y10" s="3">
        <v>2</v>
      </c>
      <c r="Z10" s="147">
        <v>2.4965277777777801E-2</v>
      </c>
      <c r="AA10" s="46">
        <v>50.07</v>
      </c>
      <c r="BA10" s="85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6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38">
        <f>0</f>
        <v>0</v>
      </c>
      <c r="Y11" s="3">
        <v>2</v>
      </c>
      <c r="Z11" s="147">
        <v>2.4965277777777801E-2</v>
      </c>
      <c r="AA11" s="46">
        <v>50.07</v>
      </c>
      <c r="BA11" s="85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38">
        <v>20</v>
      </c>
      <c r="Y12" s="3">
        <v>-18</v>
      </c>
      <c r="Z12" s="147">
        <v>2.4965277777777801E-2</v>
      </c>
      <c r="AA12" s="46">
        <v>50.07</v>
      </c>
      <c r="BA12" s="85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6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38">
        <v>20</v>
      </c>
      <c r="Y13" s="3">
        <v>-18</v>
      </c>
      <c r="Z13" s="147">
        <v>2.4965277777777801E-2</v>
      </c>
      <c r="AA13" s="46">
        <v>50.07</v>
      </c>
      <c r="BA13" s="85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38">
        <v>20</v>
      </c>
      <c r="Y14" s="3">
        <v>-20</v>
      </c>
      <c r="Z14" s="147">
        <v>2.4965277777777801E-2</v>
      </c>
      <c r="AA14" s="46">
        <v>50.07</v>
      </c>
      <c r="BA14" s="85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38">
        <v>40</v>
      </c>
      <c r="Y15" s="3">
        <v>-40</v>
      </c>
      <c r="Z15" s="147">
        <v>2.4965277777777801E-2</v>
      </c>
      <c r="AA15" s="46">
        <v>50.07</v>
      </c>
      <c r="BA15" s="85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6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38">
        <v>40</v>
      </c>
      <c r="Y16" s="3">
        <v>-40</v>
      </c>
      <c r="Z16" s="147">
        <v>2.4965277777777801E-2</v>
      </c>
      <c r="AA16" s="46">
        <v>50.07</v>
      </c>
      <c r="BA16" s="85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6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38">
        <v>40</v>
      </c>
      <c r="Y17" s="3" t="s">
        <v>308</v>
      </c>
      <c r="Z17" s="147">
        <v>2.4965277777777801E-2</v>
      </c>
      <c r="AA17" s="46">
        <v>50.07</v>
      </c>
      <c r="BA17" s="85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6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38">
        <v>40</v>
      </c>
      <c r="Y18" s="3" t="s">
        <v>308</v>
      </c>
      <c r="Z18" s="147">
        <v>2.4965277777777801E-2</v>
      </c>
      <c r="AA18" s="46">
        <v>50.07</v>
      </c>
      <c r="BA18" s="85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6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47">
        <v>2.4965277777777801E-2</v>
      </c>
      <c r="AA19" s="46">
        <v>50.07</v>
      </c>
      <c r="BA19" s="85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6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47">
        <v>2.4664351851851851E-2</v>
      </c>
      <c r="AA20" s="46">
        <v>50.68</v>
      </c>
      <c r="BA20" s="85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6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47">
        <v>2.4664351851851851E-2</v>
      </c>
      <c r="AA21" s="46">
        <v>50.68</v>
      </c>
      <c r="BA21" s="85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6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47">
        <v>2.4664351851851899E-2</v>
      </c>
      <c r="AA22" s="46">
        <v>50.68</v>
      </c>
      <c r="BA22" s="85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6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47">
        <v>2.4664351851851899E-2</v>
      </c>
      <c r="AA23" s="46">
        <v>50.68</v>
      </c>
      <c r="BA23" s="85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6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47">
        <v>2.4664351851851899E-2</v>
      </c>
      <c r="AA24" s="46">
        <v>50.68</v>
      </c>
      <c r="BA24" s="85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6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47">
        <v>2.4664351851851899E-2</v>
      </c>
      <c r="AA25" s="46">
        <v>50.68</v>
      </c>
      <c r="BA25" s="85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6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47">
        <v>2.4664351851851899E-2</v>
      </c>
      <c r="AA26" s="46">
        <v>50.68</v>
      </c>
      <c r="BA26" s="85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6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47">
        <v>2.4664351851851899E-2</v>
      </c>
      <c r="AA27" s="46">
        <v>50.68</v>
      </c>
      <c r="BA27" s="85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6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47">
        <v>2.4664351851851899E-2</v>
      </c>
      <c r="AA28" s="46">
        <v>50.68</v>
      </c>
      <c r="BA28" s="85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6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47">
        <v>2.4664351851851899E-2</v>
      </c>
      <c r="AA29" s="46">
        <v>50.68</v>
      </c>
      <c r="BA29" s="85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6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47">
        <v>2.4664351851851899E-2</v>
      </c>
      <c r="AA30" s="46">
        <v>50.68</v>
      </c>
      <c r="BA30" s="85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6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47">
        <v>2.4664351851851899E-2</v>
      </c>
      <c r="AA31" s="46">
        <v>50.68</v>
      </c>
      <c r="BA31" s="85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6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47">
        <v>2.4664351851851899E-2</v>
      </c>
      <c r="AA32" s="46">
        <v>50.68</v>
      </c>
      <c r="BA32" s="85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6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47">
        <v>2.4664351851851899E-2</v>
      </c>
      <c r="AA33" s="46">
        <v>50.68</v>
      </c>
      <c r="BA33" s="85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6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47">
        <v>2.4664351851851899E-2</v>
      </c>
      <c r="AA34" s="46">
        <v>50.68</v>
      </c>
      <c r="BA34" s="85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6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47">
        <v>2.4664351851851899E-2</v>
      </c>
      <c r="AA35" s="46">
        <v>50.68</v>
      </c>
      <c r="BA35" s="85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6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47">
        <v>2.4664351851851899E-2</v>
      </c>
      <c r="AA36" s="46">
        <v>50.68</v>
      </c>
      <c r="BA36" s="85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6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38">
        <v>0</v>
      </c>
      <c r="Y37" s="3" t="s">
        <v>308</v>
      </c>
      <c r="Z37" s="147">
        <v>2.4664351851851899E-2</v>
      </c>
      <c r="AA37" s="46">
        <v>50.68</v>
      </c>
      <c r="BA37" s="85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6">
        <v>5</v>
      </c>
      <c r="L38" s="46">
        <v>5</v>
      </c>
      <c r="M38" s="46">
        <v>0</v>
      </c>
      <c r="N38" s="46">
        <v>1</v>
      </c>
      <c r="O38" s="46">
        <v>2</v>
      </c>
      <c r="P38" s="46">
        <v>1</v>
      </c>
      <c r="Q38" s="46">
        <v>5</v>
      </c>
      <c r="R38" s="46">
        <v>0</v>
      </c>
      <c r="S38" s="46">
        <v>5</v>
      </c>
      <c r="T38" s="46">
        <v>2</v>
      </c>
      <c r="U38" s="46">
        <v>3</v>
      </c>
      <c r="V38" s="46">
        <v>6</v>
      </c>
      <c r="W38" s="46">
        <v>0</v>
      </c>
      <c r="X38" s="117">
        <v>0</v>
      </c>
      <c r="Y38" s="46">
        <v>35</v>
      </c>
      <c r="Z38" s="118">
        <v>1.471527777777778</v>
      </c>
      <c r="AA38" s="46">
        <v>50.966999999999999</v>
      </c>
      <c r="BA38" s="85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6">
        <v>3</v>
      </c>
      <c r="L39" s="46">
        <v>0</v>
      </c>
      <c r="M39" s="46">
        <v>5</v>
      </c>
      <c r="N39" s="46">
        <v>3</v>
      </c>
      <c r="O39" s="46">
        <v>0</v>
      </c>
      <c r="P39" s="46">
        <v>5</v>
      </c>
      <c r="Q39" s="46">
        <v>0</v>
      </c>
      <c r="R39" s="46">
        <v>2</v>
      </c>
      <c r="S39" s="46">
        <v>3</v>
      </c>
      <c r="T39" s="46">
        <v>3</v>
      </c>
      <c r="U39" s="46">
        <v>0</v>
      </c>
      <c r="V39" s="46">
        <v>10</v>
      </c>
      <c r="W39" s="46">
        <v>0</v>
      </c>
      <c r="X39" s="117">
        <v>0</v>
      </c>
      <c r="Y39" s="46">
        <v>34</v>
      </c>
      <c r="Z39" s="118"/>
      <c r="AA39" s="46">
        <v>50.966999999999999</v>
      </c>
      <c r="BA39" s="85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6">
        <v>0</v>
      </c>
      <c r="L40" s="46">
        <v>2</v>
      </c>
      <c r="M40" s="46">
        <v>3</v>
      </c>
      <c r="N40" s="46">
        <v>0</v>
      </c>
      <c r="O40" s="46">
        <v>5</v>
      </c>
      <c r="P40" s="46">
        <v>0</v>
      </c>
      <c r="Q40" s="46">
        <v>1</v>
      </c>
      <c r="R40" s="46">
        <v>5</v>
      </c>
      <c r="S40" s="46">
        <v>0</v>
      </c>
      <c r="T40" s="46">
        <v>5</v>
      </c>
      <c r="U40" s="46">
        <v>1</v>
      </c>
      <c r="V40" s="46">
        <v>2</v>
      </c>
      <c r="W40" s="46">
        <v>0</v>
      </c>
      <c r="X40" s="117">
        <v>0</v>
      </c>
      <c r="Y40" s="46">
        <v>24</v>
      </c>
      <c r="Z40" s="118"/>
      <c r="AA40" s="46">
        <v>50.966999999999999</v>
      </c>
      <c r="BA40" s="85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6">
        <v>1</v>
      </c>
      <c r="L41" s="46">
        <v>0</v>
      </c>
      <c r="M41" s="46">
        <v>2</v>
      </c>
      <c r="N41" s="46">
        <v>2</v>
      </c>
      <c r="O41" s="46">
        <v>0</v>
      </c>
      <c r="P41" s="46">
        <v>3</v>
      </c>
      <c r="Q41" s="46">
        <v>0</v>
      </c>
      <c r="R41" s="46">
        <v>0</v>
      </c>
      <c r="S41" s="46">
        <v>0</v>
      </c>
      <c r="T41" s="46">
        <v>0</v>
      </c>
      <c r="U41" s="46">
        <v>0</v>
      </c>
      <c r="V41" s="46">
        <v>4</v>
      </c>
      <c r="W41" s="46">
        <v>0</v>
      </c>
      <c r="X41" s="117">
        <v>0</v>
      </c>
      <c r="Y41" s="46">
        <v>12</v>
      </c>
      <c r="Z41" s="118"/>
      <c r="AA41" s="46">
        <v>50.966999999999999</v>
      </c>
      <c r="BA41" s="85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6">
        <v>0</v>
      </c>
      <c r="L42" s="46">
        <v>0</v>
      </c>
      <c r="M42" s="46">
        <v>1</v>
      </c>
      <c r="N42" s="46">
        <v>0</v>
      </c>
      <c r="O42" s="46">
        <v>3</v>
      </c>
      <c r="P42" s="46">
        <v>2</v>
      </c>
      <c r="Q42" s="46">
        <v>0</v>
      </c>
      <c r="R42" s="46">
        <v>3</v>
      </c>
      <c r="S42" s="46">
        <v>0</v>
      </c>
      <c r="T42" s="46">
        <v>1</v>
      </c>
      <c r="U42" s="46">
        <v>0</v>
      </c>
      <c r="V42" s="46">
        <v>0</v>
      </c>
      <c r="W42" s="46">
        <v>0</v>
      </c>
      <c r="X42" s="117">
        <v>0</v>
      </c>
      <c r="Y42" s="46">
        <v>10</v>
      </c>
      <c r="Z42" s="118"/>
      <c r="AA42" s="46">
        <v>50.966999999999999</v>
      </c>
      <c r="BA42" s="85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6">
        <v>0</v>
      </c>
      <c r="L43" s="46">
        <v>0</v>
      </c>
      <c r="M43" s="46">
        <v>0</v>
      </c>
      <c r="N43" s="46">
        <v>5</v>
      </c>
      <c r="O43" s="46">
        <v>0</v>
      </c>
      <c r="P43" s="46">
        <v>0</v>
      </c>
      <c r="Q43" s="46">
        <v>3</v>
      </c>
      <c r="R43" s="46">
        <v>0</v>
      </c>
      <c r="S43" s="46">
        <v>1</v>
      </c>
      <c r="T43" s="46">
        <v>0</v>
      </c>
      <c r="U43" s="46">
        <v>0</v>
      </c>
      <c r="V43" s="46">
        <v>0</v>
      </c>
      <c r="W43" s="46">
        <v>0</v>
      </c>
      <c r="X43" s="117">
        <v>0</v>
      </c>
      <c r="Y43" s="46">
        <v>9</v>
      </c>
      <c r="Z43" s="118"/>
      <c r="AA43" s="46">
        <v>50.966999999999999</v>
      </c>
      <c r="BA43" s="85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6">
        <v>2</v>
      </c>
      <c r="L44" s="46">
        <v>1</v>
      </c>
      <c r="M44" s="46">
        <v>0</v>
      </c>
      <c r="N44" s="46">
        <v>0</v>
      </c>
      <c r="O44" s="46">
        <v>0</v>
      </c>
      <c r="P44" s="46">
        <v>0</v>
      </c>
      <c r="Q44" s="46">
        <v>0</v>
      </c>
      <c r="R44" s="46">
        <v>0</v>
      </c>
      <c r="S44" s="46">
        <v>2</v>
      </c>
      <c r="T44" s="46">
        <v>0</v>
      </c>
      <c r="U44" s="46">
        <v>2</v>
      </c>
      <c r="V44" s="46">
        <v>0</v>
      </c>
      <c r="W44" s="46">
        <v>0</v>
      </c>
      <c r="X44" s="117">
        <v>0</v>
      </c>
      <c r="Y44" s="46">
        <v>7</v>
      </c>
      <c r="Z44" s="118"/>
      <c r="AA44" s="46">
        <v>50.966999999999999</v>
      </c>
      <c r="BA44" s="85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6">
        <v>0</v>
      </c>
      <c r="L45" s="46">
        <v>0</v>
      </c>
      <c r="M45" s="46">
        <v>0</v>
      </c>
      <c r="N45" s="46">
        <v>0</v>
      </c>
      <c r="O45" s="46">
        <v>1</v>
      </c>
      <c r="P45" s="46">
        <v>0</v>
      </c>
      <c r="Q45" s="46">
        <v>0</v>
      </c>
      <c r="R45" s="46">
        <v>1</v>
      </c>
      <c r="S45" s="46">
        <v>0</v>
      </c>
      <c r="T45" s="46">
        <v>0</v>
      </c>
      <c r="U45" s="46">
        <v>5</v>
      </c>
      <c r="V45" s="46">
        <v>0</v>
      </c>
      <c r="W45" s="46">
        <v>0</v>
      </c>
      <c r="X45" s="117">
        <v>0</v>
      </c>
      <c r="Y45" s="46">
        <v>7</v>
      </c>
      <c r="Z45" s="118"/>
      <c r="AA45" s="46">
        <v>50.966999999999999</v>
      </c>
      <c r="BA45" s="85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6">
        <v>0</v>
      </c>
      <c r="L46" s="46">
        <v>3</v>
      </c>
      <c r="M46" s="46">
        <v>0</v>
      </c>
      <c r="N46" s="46">
        <v>0</v>
      </c>
      <c r="O46" s="46">
        <v>0</v>
      </c>
      <c r="P46" s="46">
        <v>0</v>
      </c>
      <c r="Q46" s="46">
        <v>0</v>
      </c>
      <c r="R46" s="46">
        <v>0</v>
      </c>
      <c r="S46" s="46">
        <v>0</v>
      </c>
      <c r="T46" s="46">
        <v>0</v>
      </c>
      <c r="U46" s="46">
        <v>0</v>
      </c>
      <c r="V46" s="46">
        <v>0</v>
      </c>
      <c r="W46" s="46">
        <v>0</v>
      </c>
      <c r="X46" s="117">
        <v>0</v>
      </c>
      <c r="Y46" s="46">
        <v>3</v>
      </c>
      <c r="Z46" s="118"/>
      <c r="AA46" s="46">
        <v>50.966999999999999</v>
      </c>
      <c r="BA46" s="85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2</v>
      </c>
      <c r="R47" s="46">
        <v>0</v>
      </c>
      <c r="S47" s="46">
        <v>0</v>
      </c>
      <c r="T47" s="46">
        <v>0</v>
      </c>
      <c r="U47" s="46">
        <v>0</v>
      </c>
      <c r="V47" s="46">
        <v>0</v>
      </c>
      <c r="W47" s="46">
        <v>0</v>
      </c>
      <c r="X47" s="117">
        <v>0</v>
      </c>
      <c r="Y47" s="46">
        <v>2</v>
      </c>
      <c r="Z47" s="118"/>
      <c r="AA47" s="46">
        <v>50.966999999999999</v>
      </c>
      <c r="BA47" s="85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6">
        <v>0</v>
      </c>
      <c r="L48" s="46">
        <v>0</v>
      </c>
      <c r="M48" s="46">
        <v>0</v>
      </c>
      <c r="N48" s="46">
        <v>0</v>
      </c>
      <c r="O48" s="46">
        <v>0</v>
      </c>
      <c r="P48" s="46">
        <v>0</v>
      </c>
      <c r="Q48" s="46">
        <v>0</v>
      </c>
      <c r="R48" s="46">
        <v>0</v>
      </c>
      <c r="S48" s="46">
        <v>0</v>
      </c>
      <c r="T48" s="46">
        <v>0</v>
      </c>
      <c r="U48" s="46">
        <v>0</v>
      </c>
      <c r="V48" s="46">
        <v>0</v>
      </c>
      <c r="W48" s="46">
        <v>0</v>
      </c>
      <c r="X48" s="117">
        <v>0</v>
      </c>
      <c r="Y48" s="46">
        <v>0</v>
      </c>
      <c r="Z48" s="118"/>
      <c r="AA48" s="46">
        <v>50.966999999999999</v>
      </c>
      <c r="BA48" s="85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6">
        <v>0</v>
      </c>
      <c r="L49" s="46">
        <v>0</v>
      </c>
      <c r="M49" s="46">
        <v>0</v>
      </c>
      <c r="N49" s="46">
        <v>0</v>
      </c>
      <c r="O49" s="46">
        <v>0</v>
      </c>
      <c r="P49" s="46">
        <v>0</v>
      </c>
      <c r="Q49" s="46">
        <v>0</v>
      </c>
      <c r="R49" s="46">
        <v>0</v>
      </c>
      <c r="S49" s="46">
        <v>0</v>
      </c>
      <c r="T49" s="46">
        <v>0</v>
      </c>
      <c r="U49" s="46">
        <v>0</v>
      </c>
      <c r="V49" s="46">
        <v>0</v>
      </c>
      <c r="W49" s="46">
        <v>0</v>
      </c>
      <c r="X49" s="117">
        <v>0</v>
      </c>
      <c r="Y49" s="46">
        <v>0</v>
      </c>
      <c r="Z49" s="118"/>
      <c r="AA49" s="46">
        <v>50.966999999999999</v>
      </c>
      <c r="BA49" s="85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6">
        <v>0</v>
      </c>
      <c r="L50" s="46">
        <v>0</v>
      </c>
      <c r="M50" s="46">
        <v>0</v>
      </c>
      <c r="N50" s="46">
        <v>0</v>
      </c>
      <c r="O50" s="46">
        <v>0</v>
      </c>
      <c r="P50" s="46">
        <v>0</v>
      </c>
      <c r="Q50" s="46">
        <v>0</v>
      </c>
      <c r="R50" s="46">
        <v>0</v>
      </c>
      <c r="S50" s="46">
        <v>0</v>
      </c>
      <c r="T50" s="46">
        <v>0</v>
      </c>
      <c r="U50" s="46">
        <v>0</v>
      </c>
      <c r="V50" s="46">
        <v>0</v>
      </c>
      <c r="W50" s="46">
        <v>0</v>
      </c>
      <c r="X50" s="117">
        <v>0</v>
      </c>
      <c r="Y50" s="46">
        <v>0</v>
      </c>
      <c r="Z50" s="118"/>
      <c r="AA50" s="46">
        <v>50.966999999999999</v>
      </c>
      <c r="BA50" s="85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6">
        <v>0</v>
      </c>
      <c r="V51" s="46">
        <v>0</v>
      </c>
      <c r="W51" s="46">
        <v>0</v>
      </c>
      <c r="X51" s="117">
        <v>20</v>
      </c>
      <c r="Y51" s="46">
        <v>-20</v>
      </c>
      <c r="Z51" s="118"/>
      <c r="AA51" s="46">
        <v>50.966999999999999</v>
      </c>
      <c r="BA51" s="85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6">
        <v>0</v>
      </c>
      <c r="L52" s="46">
        <v>0</v>
      </c>
      <c r="M52" s="46">
        <v>0</v>
      </c>
      <c r="N52" s="46">
        <v>0</v>
      </c>
      <c r="O52" s="46">
        <v>0</v>
      </c>
      <c r="P52" s="46">
        <v>0</v>
      </c>
      <c r="Q52" s="46">
        <v>0</v>
      </c>
      <c r="R52" s="46">
        <v>0</v>
      </c>
      <c r="S52" s="46">
        <v>0</v>
      </c>
      <c r="T52" s="46">
        <v>0</v>
      </c>
      <c r="U52" s="46">
        <v>0</v>
      </c>
      <c r="V52" s="46">
        <v>0</v>
      </c>
      <c r="W52" s="46">
        <v>0</v>
      </c>
      <c r="X52" s="117">
        <v>20</v>
      </c>
      <c r="Y52" s="46" t="s">
        <v>308</v>
      </c>
      <c r="Z52" s="118"/>
      <c r="AA52" s="46">
        <v>50.966999999999999</v>
      </c>
      <c r="BA52" s="85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6">
        <v>0</v>
      </c>
      <c r="L53" s="46">
        <v>0</v>
      </c>
      <c r="M53" s="46">
        <v>0</v>
      </c>
      <c r="N53" s="46">
        <v>0</v>
      </c>
      <c r="O53" s="46">
        <v>0</v>
      </c>
      <c r="P53" s="46">
        <v>0</v>
      </c>
      <c r="Q53" s="46">
        <v>0</v>
      </c>
      <c r="R53" s="46">
        <v>0</v>
      </c>
      <c r="S53" s="46">
        <v>0</v>
      </c>
      <c r="T53" s="46">
        <v>0</v>
      </c>
      <c r="U53" s="46">
        <v>0</v>
      </c>
      <c r="V53" s="46">
        <v>0</v>
      </c>
      <c r="W53" s="46">
        <v>0</v>
      </c>
      <c r="X53" s="117">
        <v>20</v>
      </c>
      <c r="Y53" s="46" t="s">
        <v>308</v>
      </c>
      <c r="Z53" s="118"/>
      <c r="AA53" s="46">
        <v>50.966999999999999</v>
      </c>
      <c r="BA53" s="85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6">
        <v>1</v>
      </c>
      <c r="K54" s="46">
        <v>1</v>
      </c>
      <c r="L54" s="46">
        <v>5</v>
      </c>
      <c r="M54" s="46">
        <v>0</v>
      </c>
      <c r="N54" s="46">
        <v>1</v>
      </c>
      <c r="O54" s="46">
        <v>5</v>
      </c>
      <c r="P54" s="46">
        <v>0</v>
      </c>
      <c r="Q54" s="46">
        <v>2</v>
      </c>
      <c r="R54" s="46">
        <v>2</v>
      </c>
      <c r="S54" s="46">
        <v>3</v>
      </c>
      <c r="T54" s="46">
        <v>3</v>
      </c>
      <c r="U54" s="46">
        <v>0</v>
      </c>
      <c r="V54" s="46">
        <v>0</v>
      </c>
      <c r="W54" s="46">
        <v>20</v>
      </c>
      <c r="X54" s="117">
        <v>0</v>
      </c>
      <c r="Y54" s="46">
        <v>42</v>
      </c>
      <c r="Z54" s="85">
        <v>1.4215277777777777</v>
      </c>
      <c r="AA54" s="46">
        <v>52.76</v>
      </c>
      <c r="BA54" s="85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6">
        <v>2</v>
      </c>
      <c r="K55" s="46">
        <v>5</v>
      </c>
      <c r="L55" s="46">
        <v>3</v>
      </c>
      <c r="M55" s="46">
        <v>5</v>
      </c>
      <c r="N55" s="46">
        <v>2</v>
      </c>
      <c r="O55" s="46">
        <v>0</v>
      </c>
      <c r="P55" s="46">
        <v>0</v>
      </c>
      <c r="Q55" s="46">
        <v>1</v>
      </c>
      <c r="R55" s="46">
        <v>5</v>
      </c>
      <c r="S55" s="46">
        <v>2</v>
      </c>
      <c r="T55" s="46">
        <v>1</v>
      </c>
      <c r="U55" s="46">
        <v>2</v>
      </c>
      <c r="V55" s="46">
        <v>6</v>
      </c>
      <c r="W55" s="46">
        <v>0</v>
      </c>
      <c r="X55" s="117">
        <v>0</v>
      </c>
      <c r="Y55" s="46">
        <v>32</v>
      </c>
      <c r="Z55" s="85"/>
      <c r="AA55" s="46">
        <v>52.76</v>
      </c>
      <c r="BA55" s="85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6">
        <v>3</v>
      </c>
      <c r="K56" s="46">
        <v>0</v>
      </c>
      <c r="L56" s="46">
        <v>0</v>
      </c>
      <c r="M56" s="46">
        <v>2</v>
      </c>
      <c r="N56" s="46">
        <v>0</v>
      </c>
      <c r="O56" s="46">
        <v>2</v>
      </c>
      <c r="P56" s="46">
        <v>2</v>
      </c>
      <c r="Q56" s="46">
        <v>0</v>
      </c>
      <c r="R56" s="46">
        <v>0</v>
      </c>
      <c r="S56" s="46">
        <v>5</v>
      </c>
      <c r="T56" s="46">
        <v>0</v>
      </c>
      <c r="U56" s="46">
        <v>5</v>
      </c>
      <c r="V56" s="46">
        <v>10</v>
      </c>
      <c r="W56" s="46">
        <v>0</v>
      </c>
      <c r="X56" s="117">
        <v>0</v>
      </c>
      <c r="Y56" s="46">
        <v>26</v>
      </c>
      <c r="Z56" s="85"/>
      <c r="AA56" s="46">
        <v>52.76</v>
      </c>
      <c r="BA56" s="85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6">
        <v>4</v>
      </c>
      <c r="K57" s="46">
        <v>0</v>
      </c>
      <c r="L57" s="46">
        <v>2</v>
      </c>
      <c r="M57" s="46">
        <v>1</v>
      </c>
      <c r="N57" s="46">
        <v>5</v>
      </c>
      <c r="O57" s="46">
        <v>1</v>
      </c>
      <c r="P57" s="46">
        <v>5</v>
      </c>
      <c r="Q57" s="46">
        <v>0</v>
      </c>
      <c r="R57" s="46">
        <v>1</v>
      </c>
      <c r="S57" s="46">
        <v>1</v>
      </c>
      <c r="T57" s="46">
        <v>0</v>
      </c>
      <c r="U57" s="46">
        <v>3</v>
      </c>
      <c r="V57" s="46">
        <v>4</v>
      </c>
      <c r="W57" s="46">
        <v>0</v>
      </c>
      <c r="X57" s="117">
        <v>0</v>
      </c>
      <c r="Y57" s="46">
        <v>23</v>
      </c>
      <c r="Z57" s="85"/>
      <c r="AA57" s="46">
        <v>52.76</v>
      </c>
      <c r="BA57" s="85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6">
        <v>5</v>
      </c>
      <c r="K58" s="46">
        <v>0</v>
      </c>
      <c r="L58" s="46">
        <v>1</v>
      </c>
      <c r="M58" s="46">
        <v>3</v>
      </c>
      <c r="N58" s="46">
        <v>0</v>
      </c>
      <c r="O58" s="46">
        <v>3</v>
      </c>
      <c r="P58" s="46">
        <v>1</v>
      </c>
      <c r="Q58" s="46">
        <v>3</v>
      </c>
      <c r="R58" s="46">
        <v>0</v>
      </c>
      <c r="S58" s="46">
        <v>0</v>
      </c>
      <c r="T58" s="46">
        <v>5</v>
      </c>
      <c r="U58" s="46">
        <v>0</v>
      </c>
      <c r="V58" s="46">
        <v>0</v>
      </c>
      <c r="W58" s="46">
        <v>0</v>
      </c>
      <c r="X58" s="117">
        <v>0</v>
      </c>
      <c r="Y58" s="46">
        <v>16</v>
      </c>
      <c r="Z58" s="85"/>
      <c r="AA58" s="46">
        <v>52.76</v>
      </c>
      <c r="BA58" s="85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6">
        <v>6</v>
      </c>
      <c r="K59" s="46">
        <v>0</v>
      </c>
      <c r="L59" s="46">
        <v>0</v>
      </c>
      <c r="M59" s="46">
        <v>0</v>
      </c>
      <c r="N59" s="46">
        <v>0</v>
      </c>
      <c r="O59" s="46">
        <v>0</v>
      </c>
      <c r="P59" s="46">
        <v>3</v>
      </c>
      <c r="Q59" s="46">
        <v>5</v>
      </c>
      <c r="R59" s="46">
        <v>3</v>
      </c>
      <c r="S59" s="46">
        <v>0</v>
      </c>
      <c r="T59" s="46">
        <v>0</v>
      </c>
      <c r="U59" s="46">
        <v>1</v>
      </c>
      <c r="V59" s="46">
        <v>0</v>
      </c>
      <c r="W59" s="46">
        <v>0</v>
      </c>
      <c r="X59" s="117">
        <v>0</v>
      </c>
      <c r="Y59" s="46">
        <v>12</v>
      </c>
      <c r="Z59" s="85"/>
      <c r="AA59" s="46">
        <v>52.76</v>
      </c>
      <c r="BA59" s="85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6">
        <v>7</v>
      </c>
      <c r="K60" s="46">
        <v>3</v>
      </c>
      <c r="L60" s="46">
        <v>0</v>
      </c>
      <c r="M60" s="46">
        <v>0</v>
      </c>
      <c r="N60" s="46">
        <v>0</v>
      </c>
      <c r="O60" s="46">
        <v>0</v>
      </c>
      <c r="P60" s="46">
        <v>0</v>
      </c>
      <c r="Q60" s="46">
        <v>0</v>
      </c>
      <c r="R60" s="46">
        <v>0</v>
      </c>
      <c r="S60" s="46">
        <v>0</v>
      </c>
      <c r="T60" s="46">
        <v>2</v>
      </c>
      <c r="U60" s="46">
        <v>0</v>
      </c>
      <c r="V60" s="46">
        <v>0</v>
      </c>
      <c r="W60" s="46">
        <v>0</v>
      </c>
      <c r="X60" s="117">
        <v>0</v>
      </c>
      <c r="Y60" s="46">
        <v>5</v>
      </c>
      <c r="Z60" s="85"/>
      <c r="AA60" s="46">
        <v>52.76</v>
      </c>
      <c r="BA60" s="85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6">
        <v>8</v>
      </c>
      <c r="K61" s="46">
        <v>0</v>
      </c>
      <c r="L61" s="46">
        <v>0</v>
      </c>
      <c r="M61" s="46">
        <v>0</v>
      </c>
      <c r="N61" s="46">
        <v>0</v>
      </c>
      <c r="O61" s="46">
        <v>0</v>
      </c>
      <c r="P61" s="46">
        <v>0</v>
      </c>
      <c r="Q61" s="46">
        <v>0</v>
      </c>
      <c r="R61" s="46">
        <v>0</v>
      </c>
      <c r="S61" s="46">
        <v>0</v>
      </c>
      <c r="T61" s="46">
        <v>0</v>
      </c>
      <c r="U61" s="46">
        <v>0</v>
      </c>
      <c r="V61" s="46">
        <v>2</v>
      </c>
      <c r="W61" s="46">
        <v>0</v>
      </c>
      <c r="X61" s="117">
        <v>0</v>
      </c>
      <c r="Y61" s="46">
        <v>2</v>
      </c>
      <c r="Z61" s="85"/>
      <c r="AA61" s="46">
        <v>52.76</v>
      </c>
      <c r="BA61" s="85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6">
        <v>9</v>
      </c>
      <c r="K62" s="46">
        <v>0</v>
      </c>
      <c r="L62" s="46">
        <v>0</v>
      </c>
      <c r="M62" s="46">
        <v>0</v>
      </c>
      <c r="N62" s="46">
        <v>0</v>
      </c>
      <c r="O62" s="46">
        <v>0</v>
      </c>
      <c r="P62" s="46">
        <v>0</v>
      </c>
      <c r="Q62" s="46">
        <v>0</v>
      </c>
      <c r="R62" s="46">
        <v>0</v>
      </c>
      <c r="S62" s="46">
        <v>0</v>
      </c>
      <c r="T62" s="46">
        <v>0</v>
      </c>
      <c r="U62" s="46">
        <v>0</v>
      </c>
      <c r="V62" s="46">
        <v>0</v>
      </c>
      <c r="W62" s="46">
        <v>0</v>
      </c>
      <c r="X62" s="117">
        <v>0</v>
      </c>
      <c r="Y62" s="46">
        <v>0</v>
      </c>
      <c r="Z62" s="85"/>
      <c r="AA62" s="46">
        <v>52.76</v>
      </c>
      <c r="BA62" s="85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6">
        <v>10</v>
      </c>
      <c r="K63" s="46">
        <v>0</v>
      </c>
      <c r="L63" s="46">
        <v>0</v>
      </c>
      <c r="M63" s="46">
        <v>0</v>
      </c>
      <c r="N63" s="46">
        <v>0</v>
      </c>
      <c r="O63" s="46">
        <v>0</v>
      </c>
      <c r="P63" s="46">
        <v>0</v>
      </c>
      <c r="Q63" s="46">
        <v>0</v>
      </c>
      <c r="R63" s="46">
        <v>0</v>
      </c>
      <c r="S63" s="46">
        <v>0</v>
      </c>
      <c r="T63" s="46">
        <v>0</v>
      </c>
      <c r="U63" s="46">
        <v>0</v>
      </c>
      <c r="V63" s="46">
        <v>0</v>
      </c>
      <c r="W63" s="46">
        <v>0</v>
      </c>
      <c r="X63" s="117">
        <v>0</v>
      </c>
      <c r="Y63" s="46">
        <v>0</v>
      </c>
      <c r="Z63" s="85"/>
      <c r="AA63" s="46">
        <v>52.76</v>
      </c>
      <c r="BA63" s="85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6">
        <v>11</v>
      </c>
      <c r="K64" s="46">
        <v>2</v>
      </c>
      <c r="L64" s="46">
        <v>0</v>
      </c>
      <c r="M64" s="46">
        <v>0</v>
      </c>
      <c r="N64" s="46">
        <v>3</v>
      </c>
      <c r="O64" s="46">
        <v>0</v>
      </c>
      <c r="P64" s="46">
        <v>0</v>
      </c>
      <c r="Q64" s="46">
        <v>0</v>
      </c>
      <c r="R64" s="46">
        <v>0</v>
      </c>
      <c r="S64" s="46">
        <v>0</v>
      </c>
      <c r="T64" s="46">
        <v>0</v>
      </c>
      <c r="U64" s="46">
        <v>0</v>
      </c>
      <c r="V64" s="46">
        <v>0</v>
      </c>
      <c r="W64" s="46">
        <v>0</v>
      </c>
      <c r="X64" s="117">
        <v>20</v>
      </c>
      <c r="Y64" s="46">
        <v>-15</v>
      </c>
      <c r="Z64" s="85"/>
      <c r="AA64" s="46">
        <v>52.76</v>
      </c>
      <c r="BA64" s="85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6">
        <v>12</v>
      </c>
      <c r="K65" s="46">
        <v>0</v>
      </c>
      <c r="L65" s="46">
        <v>0</v>
      </c>
      <c r="M65" s="46">
        <v>0</v>
      </c>
      <c r="N65" s="46">
        <v>0</v>
      </c>
      <c r="O65" s="46">
        <v>0</v>
      </c>
      <c r="P65" s="46">
        <v>0</v>
      </c>
      <c r="Q65" s="46">
        <v>0</v>
      </c>
      <c r="R65" s="46">
        <v>0</v>
      </c>
      <c r="S65" s="46">
        <v>0</v>
      </c>
      <c r="T65" s="46">
        <v>0</v>
      </c>
      <c r="U65" s="46">
        <v>0</v>
      </c>
      <c r="V65" s="46">
        <v>0</v>
      </c>
      <c r="W65" s="46">
        <v>0</v>
      </c>
      <c r="X65" s="117">
        <v>20</v>
      </c>
      <c r="Y65" s="46">
        <v>-20</v>
      </c>
      <c r="Z65" s="85"/>
      <c r="AA65" s="46">
        <v>52.76</v>
      </c>
      <c r="BA65" s="85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6">
        <v>13</v>
      </c>
      <c r="K66" s="46">
        <v>0</v>
      </c>
      <c r="L66" s="46">
        <v>0</v>
      </c>
      <c r="M66" s="46">
        <v>0</v>
      </c>
      <c r="N66" s="46">
        <v>0</v>
      </c>
      <c r="O66" s="46">
        <v>0</v>
      </c>
      <c r="P66" s="46">
        <v>0</v>
      </c>
      <c r="Q66" s="46">
        <v>0</v>
      </c>
      <c r="R66" s="46">
        <v>0</v>
      </c>
      <c r="S66" s="46">
        <v>0</v>
      </c>
      <c r="T66" s="46">
        <v>0</v>
      </c>
      <c r="U66" s="46">
        <v>0</v>
      </c>
      <c r="V66" s="46">
        <v>0</v>
      </c>
      <c r="W66" s="46">
        <v>0</v>
      </c>
      <c r="X66" s="117">
        <v>20</v>
      </c>
      <c r="Y66" s="46">
        <v>-20</v>
      </c>
      <c r="Z66" s="85"/>
      <c r="AA66" s="46">
        <v>52.76</v>
      </c>
      <c r="BA66" s="85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6">
        <v>14</v>
      </c>
      <c r="K67" s="46">
        <v>0</v>
      </c>
      <c r="L67" s="46">
        <v>0</v>
      </c>
      <c r="M67" s="46">
        <v>0</v>
      </c>
      <c r="N67" s="46">
        <v>0</v>
      </c>
      <c r="O67" s="46">
        <v>0</v>
      </c>
      <c r="P67" s="46">
        <v>0</v>
      </c>
      <c r="Q67" s="46">
        <v>0</v>
      </c>
      <c r="R67" s="46">
        <v>0</v>
      </c>
      <c r="S67" s="46">
        <v>0</v>
      </c>
      <c r="T67" s="46">
        <v>0</v>
      </c>
      <c r="U67" s="46">
        <v>0</v>
      </c>
      <c r="V67" s="46">
        <v>0</v>
      </c>
      <c r="W67" s="46">
        <v>0</v>
      </c>
      <c r="X67" s="117">
        <v>40</v>
      </c>
      <c r="Y67" s="46">
        <v>-40</v>
      </c>
      <c r="Z67" s="85"/>
      <c r="AA67" s="46">
        <v>52.76</v>
      </c>
      <c r="BA67" s="85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6" t="s">
        <v>308</v>
      </c>
      <c r="K68" s="46">
        <v>0</v>
      </c>
      <c r="L68" s="46">
        <v>0</v>
      </c>
      <c r="M68" s="46">
        <v>0</v>
      </c>
      <c r="N68" s="46">
        <v>0</v>
      </c>
      <c r="O68" s="46">
        <v>0</v>
      </c>
      <c r="P68" s="46">
        <v>0</v>
      </c>
      <c r="Q68" s="46">
        <v>0</v>
      </c>
      <c r="R68" s="46">
        <v>0</v>
      </c>
      <c r="S68" s="46">
        <v>0</v>
      </c>
      <c r="T68" s="46">
        <v>0</v>
      </c>
      <c r="U68" s="46">
        <v>0</v>
      </c>
      <c r="V68" s="46">
        <v>0</v>
      </c>
      <c r="W68" s="46">
        <v>0</v>
      </c>
      <c r="X68" s="117">
        <v>40</v>
      </c>
      <c r="Y68" s="46" t="s">
        <v>308</v>
      </c>
      <c r="Z68" s="85"/>
      <c r="AA68" s="46">
        <v>52.76</v>
      </c>
      <c r="BA68" s="85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6" t="s">
        <v>308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117">
        <v>20</v>
      </c>
      <c r="Y69" s="46" t="s">
        <v>308</v>
      </c>
      <c r="Z69" s="85"/>
      <c r="AA69" s="46">
        <v>52.76</v>
      </c>
      <c r="BA69" s="85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6" t="s">
        <v>308</v>
      </c>
      <c r="K70" s="46">
        <v>0</v>
      </c>
      <c r="L70" s="46">
        <v>0</v>
      </c>
      <c r="M70" s="46">
        <v>0</v>
      </c>
      <c r="N70" s="46">
        <v>0</v>
      </c>
      <c r="O70" s="46">
        <v>0</v>
      </c>
      <c r="P70" s="46">
        <v>0</v>
      </c>
      <c r="Q70" s="46">
        <v>0</v>
      </c>
      <c r="R70" s="46">
        <v>0</v>
      </c>
      <c r="S70" s="46">
        <v>0</v>
      </c>
      <c r="T70" s="46">
        <v>0</v>
      </c>
      <c r="U70" s="46">
        <v>0</v>
      </c>
      <c r="V70" s="46">
        <v>0</v>
      </c>
      <c r="W70" s="46">
        <v>0</v>
      </c>
      <c r="X70" s="117">
        <v>0</v>
      </c>
      <c r="Y70" s="46" t="s">
        <v>308</v>
      </c>
      <c r="Z70" s="85"/>
      <c r="AA70" s="46">
        <v>52.76</v>
      </c>
      <c r="BA70" s="85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6">
        <v>1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5</v>
      </c>
      <c r="T71" s="46">
        <v>5</v>
      </c>
      <c r="U71" s="46">
        <v>0</v>
      </c>
      <c r="V71" s="46">
        <v>2</v>
      </c>
      <c r="W71" s="46">
        <v>20</v>
      </c>
      <c r="X71" s="117">
        <v>0</v>
      </c>
      <c r="Y71" s="46">
        <v>32</v>
      </c>
      <c r="Z71" s="85">
        <v>1.4076388888888889</v>
      </c>
      <c r="AA71" s="46">
        <v>53.28</v>
      </c>
      <c r="BA71" s="85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6">
        <v>2</v>
      </c>
      <c r="K72" s="46">
        <v>3</v>
      </c>
      <c r="L72" s="46">
        <v>0</v>
      </c>
      <c r="M72" s="46">
        <v>5</v>
      </c>
      <c r="N72" s="46">
        <v>3</v>
      </c>
      <c r="O72" s="46">
        <v>5</v>
      </c>
      <c r="P72" s="46">
        <v>1</v>
      </c>
      <c r="Q72" s="46">
        <v>0</v>
      </c>
      <c r="R72" s="46">
        <v>0</v>
      </c>
      <c r="S72" s="46">
        <v>3</v>
      </c>
      <c r="T72" s="46">
        <v>3</v>
      </c>
      <c r="U72" s="46">
        <v>2</v>
      </c>
      <c r="V72" s="46">
        <v>6</v>
      </c>
      <c r="W72" s="46">
        <v>0</v>
      </c>
      <c r="X72" s="117">
        <v>0</v>
      </c>
      <c r="Y72" s="46">
        <v>31</v>
      </c>
      <c r="Z72" s="85"/>
      <c r="AA72" s="46">
        <v>53.28</v>
      </c>
      <c r="BA72" s="85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6">
        <v>3</v>
      </c>
      <c r="K73" s="46">
        <v>0</v>
      </c>
      <c r="L73" s="46">
        <v>3</v>
      </c>
      <c r="M73" s="46">
        <v>0</v>
      </c>
      <c r="N73" s="46">
        <v>5</v>
      </c>
      <c r="O73" s="46">
        <v>1</v>
      </c>
      <c r="P73" s="46">
        <v>0</v>
      </c>
      <c r="Q73" s="46">
        <v>1</v>
      </c>
      <c r="R73" s="46">
        <v>2</v>
      </c>
      <c r="S73" s="46">
        <v>1</v>
      </c>
      <c r="T73" s="46">
        <v>0</v>
      </c>
      <c r="U73" s="46">
        <v>0</v>
      </c>
      <c r="V73" s="46">
        <v>10</v>
      </c>
      <c r="W73" s="46">
        <v>0</v>
      </c>
      <c r="X73" s="117">
        <v>0</v>
      </c>
      <c r="Y73" s="46">
        <v>23</v>
      </c>
      <c r="Z73" s="85"/>
      <c r="AA73" s="46">
        <v>53.28</v>
      </c>
      <c r="BA73" s="85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6">
        <v>4</v>
      </c>
      <c r="K74" s="46">
        <v>5</v>
      </c>
      <c r="L74" s="46">
        <v>0</v>
      </c>
      <c r="M74" s="46">
        <v>3</v>
      </c>
      <c r="N74" s="46">
        <v>0</v>
      </c>
      <c r="O74" s="46">
        <v>0</v>
      </c>
      <c r="P74" s="46">
        <v>2</v>
      </c>
      <c r="Q74" s="46">
        <v>2</v>
      </c>
      <c r="R74" s="46">
        <v>0</v>
      </c>
      <c r="S74" s="46">
        <v>0</v>
      </c>
      <c r="T74" s="46">
        <v>2</v>
      </c>
      <c r="U74" s="46">
        <v>5</v>
      </c>
      <c r="V74" s="46">
        <v>0</v>
      </c>
      <c r="W74" s="46">
        <v>0</v>
      </c>
      <c r="X74" s="117">
        <v>0</v>
      </c>
      <c r="Y74" s="46">
        <v>19</v>
      </c>
      <c r="Z74" s="85"/>
      <c r="AA74" s="46">
        <v>53.28</v>
      </c>
      <c r="BA74" s="85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6">
        <v>5</v>
      </c>
      <c r="K75" s="46">
        <v>0</v>
      </c>
      <c r="L75" s="46">
        <v>5</v>
      </c>
      <c r="M75" s="46">
        <v>1</v>
      </c>
      <c r="N75" s="46">
        <v>0</v>
      </c>
      <c r="O75" s="46">
        <v>2</v>
      </c>
      <c r="P75" s="46">
        <v>0</v>
      </c>
      <c r="Q75" s="46">
        <v>3</v>
      </c>
      <c r="R75" s="46">
        <v>3</v>
      </c>
      <c r="S75" s="46">
        <v>2</v>
      </c>
      <c r="T75" s="46">
        <v>0</v>
      </c>
      <c r="U75" s="46">
        <v>1</v>
      </c>
      <c r="V75" s="46">
        <v>0</v>
      </c>
      <c r="W75" s="46">
        <v>0</v>
      </c>
      <c r="X75" s="117">
        <v>0</v>
      </c>
      <c r="Y75" s="46">
        <v>17</v>
      </c>
      <c r="Z75" s="85"/>
      <c r="AA75" s="46">
        <v>53.28</v>
      </c>
      <c r="BA75" s="85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6">
        <v>6</v>
      </c>
      <c r="K76" s="46">
        <v>0</v>
      </c>
      <c r="L76" s="46">
        <v>0</v>
      </c>
      <c r="M76" s="46">
        <v>0</v>
      </c>
      <c r="N76" s="46">
        <v>0</v>
      </c>
      <c r="O76" s="46">
        <v>3</v>
      </c>
      <c r="P76" s="46">
        <v>3</v>
      </c>
      <c r="Q76" s="46">
        <v>0</v>
      </c>
      <c r="R76" s="46">
        <v>5</v>
      </c>
      <c r="S76" s="46">
        <v>0</v>
      </c>
      <c r="T76" s="46">
        <v>0</v>
      </c>
      <c r="U76" s="46">
        <v>0</v>
      </c>
      <c r="V76" s="46">
        <v>4</v>
      </c>
      <c r="W76" s="46">
        <v>0</v>
      </c>
      <c r="X76" s="117">
        <v>0</v>
      </c>
      <c r="Y76" s="46">
        <v>15</v>
      </c>
      <c r="Z76" s="85"/>
      <c r="AA76" s="46">
        <v>53.28</v>
      </c>
      <c r="BA76" s="85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6">
        <v>7</v>
      </c>
      <c r="K77" s="46">
        <v>1</v>
      </c>
      <c r="L77" s="46">
        <v>0</v>
      </c>
      <c r="M77" s="46">
        <v>0</v>
      </c>
      <c r="N77" s="46">
        <v>1</v>
      </c>
      <c r="O77" s="46">
        <v>0</v>
      </c>
      <c r="P77" s="46">
        <v>0</v>
      </c>
      <c r="Q77" s="46">
        <v>5</v>
      </c>
      <c r="R77" s="46">
        <v>0</v>
      </c>
      <c r="S77" s="46">
        <v>0</v>
      </c>
      <c r="T77" s="46">
        <v>1</v>
      </c>
      <c r="U77" s="46">
        <v>3</v>
      </c>
      <c r="V77" s="46">
        <v>0</v>
      </c>
      <c r="W77" s="46">
        <v>0</v>
      </c>
      <c r="X77" s="117">
        <v>0</v>
      </c>
      <c r="Y77" s="46">
        <v>11</v>
      </c>
      <c r="Z77" s="85"/>
      <c r="AA77" s="46">
        <v>53.28</v>
      </c>
      <c r="BA77" s="85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6">
        <v>8</v>
      </c>
      <c r="K78" s="46">
        <v>2</v>
      </c>
      <c r="L78" s="46">
        <v>1</v>
      </c>
      <c r="M78" s="46">
        <v>2</v>
      </c>
      <c r="N78" s="46">
        <v>2</v>
      </c>
      <c r="O78" s="46">
        <v>0</v>
      </c>
      <c r="P78" s="46">
        <v>0</v>
      </c>
      <c r="Q78" s="46">
        <v>0</v>
      </c>
      <c r="R78" s="46">
        <v>0</v>
      </c>
      <c r="S78" s="46">
        <v>0</v>
      </c>
      <c r="T78" s="46">
        <v>0</v>
      </c>
      <c r="U78" s="46">
        <v>0</v>
      </c>
      <c r="V78" s="46">
        <v>0</v>
      </c>
      <c r="W78" s="46">
        <v>0</v>
      </c>
      <c r="X78" s="117">
        <v>0</v>
      </c>
      <c r="Y78" s="46">
        <v>7</v>
      </c>
      <c r="Z78" s="85"/>
      <c r="AA78" s="46">
        <v>53.28</v>
      </c>
      <c r="BA78" s="85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6">
        <v>9</v>
      </c>
      <c r="K79" s="46">
        <v>0</v>
      </c>
      <c r="L79" s="46">
        <v>2</v>
      </c>
      <c r="M79" s="46">
        <v>0</v>
      </c>
      <c r="N79" s="46">
        <v>0</v>
      </c>
      <c r="O79" s="46">
        <v>0</v>
      </c>
      <c r="P79" s="46">
        <v>0</v>
      </c>
      <c r="Q79" s="46">
        <v>0</v>
      </c>
      <c r="R79" s="46">
        <v>0</v>
      </c>
      <c r="S79" s="46">
        <v>0</v>
      </c>
      <c r="T79" s="46">
        <v>0</v>
      </c>
      <c r="U79" s="46">
        <v>0</v>
      </c>
      <c r="V79" s="46">
        <v>0</v>
      </c>
      <c r="W79" s="46">
        <v>0</v>
      </c>
      <c r="X79" s="117">
        <v>0</v>
      </c>
      <c r="Y79" s="46">
        <v>2</v>
      </c>
      <c r="Z79" s="85"/>
      <c r="AA79" s="46">
        <v>53.28</v>
      </c>
      <c r="BA79" s="85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6">
        <v>10</v>
      </c>
      <c r="K80" s="46">
        <v>0</v>
      </c>
      <c r="L80" s="46">
        <v>0</v>
      </c>
      <c r="M80" s="46">
        <v>0</v>
      </c>
      <c r="N80" s="46">
        <v>0</v>
      </c>
      <c r="O80" s="46">
        <v>0</v>
      </c>
      <c r="P80" s="46">
        <v>0</v>
      </c>
      <c r="Q80" s="46">
        <v>0</v>
      </c>
      <c r="R80" s="46">
        <v>1</v>
      </c>
      <c r="S80" s="46">
        <v>0</v>
      </c>
      <c r="T80" s="46">
        <v>0</v>
      </c>
      <c r="U80" s="46">
        <v>0</v>
      </c>
      <c r="V80" s="46">
        <v>0</v>
      </c>
      <c r="W80" s="46">
        <v>0</v>
      </c>
      <c r="X80" s="117">
        <v>0</v>
      </c>
      <c r="Y80" s="46">
        <v>1</v>
      </c>
      <c r="Z80" s="85"/>
      <c r="AA80" s="46">
        <v>53.28</v>
      </c>
      <c r="BA80" s="85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6">
        <v>11</v>
      </c>
      <c r="K81" s="46">
        <v>0</v>
      </c>
      <c r="L81" s="46">
        <v>0</v>
      </c>
      <c r="M81" s="46">
        <v>0</v>
      </c>
      <c r="N81" s="46">
        <v>0</v>
      </c>
      <c r="O81" s="46">
        <v>0</v>
      </c>
      <c r="P81" s="46">
        <v>5</v>
      </c>
      <c r="Q81" s="46">
        <v>0</v>
      </c>
      <c r="R81" s="46">
        <v>0</v>
      </c>
      <c r="S81" s="46">
        <v>0</v>
      </c>
      <c r="T81" s="46">
        <v>0</v>
      </c>
      <c r="U81" s="46">
        <v>0</v>
      </c>
      <c r="V81" s="46">
        <v>0</v>
      </c>
      <c r="W81" s="46">
        <v>0</v>
      </c>
      <c r="X81" s="117">
        <v>20</v>
      </c>
      <c r="Y81" s="46">
        <v>-15</v>
      </c>
      <c r="Z81" s="85"/>
      <c r="AA81" s="46">
        <v>53.28</v>
      </c>
      <c r="BA81" s="85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6">
        <v>12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6">
        <v>0</v>
      </c>
      <c r="V82" s="46">
        <v>0</v>
      </c>
      <c r="W82" s="46">
        <v>0</v>
      </c>
      <c r="X82" s="117">
        <v>20</v>
      </c>
      <c r="Y82" s="46">
        <v>-20</v>
      </c>
      <c r="Z82" s="85"/>
      <c r="AA82" s="46">
        <v>53.28</v>
      </c>
      <c r="BA82" s="85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6">
        <v>13</v>
      </c>
      <c r="K83" s="46">
        <v>0</v>
      </c>
      <c r="L83" s="46">
        <v>0</v>
      </c>
      <c r="M83" s="46">
        <v>0</v>
      </c>
      <c r="N83" s="46">
        <v>0</v>
      </c>
      <c r="O83" s="46">
        <v>0</v>
      </c>
      <c r="P83" s="46">
        <v>0</v>
      </c>
      <c r="Q83" s="46">
        <v>0</v>
      </c>
      <c r="R83" s="46">
        <v>0</v>
      </c>
      <c r="S83" s="46">
        <v>0</v>
      </c>
      <c r="T83" s="46">
        <v>0</v>
      </c>
      <c r="U83" s="46">
        <v>0</v>
      </c>
      <c r="V83" s="46">
        <v>0</v>
      </c>
      <c r="W83" s="46">
        <v>0</v>
      </c>
      <c r="X83" s="117">
        <v>40</v>
      </c>
      <c r="Y83" s="46">
        <v>-40</v>
      </c>
      <c r="Z83" s="85"/>
      <c r="AA83" s="46">
        <v>53.28</v>
      </c>
      <c r="BA83" s="85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6">
        <v>14</v>
      </c>
      <c r="K84" s="46">
        <v>0</v>
      </c>
      <c r="L84" s="46">
        <v>0</v>
      </c>
      <c r="M84" s="46">
        <v>0</v>
      </c>
      <c r="N84" s="46">
        <v>0</v>
      </c>
      <c r="O84" s="46">
        <v>0</v>
      </c>
      <c r="P84" s="46">
        <v>0</v>
      </c>
      <c r="Q84" s="46">
        <v>0</v>
      </c>
      <c r="R84" s="46">
        <v>0</v>
      </c>
      <c r="S84" s="46">
        <v>0</v>
      </c>
      <c r="T84" s="46">
        <v>0</v>
      </c>
      <c r="U84" s="46">
        <v>0</v>
      </c>
      <c r="V84" s="46">
        <v>0</v>
      </c>
      <c r="W84" s="46">
        <v>0</v>
      </c>
      <c r="X84" s="117">
        <v>40</v>
      </c>
      <c r="Y84" s="46" t="s">
        <v>308</v>
      </c>
      <c r="Z84" s="85"/>
      <c r="AA84" s="46">
        <v>53.28</v>
      </c>
      <c r="BA84" s="85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6">
        <v>15</v>
      </c>
      <c r="K85" s="46">
        <v>0</v>
      </c>
      <c r="L85" s="46">
        <v>0</v>
      </c>
      <c r="M85" s="46">
        <v>0</v>
      </c>
      <c r="N85" s="46">
        <v>0</v>
      </c>
      <c r="O85" s="46">
        <v>0</v>
      </c>
      <c r="P85" s="46">
        <v>0</v>
      </c>
      <c r="Q85" s="46">
        <v>0</v>
      </c>
      <c r="R85" s="46">
        <v>0</v>
      </c>
      <c r="S85" s="46">
        <v>0</v>
      </c>
      <c r="T85" s="46">
        <v>0</v>
      </c>
      <c r="U85" s="46">
        <v>0</v>
      </c>
      <c r="V85" s="46">
        <v>0</v>
      </c>
      <c r="W85" s="46">
        <v>0</v>
      </c>
      <c r="X85" s="117">
        <v>20</v>
      </c>
      <c r="Y85" s="46" t="s">
        <v>308</v>
      </c>
      <c r="Z85" s="85"/>
      <c r="AA85" s="46">
        <v>53.28</v>
      </c>
      <c r="BA85" s="85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6">
        <v>16</v>
      </c>
      <c r="K86" s="46">
        <v>0</v>
      </c>
      <c r="L86" s="46">
        <v>0</v>
      </c>
      <c r="M86" s="46">
        <v>0</v>
      </c>
      <c r="N86" s="46">
        <v>0</v>
      </c>
      <c r="O86" s="46">
        <v>0</v>
      </c>
      <c r="P86" s="46">
        <v>0</v>
      </c>
      <c r="Q86" s="46">
        <v>0</v>
      </c>
      <c r="R86" s="46">
        <v>0</v>
      </c>
      <c r="S86" s="46">
        <v>0</v>
      </c>
      <c r="T86" s="46">
        <v>0</v>
      </c>
      <c r="U86" s="46">
        <v>0</v>
      </c>
      <c r="V86" s="46">
        <v>0</v>
      </c>
      <c r="W86" s="46">
        <v>0</v>
      </c>
      <c r="X86" s="117">
        <v>40</v>
      </c>
      <c r="Y86" s="46" t="s">
        <v>308</v>
      </c>
      <c r="Z86" s="85"/>
      <c r="AA86" s="46">
        <v>53.28</v>
      </c>
      <c r="BA86" s="85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6">
        <v>17</v>
      </c>
      <c r="K87" s="46">
        <v>0</v>
      </c>
      <c r="L87" s="46">
        <v>0</v>
      </c>
      <c r="M87" s="46">
        <v>0</v>
      </c>
      <c r="N87" s="46">
        <v>0</v>
      </c>
      <c r="O87" s="46">
        <v>0</v>
      </c>
      <c r="P87" s="46">
        <v>0</v>
      </c>
      <c r="Q87" s="46">
        <v>0</v>
      </c>
      <c r="R87" s="46">
        <v>0</v>
      </c>
      <c r="S87" s="46">
        <v>0</v>
      </c>
      <c r="T87" s="46">
        <v>0</v>
      </c>
      <c r="U87" s="46">
        <v>0</v>
      </c>
      <c r="V87" s="46">
        <v>0</v>
      </c>
      <c r="W87" s="46">
        <v>0</v>
      </c>
      <c r="X87" s="117">
        <v>0</v>
      </c>
      <c r="Y87" s="46">
        <v>0</v>
      </c>
      <c r="Z87" s="85"/>
      <c r="AA87" s="46">
        <v>53.28</v>
      </c>
      <c r="BA87" s="85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6">
        <v>18</v>
      </c>
      <c r="K88" s="46">
        <v>0</v>
      </c>
      <c r="L88" s="46">
        <v>0</v>
      </c>
      <c r="M88" s="46">
        <v>0</v>
      </c>
      <c r="N88" s="46">
        <v>0</v>
      </c>
      <c r="O88" s="46">
        <v>0</v>
      </c>
      <c r="P88" s="46">
        <v>0</v>
      </c>
      <c r="Q88" s="46">
        <v>0</v>
      </c>
      <c r="R88" s="46">
        <v>0</v>
      </c>
      <c r="S88" s="46">
        <v>0</v>
      </c>
      <c r="T88" s="46">
        <v>0</v>
      </c>
      <c r="U88" s="46">
        <v>0</v>
      </c>
      <c r="V88" s="46">
        <v>0</v>
      </c>
      <c r="W88" s="46">
        <v>0</v>
      </c>
      <c r="X88" s="117">
        <v>40</v>
      </c>
      <c r="Y88" s="46" t="s">
        <v>308</v>
      </c>
      <c r="Z88" s="85"/>
      <c r="AA88" s="46">
        <v>53.28</v>
      </c>
      <c r="BA88" s="85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16" t="s">
        <v>67</v>
      </c>
      <c r="J89" s="46">
        <v>1</v>
      </c>
      <c r="K89" s="46">
        <v>5</v>
      </c>
      <c r="L89" s="46">
        <v>3</v>
      </c>
      <c r="M89" s="46">
        <v>3</v>
      </c>
      <c r="N89" s="46">
        <v>0</v>
      </c>
      <c r="O89" s="46">
        <v>5</v>
      </c>
      <c r="P89" s="46">
        <v>5</v>
      </c>
      <c r="Q89" s="46">
        <v>5</v>
      </c>
      <c r="R89" s="46">
        <v>5</v>
      </c>
      <c r="S89" s="46">
        <v>3</v>
      </c>
      <c r="T89" s="46">
        <v>5</v>
      </c>
      <c r="U89" s="46">
        <v>5</v>
      </c>
      <c r="V89" s="46">
        <v>4</v>
      </c>
      <c r="W89" s="46">
        <v>0</v>
      </c>
      <c r="X89" s="117">
        <v>0</v>
      </c>
      <c r="Y89" s="46">
        <v>48</v>
      </c>
      <c r="Z89" s="85">
        <v>1.5506944444444446</v>
      </c>
      <c r="AA89" s="46">
        <v>48.365000000000002</v>
      </c>
      <c r="BA89" s="85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16" t="s">
        <v>53</v>
      </c>
      <c r="J90" s="46">
        <v>2</v>
      </c>
      <c r="K90" s="46">
        <v>3</v>
      </c>
      <c r="L90" s="46">
        <v>5</v>
      </c>
      <c r="M90" s="46">
        <v>1</v>
      </c>
      <c r="N90" s="46">
        <v>2</v>
      </c>
      <c r="O90" s="46">
        <v>3</v>
      </c>
      <c r="P90" s="46">
        <v>2</v>
      </c>
      <c r="Q90" s="46">
        <v>3</v>
      </c>
      <c r="R90" s="46">
        <v>3</v>
      </c>
      <c r="S90" s="46">
        <v>0</v>
      </c>
      <c r="T90" s="46">
        <v>3</v>
      </c>
      <c r="U90" s="46">
        <v>0</v>
      </c>
      <c r="V90" s="46">
        <v>10</v>
      </c>
      <c r="W90" s="46">
        <v>0</v>
      </c>
      <c r="X90" s="117">
        <v>0</v>
      </c>
      <c r="Y90" s="46">
        <v>35</v>
      </c>
      <c r="Z90" s="85"/>
      <c r="AA90" s="46">
        <v>48.365000000000002</v>
      </c>
      <c r="BA90" s="85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16" t="s">
        <v>29</v>
      </c>
      <c r="J91" s="46">
        <v>3</v>
      </c>
      <c r="K91" s="46">
        <v>2</v>
      </c>
      <c r="L91" s="46">
        <v>0</v>
      </c>
      <c r="M91" s="46">
        <v>5</v>
      </c>
      <c r="N91" s="46">
        <v>3</v>
      </c>
      <c r="O91" s="46">
        <v>2</v>
      </c>
      <c r="P91" s="46">
        <v>3</v>
      </c>
      <c r="Q91" s="46">
        <v>2</v>
      </c>
      <c r="R91" s="46">
        <v>2</v>
      </c>
      <c r="S91" s="46">
        <v>0</v>
      </c>
      <c r="T91" s="46">
        <v>2</v>
      </c>
      <c r="U91" s="46">
        <v>2</v>
      </c>
      <c r="V91" s="46">
        <v>6</v>
      </c>
      <c r="W91" s="46">
        <v>0</v>
      </c>
      <c r="X91" s="117">
        <v>0</v>
      </c>
      <c r="Y91" s="46">
        <v>29</v>
      </c>
      <c r="Z91" s="85"/>
      <c r="AA91" s="46">
        <v>48.365000000000002</v>
      </c>
      <c r="BA91" s="85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16" t="s">
        <v>21</v>
      </c>
      <c r="J92" s="46">
        <v>4</v>
      </c>
      <c r="K92" s="46">
        <v>0</v>
      </c>
      <c r="L92" s="46">
        <v>1</v>
      </c>
      <c r="M92" s="46">
        <v>0</v>
      </c>
      <c r="N92" s="46">
        <v>1</v>
      </c>
      <c r="O92" s="46">
        <v>0</v>
      </c>
      <c r="P92" s="46">
        <v>0</v>
      </c>
      <c r="Q92" s="46">
        <v>1</v>
      </c>
      <c r="R92" s="46">
        <v>0</v>
      </c>
      <c r="S92" s="46">
        <v>1</v>
      </c>
      <c r="T92" s="46">
        <v>1</v>
      </c>
      <c r="U92" s="46">
        <v>3</v>
      </c>
      <c r="V92" s="46">
        <v>0</v>
      </c>
      <c r="W92" s="46">
        <v>0</v>
      </c>
      <c r="X92" s="117">
        <v>0</v>
      </c>
      <c r="Y92" s="46">
        <v>8</v>
      </c>
      <c r="Z92" s="85"/>
      <c r="AA92" s="46">
        <v>48.365000000000002</v>
      </c>
      <c r="BA92" s="85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16" t="s">
        <v>44</v>
      </c>
      <c r="J93" s="46">
        <v>5</v>
      </c>
      <c r="K93" s="46">
        <v>0</v>
      </c>
      <c r="L93" s="46">
        <v>0</v>
      </c>
      <c r="M93" s="46">
        <v>0</v>
      </c>
      <c r="N93" s="46">
        <v>5</v>
      </c>
      <c r="O93" s="46">
        <v>1</v>
      </c>
      <c r="P93" s="46">
        <v>1</v>
      </c>
      <c r="Q93" s="46">
        <v>0</v>
      </c>
      <c r="R93" s="46">
        <v>0</v>
      </c>
      <c r="S93" s="46">
        <v>0</v>
      </c>
      <c r="T93" s="46">
        <v>0</v>
      </c>
      <c r="U93" s="46">
        <v>0</v>
      </c>
      <c r="V93" s="46">
        <v>0</v>
      </c>
      <c r="W93" s="46">
        <v>0</v>
      </c>
      <c r="X93" s="117">
        <v>0</v>
      </c>
      <c r="Y93" s="46">
        <v>7</v>
      </c>
      <c r="Z93" s="85"/>
      <c r="AA93" s="46">
        <v>48.365000000000002</v>
      </c>
      <c r="BA93" s="85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16" t="s">
        <v>65</v>
      </c>
      <c r="J94" s="46">
        <v>6</v>
      </c>
      <c r="K94" s="46">
        <v>0</v>
      </c>
      <c r="L94" s="46">
        <v>0</v>
      </c>
      <c r="M94" s="46">
        <v>0</v>
      </c>
      <c r="N94" s="46">
        <v>0</v>
      </c>
      <c r="O94" s="46">
        <v>0</v>
      </c>
      <c r="P94" s="46">
        <v>0</v>
      </c>
      <c r="Q94" s="46">
        <v>0</v>
      </c>
      <c r="R94" s="46">
        <v>0</v>
      </c>
      <c r="S94" s="46">
        <v>5</v>
      </c>
      <c r="T94" s="46">
        <v>0</v>
      </c>
      <c r="U94" s="46">
        <v>0</v>
      </c>
      <c r="V94" s="46">
        <v>0</v>
      </c>
      <c r="W94" s="46">
        <v>0</v>
      </c>
      <c r="X94" s="117">
        <v>0</v>
      </c>
      <c r="Y94" s="46">
        <v>5</v>
      </c>
      <c r="Z94" s="85"/>
      <c r="AA94" s="46">
        <v>48.365000000000002</v>
      </c>
      <c r="BA94" s="85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16" t="s">
        <v>254</v>
      </c>
      <c r="J95" s="46">
        <v>7</v>
      </c>
      <c r="K95" s="46">
        <v>0</v>
      </c>
      <c r="L95" s="46">
        <v>0</v>
      </c>
      <c r="M95" s="46">
        <v>0</v>
      </c>
      <c r="N95" s="46">
        <v>0</v>
      </c>
      <c r="O95" s="46">
        <v>0</v>
      </c>
      <c r="P95" s="46">
        <v>0</v>
      </c>
      <c r="Q95" s="46">
        <v>0</v>
      </c>
      <c r="R95" s="46">
        <v>0</v>
      </c>
      <c r="S95" s="46">
        <v>2</v>
      </c>
      <c r="T95" s="46">
        <v>0</v>
      </c>
      <c r="U95" s="46">
        <v>0</v>
      </c>
      <c r="V95" s="46">
        <v>0</v>
      </c>
      <c r="W95" s="46">
        <v>0</v>
      </c>
      <c r="X95" s="117">
        <v>0</v>
      </c>
      <c r="Y95" s="46">
        <v>2</v>
      </c>
      <c r="Z95" s="85"/>
      <c r="AA95" s="46">
        <v>48.365000000000002</v>
      </c>
      <c r="BA95" s="85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16" t="s">
        <v>38</v>
      </c>
      <c r="J96" s="46">
        <v>8</v>
      </c>
      <c r="K96" s="46">
        <v>1</v>
      </c>
      <c r="L96" s="46">
        <v>2</v>
      </c>
      <c r="M96" s="46">
        <v>2</v>
      </c>
      <c r="N96" s="46">
        <v>0</v>
      </c>
      <c r="O96" s="46">
        <v>0</v>
      </c>
      <c r="P96" s="46">
        <v>0</v>
      </c>
      <c r="Q96" s="46">
        <v>0</v>
      </c>
      <c r="R96" s="46">
        <v>1</v>
      </c>
      <c r="S96" s="46">
        <v>0</v>
      </c>
      <c r="T96" s="46">
        <v>0</v>
      </c>
      <c r="U96" s="46">
        <v>1</v>
      </c>
      <c r="V96" s="46">
        <v>2</v>
      </c>
      <c r="W96" s="46">
        <v>0</v>
      </c>
      <c r="X96" s="117">
        <v>20</v>
      </c>
      <c r="Y96" s="46">
        <v>-11</v>
      </c>
      <c r="Z96" s="85"/>
      <c r="AA96" s="46">
        <v>48.365000000000002</v>
      </c>
      <c r="BA96" s="85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6">
        <v>1</v>
      </c>
      <c r="K97" s="46">
        <v>5</v>
      </c>
      <c r="L97" s="46">
        <v>5</v>
      </c>
      <c r="M97" s="46">
        <v>5</v>
      </c>
      <c r="N97" s="46">
        <v>2</v>
      </c>
      <c r="O97" s="46">
        <v>0</v>
      </c>
      <c r="P97" s="46">
        <v>2</v>
      </c>
      <c r="Q97" s="46">
        <v>0</v>
      </c>
      <c r="R97" s="46">
        <v>2</v>
      </c>
      <c r="S97" s="46">
        <v>5</v>
      </c>
      <c r="T97" s="46">
        <v>5</v>
      </c>
      <c r="U97" s="46">
        <v>3</v>
      </c>
      <c r="V97" s="46">
        <v>0</v>
      </c>
      <c r="W97" s="46">
        <v>20</v>
      </c>
      <c r="X97" s="117">
        <v>0</v>
      </c>
      <c r="Y97" s="46">
        <v>54</v>
      </c>
      <c r="Z97" s="85">
        <v>1.4555555555555555</v>
      </c>
      <c r="AA97" s="46">
        <v>51.527000000000001</v>
      </c>
      <c r="BA97" s="85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6">
        <v>2</v>
      </c>
      <c r="K98" s="46">
        <v>0</v>
      </c>
      <c r="L98" s="46">
        <v>0</v>
      </c>
      <c r="M98" s="46">
        <v>0</v>
      </c>
      <c r="N98" s="46">
        <v>0</v>
      </c>
      <c r="O98" s="46">
        <v>5</v>
      </c>
      <c r="P98" s="46">
        <v>5</v>
      </c>
      <c r="Q98" s="46">
        <v>3</v>
      </c>
      <c r="R98" s="46">
        <v>0</v>
      </c>
      <c r="S98" s="46">
        <v>1</v>
      </c>
      <c r="T98" s="46">
        <v>0</v>
      </c>
      <c r="U98" s="46">
        <v>5</v>
      </c>
      <c r="V98" s="46">
        <v>6</v>
      </c>
      <c r="W98" s="46">
        <v>20</v>
      </c>
      <c r="X98" s="117">
        <v>0</v>
      </c>
      <c r="Y98" s="46">
        <v>45</v>
      </c>
      <c r="Z98" s="85"/>
      <c r="AA98" s="46">
        <v>51.527000000000001</v>
      </c>
      <c r="BA98" s="85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6">
        <v>3</v>
      </c>
      <c r="K99" s="46">
        <v>1</v>
      </c>
      <c r="L99" s="46">
        <v>0</v>
      </c>
      <c r="M99" s="46">
        <v>0</v>
      </c>
      <c r="N99" s="46">
        <v>3</v>
      </c>
      <c r="O99" s="46">
        <v>0</v>
      </c>
      <c r="P99" s="46">
        <v>0</v>
      </c>
      <c r="Q99" s="46">
        <v>0</v>
      </c>
      <c r="R99" s="46">
        <v>1</v>
      </c>
      <c r="S99" s="46">
        <v>3</v>
      </c>
      <c r="T99" s="46">
        <v>1</v>
      </c>
      <c r="U99" s="46">
        <v>0</v>
      </c>
      <c r="V99" s="46">
        <v>0</v>
      </c>
      <c r="W99" s="46">
        <v>20</v>
      </c>
      <c r="X99" s="117">
        <v>0</v>
      </c>
      <c r="Y99" s="46">
        <v>29</v>
      </c>
      <c r="Z99" s="85"/>
      <c r="AA99" s="46">
        <v>51.527000000000001</v>
      </c>
      <c r="BA99" s="85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6">
        <v>4</v>
      </c>
      <c r="K100" s="46">
        <v>0</v>
      </c>
      <c r="L100" s="46">
        <v>1</v>
      </c>
      <c r="M100" s="46">
        <v>0</v>
      </c>
      <c r="N100" s="46">
        <v>5</v>
      </c>
      <c r="O100" s="46">
        <v>3</v>
      </c>
      <c r="P100" s="46">
        <v>0</v>
      </c>
      <c r="Q100" s="46">
        <v>2</v>
      </c>
      <c r="R100" s="46">
        <v>0</v>
      </c>
      <c r="S100" s="46">
        <v>0</v>
      </c>
      <c r="T100" s="46">
        <v>0</v>
      </c>
      <c r="U100" s="46">
        <v>1</v>
      </c>
      <c r="V100" s="46">
        <v>10</v>
      </c>
      <c r="W100" s="46">
        <v>0</v>
      </c>
      <c r="X100" s="117">
        <v>0</v>
      </c>
      <c r="Y100" s="46">
        <v>22</v>
      </c>
      <c r="Z100" s="85"/>
      <c r="AA100" s="46">
        <v>51.527000000000001</v>
      </c>
      <c r="BA100" s="85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6">
        <v>5</v>
      </c>
      <c r="K101" s="46">
        <v>2</v>
      </c>
      <c r="L101" s="46">
        <v>0</v>
      </c>
      <c r="M101" s="46">
        <v>2</v>
      </c>
      <c r="N101" s="46">
        <v>0</v>
      </c>
      <c r="O101" s="46">
        <v>0</v>
      </c>
      <c r="P101" s="46">
        <v>3</v>
      </c>
      <c r="Q101" s="46">
        <v>0</v>
      </c>
      <c r="R101" s="46">
        <v>0</v>
      </c>
      <c r="S101" s="46">
        <v>2</v>
      </c>
      <c r="T101" s="46">
        <v>0</v>
      </c>
      <c r="U101" s="46">
        <v>0</v>
      </c>
      <c r="V101" s="46">
        <v>4</v>
      </c>
      <c r="W101" s="46">
        <v>0</v>
      </c>
      <c r="X101" s="117">
        <v>0</v>
      </c>
      <c r="Y101" s="46">
        <v>13</v>
      </c>
      <c r="Z101" s="85"/>
      <c r="AA101" s="46">
        <v>51.527000000000001</v>
      </c>
      <c r="BA101" s="85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6">
        <v>6</v>
      </c>
      <c r="K102" s="46">
        <v>3</v>
      </c>
      <c r="L102" s="46">
        <v>2</v>
      </c>
      <c r="M102" s="46">
        <v>3</v>
      </c>
      <c r="N102" s="46">
        <v>0</v>
      </c>
      <c r="O102" s="46">
        <v>0</v>
      </c>
      <c r="P102" s="46">
        <v>1</v>
      </c>
      <c r="Q102" s="46">
        <v>1</v>
      </c>
      <c r="R102" s="46">
        <v>0</v>
      </c>
      <c r="S102" s="46">
        <v>0</v>
      </c>
      <c r="T102" s="46">
        <v>0</v>
      </c>
      <c r="U102" s="46">
        <v>2</v>
      </c>
      <c r="V102" s="46">
        <v>0</v>
      </c>
      <c r="W102" s="46">
        <v>0</v>
      </c>
      <c r="X102" s="117">
        <v>0</v>
      </c>
      <c r="Y102" s="46">
        <v>12</v>
      </c>
      <c r="Z102" s="85"/>
      <c r="AA102" s="46">
        <v>51.527000000000001</v>
      </c>
      <c r="BA102" s="85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6">
        <v>7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5</v>
      </c>
      <c r="R103" s="46">
        <v>3</v>
      </c>
      <c r="S103" s="46">
        <v>0</v>
      </c>
      <c r="T103" s="46">
        <v>3</v>
      </c>
      <c r="U103" s="46">
        <v>0</v>
      </c>
      <c r="V103" s="46">
        <v>0</v>
      </c>
      <c r="W103" s="46">
        <v>0</v>
      </c>
      <c r="X103" s="117">
        <v>0</v>
      </c>
      <c r="Y103" s="46">
        <v>11</v>
      </c>
      <c r="Z103" s="85"/>
      <c r="AA103" s="46">
        <v>51.527000000000001</v>
      </c>
      <c r="BA103" s="85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6">
        <v>8</v>
      </c>
      <c r="K104" s="46">
        <v>0</v>
      </c>
      <c r="L104" s="46">
        <v>3</v>
      </c>
      <c r="M104" s="46">
        <v>1</v>
      </c>
      <c r="N104" s="46">
        <v>0</v>
      </c>
      <c r="O104" s="46">
        <v>1</v>
      </c>
      <c r="P104" s="46">
        <v>0</v>
      </c>
      <c r="Q104" s="46">
        <v>0</v>
      </c>
      <c r="R104" s="46">
        <v>0</v>
      </c>
      <c r="S104" s="46">
        <v>0</v>
      </c>
      <c r="T104" s="46">
        <v>0</v>
      </c>
      <c r="U104" s="46">
        <v>0</v>
      </c>
      <c r="V104" s="46">
        <v>0</v>
      </c>
      <c r="W104" s="46">
        <v>0</v>
      </c>
      <c r="X104" s="117">
        <v>0</v>
      </c>
      <c r="Y104" s="46">
        <v>5</v>
      </c>
      <c r="Z104" s="85"/>
      <c r="AA104" s="46">
        <v>51.527000000000001</v>
      </c>
      <c r="BA104" s="85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6">
        <v>9</v>
      </c>
      <c r="K105" s="46">
        <v>0</v>
      </c>
      <c r="L105" s="46">
        <v>0</v>
      </c>
      <c r="M105" s="46">
        <v>0</v>
      </c>
      <c r="N105" s="46">
        <v>0</v>
      </c>
      <c r="O105" s="46">
        <v>0</v>
      </c>
      <c r="P105" s="46">
        <v>0</v>
      </c>
      <c r="Q105" s="46">
        <v>0</v>
      </c>
      <c r="R105" s="46">
        <v>0</v>
      </c>
      <c r="S105" s="46">
        <v>0</v>
      </c>
      <c r="T105" s="46">
        <v>2</v>
      </c>
      <c r="U105" s="46">
        <v>0</v>
      </c>
      <c r="V105" s="46">
        <v>2</v>
      </c>
      <c r="W105" s="46">
        <v>0</v>
      </c>
      <c r="X105" s="117">
        <v>0</v>
      </c>
      <c r="Y105" s="46">
        <v>4</v>
      </c>
      <c r="Z105" s="85"/>
      <c r="AA105" s="46">
        <v>51.527000000000001</v>
      </c>
      <c r="BA105" s="85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6">
        <v>10</v>
      </c>
      <c r="K106" s="46">
        <v>0</v>
      </c>
      <c r="L106" s="46">
        <v>0</v>
      </c>
      <c r="M106" s="46">
        <v>0</v>
      </c>
      <c r="N106" s="46">
        <v>0</v>
      </c>
      <c r="O106" s="46">
        <v>0</v>
      </c>
      <c r="P106" s="46">
        <v>0</v>
      </c>
      <c r="Q106" s="46">
        <v>0</v>
      </c>
      <c r="R106" s="46">
        <v>0</v>
      </c>
      <c r="S106" s="46">
        <v>0</v>
      </c>
      <c r="T106" s="46">
        <v>0</v>
      </c>
      <c r="U106" s="46">
        <v>0</v>
      </c>
      <c r="V106" s="46">
        <v>0</v>
      </c>
      <c r="W106" s="46">
        <v>0</v>
      </c>
      <c r="X106" s="117">
        <v>0</v>
      </c>
      <c r="Y106" s="46">
        <v>0</v>
      </c>
      <c r="Z106" s="85"/>
      <c r="AA106" s="46">
        <v>51.527000000000001</v>
      </c>
      <c r="BA106" s="85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6">
        <v>11</v>
      </c>
      <c r="K107" s="46">
        <v>0</v>
      </c>
      <c r="L107" s="46">
        <v>0</v>
      </c>
      <c r="M107" s="46">
        <v>0</v>
      </c>
      <c r="N107" s="46">
        <v>0</v>
      </c>
      <c r="O107" s="46">
        <v>0</v>
      </c>
      <c r="P107" s="46">
        <v>0</v>
      </c>
      <c r="Q107" s="46">
        <v>0</v>
      </c>
      <c r="R107" s="46">
        <v>0</v>
      </c>
      <c r="S107" s="46">
        <v>0</v>
      </c>
      <c r="T107" s="46">
        <v>0</v>
      </c>
      <c r="U107" s="46">
        <v>0</v>
      </c>
      <c r="V107" s="46">
        <v>0</v>
      </c>
      <c r="W107" s="46">
        <v>0</v>
      </c>
      <c r="X107" s="117">
        <v>0</v>
      </c>
      <c r="Y107" s="46">
        <v>0</v>
      </c>
      <c r="Z107" s="85"/>
      <c r="AA107" s="46">
        <v>51.527000000000001</v>
      </c>
      <c r="BA107" s="85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6">
        <v>12</v>
      </c>
      <c r="K108" s="46">
        <v>0</v>
      </c>
      <c r="L108" s="46">
        <v>0</v>
      </c>
      <c r="M108" s="46">
        <v>0</v>
      </c>
      <c r="N108" s="46">
        <v>1</v>
      </c>
      <c r="O108" s="46">
        <v>2</v>
      </c>
      <c r="P108" s="46">
        <v>0</v>
      </c>
      <c r="Q108" s="46">
        <v>0</v>
      </c>
      <c r="R108" s="46">
        <v>5</v>
      </c>
      <c r="S108" s="46">
        <v>0</v>
      </c>
      <c r="T108" s="46">
        <v>0</v>
      </c>
      <c r="U108" s="46">
        <v>0</v>
      </c>
      <c r="V108" s="46">
        <v>0</v>
      </c>
      <c r="W108" s="46">
        <v>0</v>
      </c>
      <c r="X108" s="117">
        <v>20</v>
      </c>
      <c r="Y108" s="46">
        <v>-12</v>
      </c>
      <c r="Z108" s="85"/>
      <c r="AA108" s="46">
        <v>51.527000000000001</v>
      </c>
      <c r="BA108" s="85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6">
        <v>13</v>
      </c>
      <c r="K109" s="46">
        <v>0</v>
      </c>
      <c r="L109" s="46">
        <v>0</v>
      </c>
      <c r="M109" s="46">
        <v>0</v>
      </c>
      <c r="N109" s="46">
        <v>0</v>
      </c>
      <c r="O109" s="46">
        <v>0</v>
      </c>
      <c r="P109" s="46">
        <v>0</v>
      </c>
      <c r="Q109" s="46">
        <v>0</v>
      </c>
      <c r="R109" s="46">
        <v>0</v>
      </c>
      <c r="S109" s="46">
        <v>0</v>
      </c>
      <c r="T109" s="46">
        <v>0</v>
      </c>
      <c r="U109" s="46">
        <v>0</v>
      </c>
      <c r="V109" s="46">
        <v>0</v>
      </c>
      <c r="W109" s="46">
        <v>0</v>
      </c>
      <c r="X109" s="117">
        <v>20</v>
      </c>
      <c r="Y109" s="46">
        <v>-20</v>
      </c>
      <c r="Z109" s="85"/>
      <c r="AA109" s="46">
        <v>51.527000000000001</v>
      </c>
      <c r="BA109" s="85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6">
        <v>14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6">
        <v>0</v>
      </c>
      <c r="V110" s="46">
        <v>0</v>
      </c>
      <c r="W110" s="46">
        <v>0</v>
      </c>
      <c r="X110" s="117">
        <v>20</v>
      </c>
      <c r="Y110" s="46">
        <v>-20</v>
      </c>
      <c r="Z110" s="85"/>
      <c r="AA110" s="46">
        <v>51.527000000000001</v>
      </c>
      <c r="BA110" s="85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6">
        <v>15</v>
      </c>
      <c r="K111" s="46">
        <v>0</v>
      </c>
      <c r="L111" s="46">
        <v>0</v>
      </c>
      <c r="M111" s="46">
        <v>0</v>
      </c>
      <c r="N111" s="46">
        <v>0</v>
      </c>
      <c r="O111" s="46">
        <v>0</v>
      </c>
      <c r="P111" s="46">
        <v>0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0</v>
      </c>
      <c r="W111" s="46">
        <v>0</v>
      </c>
      <c r="X111" s="117">
        <v>20</v>
      </c>
      <c r="Y111" s="46" t="s">
        <v>308</v>
      </c>
      <c r="Z111" s="85"/>
      <c r="AA111" s="46">
        <v>51.527000000000001</v>
      </c>
      <c r="BA111" s="85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16" t="s">
        <v>17</v>
      </c>
      <c r="J112" s="46">
        <v>1</v>
      </c>
      <c r="K112" s="46">
        <v>5</v>
      </c>
      <c r="L112" s="46">
        <v>0</v>
      </c>
      <c r="M112" s="46">
        <v>5</v>
      </c>
      <c r="N112" s="46">
        <v>5</v>
      </c>
      <c r="O112" s="46">
        <v>0</v>
      </c>
      <c r="P112" s="46">
        <v>5</v>
      </c>
      <c r="Q112" s="46">
        <v>5</v>
      </c>
      <c r="R112" s="46">
        <v>2</v>
      </c>
      <c r="S112" s="46">
        <v>3</v>
      </c>
      <c r="T112" s="46">
        <v>3</v>
      </c>
      <c r="U112" s="46">
        <v>0</v>
      </c>
      <c r="V112" s="46">
        <v>0</v>
      </c>
      <c r="W112" s="46">
        <v>0</v>
      </c>
      <c r="X112" s="117">
        <v>0</v>
      </c>
      <c r="Y112" s="46">
        <v>33</v>
      </c>
      <c r="Z112" s="85">
        <v>1.9263888888888889</v>
      </c>
      <c r="AA112" s="46">
        <v>38.933</v>
      </c>
      <c r="BA112" s="85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16" t="s">
        <v>53</v>
      </c>
      <c r="J113" s="46">
        <v>2</v>
      </c>
      <c r="K113" s="46">
        <v>3</v>
      </c>
      <c r="L113" s="46">
        <v>3</v>
      </c>
      <c r="M113" s="46">
        <v>3</v>
      </c>
      <c r="N113" s="46">
        <v>0</v>
      </c>
      <c r="O113" s="46">
        <v>0</v>
      </c>
      <c r="P113" s="46">
        <v>0</v>
      </c>
      <c r="Q113" s="46">
        <v>0</v>
      </c>
      <c r="R113" s="46">
        <v>0</v>
      </c>
      <c r="S113" s="46">
        <v>2</v>
      </c>
      <c r="T113" s="46">
        <v>5</v>
      </c>
      <c r="U113" s="46">
        <v>1</v>
      </c>
      <c r="V113" s="46">
        <v>6</v>
      </c>
      <c r="W113" s="46">
        <v>0</v>
      </c>
      <c r="X113" s="117">
        <v>0</v>
      </c>
      <c r="Y113" s="46">
        <v>23</v>
      </c>
      <c r="Z113" s="85"/>
      <c r="AA113" s="46">
        <v>38.933</v>
      </c>
      <c r="BA113" s="85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16" t="s">
        <v>238</v>
      </c>
      <c r="J114" s="46">
        <v>3</v>
      </c>
      <c r="K114" s="46">
        <v>1</v>
      </c>
      <c r="L114" s="46">
        <v>0</v>
      </c>
      <c r="M114" s="46">
        <v>1</v>
      </c>
      <c r="N114" s="46">
        <v>0</v>
      </c>
      <c r="O114" s="46">
        <v>2</v>
      </c>
      <c r="P114" s="46">
        <v>3</v>
      </c>
      <c r="Q114" s="46">
        <v>0</v>
      </c>
      <c r="R114" s="46">
        <v>0</v>
      </c>
      <c r="S114" s="46">
        <v>0</v>
      </c>
      <c r="T114" s="46">
        <v>1</v>
      </c>
      <c r="U114" s="46">
        <v>0</v>
      </c>
      <c r="V114" s="46">
        <v>10</v>
      </c>
      <c r="W114" s="46">
        <v>0</v>
      </c>
      <c r="X114" s="117">
        <v>0</v>
      </c>
      <c r="Y114" s="46">
        <v>18</v>
      </c>
      <c r="Z114" s="85"/>
      <c r="AA114" s="46">
        <v>38.933</v>
      </c>
      <c r="BA114" s="85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16" t="s">
        <v>47</v>
      </c>
      <c r="J115" s="46">
        <v>4</v>
      </c>
      <c r="K115" s="46">
        <v>0</v>
      </c>
      <c r="L115" s="46">
        <v>2</v>
      </c>
      <c r="M115" s="46">
        <v>0</v>
      </c>
      <c r="N115" s="46">
        <v>0</v>
      </c>
      <c r="O115" s="46">
        <v>3</v>
      </c>
      <c r="P115" s="46">
        <v>0</v>
      </c>
      <c r="Q115" s="46">
        <v>2</v>
      </c>
      <c r="R115" s="46">
        <v>1</v>
      </c>
      <c r="S115" s="46">
        <v>5</v>
      </c>
      <c r="T115" s="46">
        <v>0</v>
      </c>
      <c r="U115" s="46">
        <v>3</v>
      </c>
      <c r="V115" s="46">
        <v>2</v>
      </c>
      <c r="W115" s="46">
        <v>0</v>
      </c>
      <c r="X115" s="117">
        <v>0</v>
      </c>
      <c r="Y115" s="46">
        <v>18</v>
      </c>
      <c r="Z115" s="85"/>
      <c r="AA115" s="46">
        <v>38.933</v>
      </c>
      <c r="BA115" s="85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16" t="s">
        <v>51</v>
      </c>
      <c r="J116" s="46">
        <v>5</v>
      </c>
      <c r="K116" s="46">
        <v>0</v>
      </c>
      <c r="L116" s="46">
        <v>0</v>
      </c>
      <c r="M116" s="46">
        <v>0</v>
      </c>
      <c r="N116" s="46">
        <v>0</v>
      </c>
      <c r="O116" s="46">
        <v>0</v>
      </c>
      <c r="P116" s="46">
        <v>0</v>
      </c>
      <c r="Q116" s="46">
        <v>0</v>
      </c>
      <c r="R116" s="46">
        <v>3</v>
      </c>
      <c r="S116" s="46">
        <v>0</v>
      </c>
      <c r="T116" s="46">
        <v>0</v>
      </c>
      <c r="U116" s="46">
        <v>5</v>
      </c>
      <c r="V116" s="46">
        <v>4</v>
      </c>
      <c r="W116" s="46">
        <v>0</v>
      </c>
      <c r="X116" s="117">
        <v>0</v>
      </c>
      <c r="Y116" s="46">
        <v>12</v>
      </c>
      <c r="Z116" s="85"/>
      <c r="AA116" s="46">
        <v>38.933</v>
      </c>
      <c r="BA116" s="85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16" t="s">
        <v>36</v>
      </c>
      <c r="J117" s="46">
        <v>6</v>
      </c>
      <c r="K117" s="46">
        <v>0</v>
      </c>
      <c r="L117" s="46">
        <v>5</v>
      </c>
      <c r="M117" s="46">
        <v>0</v>
      </c>
      <c r="N117" s="46">
        <v>2</v>
      </c>
      <c r="O117" s="46">
        <v>0</v>
      </c>
      <c r="P117" s="46">
        <v>0</v>
      </c>
      <c r="Q117" s="46">
        <v>3</v>
      </c>
      <c r="R117" s="46">
        <v>0</v>
      </c>
      <c r="S117" s="46">
        <v>0</v>
      </c>
      <c r="T117" s="46">
        <v>2</v>
      </c>
      <c r="U117" s="46">
        <v>0</v>
      </c>
      <c r="V117" s="46">
        <v>0</v>
      </c>
      <c r="W117" s="46">
        <v>0</v>
      </c>
      <c r="X117" s="117">
        <v>0</v>
      </c>
      <c r="Y117" s="46">
        <v>12</v>
      </c>
      <c r="Z117" s="85"/>
      <c r="AA117" s="46">
        <v>38.933</v>
      </c>
      <c r="BA117" s="85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16" t="s">
        <v>56</v>
      </c>
      <c r="J118" s="46">
        <v>7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2</v>
      </c>
      <c r="Q118" s="46">
        <v>1</v>
      </c>
      <c r="R118" s="46">
        <v>0</v>
      </c>
      <c r="S118" s="46">
        <v>0</v>
      </c>
      <c r="T118" s="46">
        <v>0</v>
      </c>
      <c r="U118" s="46">
        <v>2</v>
      </c>
      <c r="V118" s="46">
        <v>0</v>
      </c>
      <c r="W118" s="46">
        <v>0</v>
      </c>
      <c r="X118" s="117">
        <v>0</v>
      </c>
      <c r="Y118" s="46">
        <v>5</v>
      </c>
      <c r="Z118" s="85"/>
      <c r="AA118" s="46">
        <v>38.933</v>
      </c>
      <c r="BA118" s="85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16" t="s">
        <v>15</v>
      </c>
      <c r="J119" s="46">
        <v>8</v>
      </c>
      <c r="K119" s="46">
        <v>0</v>
      </c>
      <c r="L119" s="46">
        <v>0</v>
      </c>
      <c r="M119" s="46">
        <v>0</v>
      </c>
      <c r="N119" s="46">
        <v>0</v>
      </c>
      <c r="O119" s="46">
        <v>0</v>
      </c>
      <c r="P119" s="46">
        <v>0</v>
      </c>
      <c r="Q119" s="46">
        <v>0</v>
      </c>
      <c r="R119" s="46">
        <v>5</v>
      </c>
      <c r="S119" s="46">
        <v>0</v>
      </c>
      <c r="T119" s="46">
        <v>0</v>
      </c>
      <c r="U119" s="46">
        <v>0</v>
      </c>
      <c r="V119" s="46">
        <v>0</v>
      </c>
      <c r="W119" s="46">
        <v>0</v>
      </c>
      <c r="X119" s="117">
        <v>0</v>
      </c>
      <c r="Y119" s="46">
        <v>5</v>
      </c>
      <c r="Z119" s="85"/>
      <c r="AA119" s="46">
        <v>38.933</v>
      </c>
      <c r="BA119" s="85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16" t="s">
        <v>97</v>
      </c>
      <c r="J120" s="46">
        <v>9</v>
      </c>
      <c r="K120" s="46">
        <v>0</v>
      </c>
      <c r="L120" s="46">
        <v>0</v>
      </c>
      <c r="M120" s="46">
        <v>0</v>
      </c>
      <c r="N120" s="46">
        <v>3</v>
      </c>
      <c r="O120" s="46">
        <v>0</v>
      </c>
      <c r="P120" s="46">
        <v>0</v>
      </c>
      <c r="Q120" s="46">
        <v>0</v>
      </c>
      <c r="R120" s="46">
        <v>0</v>
      </c>
      <c r="S120" s="46">
        <v>0</v>
      </c>
      <c r="T120" s="46">
        <v>0</v>
      </c>
      <c r="U120" s="46">
        <v>0</v>
      </c>
      <c r="V120" s="46">
        <v>0</v>
      </c>
      <c r="W120" s="46">
        <v>0</v>
      </c>
      <c r="X120" s="117">
        <v>0</v>
      </c>
      <c r="Y120" s="46">
        <v>3</v>
      </c>
      <c r="Z120" s="85"/>
      <c r="AA120" s="46">
        <v>38.933</v>
      </c>
      <c r="BA120" s="85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16" t="s">
        <v>67</v>
      </c>
      <c r="J121" s="46">
        <v>10</v>
      </c>
      <c r="K121" s="46">
        <v>0</v>
      </c>
      <c r="L121" s="46">
        <v>1</v>
      </c>
      <c r="M121" s="46">
        <v>0</v>
      </c>
      <c r="N121" s="46">
        <v>0</v>
      </c>
      <c r="O121" s="46">
        <v>1</v>
      </c>
      <c r="P121" s="46">
        <v>0</v>
      </c>
      <c r="Q121" s="46">
        <v>0</v>
      </c>
      <c r="R121" s="46">
        <v>0</v>
      </c>
      <c r="S121" s="46">
        <v>0</v>
      </c>
      <c r="T121" s="46">
        <v>0</v>
      </c>
      <c r="U121" s="46">
        <v>0</v>
      </c>
      <c r="V121" s="46">
        <v>0</v>
      </c>
      <c r="W121" s="46">
        <v>0</v>
      </c>
      <c r="X121" s="117">
        <v>0</v>
      </c>
      <c r="Y121" s="46">
        <v>2</v>
      </c>
      <c r="Z121" s="85"/>
      <c r="AA121" s="46">
        <v>38.933</v>
      </c>
      <c r="BA121" s="85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16" t="s">
        <v>232</v>
      </c>
      <c r="J122" s="46">
        <v>11</v>
      </c>
      <c r="K122" s="46">
        <v>0</v>
      </c>
      <c r="L122" s="46">
        <v>0</v>
      </c>
      <c r="M122" s="46">
        <v>0</v>
      </c>
      <c r="N122" s="46">
        <v>0</v>
      </c>
      <c r="O122" s="46">
        <v>0</v>
      </c>
      <c r="P122" s="46">
        <v>0</v>
      </c>
      <c r="Q122" s="46">
        <v>0</v>
      </c>
      <c r="R122" s="46">
        <v>0</v>
      </c>
      <c r="S122" s="46">
        <v>1</v>
      </c>
      <c r="T122" s="46">
        <v>0</v>
      </c>
      <c r="U122" s="46">
        <v>0</v>
      </c>
      <c r="V122" s="46">
        <v>0</v>
      </c>
      <c r="W122" s="46">
        <v>0</v>
      </c>
      <c r="X122" s="117">
        <v>0</v>
      </c>
      <c r="Y122" s="46">
        <v>1</v>
      </c>
      <c r="Z122" s="85"/>
      <c r="AA122" s="46">
        <v>38.933</v>
      </c>
      <c r="BA122" s="85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16" t="s">
        <v>21</v>
      </c>
      <c r="J123" s="46">
        <v>12</v>
      </c>
      <c r="K123" s="46">
        <v>0</v>
      </c>
      <c r="L123" s="46">
        <v>0</v>
      </c>
      <c r="M123" s="46">
        <v>0</v>
      </c>
      <c r="N123" s="46">
        <v>0</v>
      </c>
      <c r="O123" s="46">
        <v>0</v>
      </c>
      <c r="P123" s="46">
        <v>0</v>
      </c>
      <c r="Q123" s="46">
        <v>0</v>
      </c>
      <c r="R123" s="46">
        <v>0</v>
      </c>
      <c r="S123" s="46">
        <v>0</v>
      </c>
      <c r="T123" s="46">
        <v>0</v>
      </c>
      <c r="U123" s="46">
        <v>0</v>
      </c>
      <c r="V123" s="46">
        <v>0</v>
      </c>
      <c r="W123" s="46">
        <v>0</v>
      </c>
      <c r="X123" s="117">
        <v>0</v>
      </c>
      <c r="Y123" s="46">
        <v>0</v>
      </c>
      <c r="Z123" s="85"/>
      <c r="AA123" s="46">
        <v>38.933</v>
      </c>
      <c r="BA123" s="85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6">
        <v>13</v>
      </c>
      <c r="K124" s="46">
        <v>0</v>
      </c>
      <c r="L124" s="46">
        <v>0</v>
      </c>
      <c r="M124" s="46">
        <v>0</v>
      </c>
      <c r="N124" s="46">
        <v>0</v>
      </c>
      <c r="O124" s="46">
        <v>0</v>
      </c>
      <c r="P124" s="46">
        <v>0</v>
      </c>
      <c r="Q124" s="46">
        <v>0</v>
      </c>
      <c r="R124" s="46">
        <v>0</v>
      </c>
      <c r="S124" s="46">
        <v>0</v>
      </c>
      <c r="T124" s="46">
        <v>0</v>
      </c>
      <c r="U124" s="46">
        <v>0</v>
      </c>
      <c r="V124" s="46">
        <v>0</v>
      </c>
      <c r="W124" s="46">
        <v>0</v>
      </c>
      <c r="X124" s="117">
        <v>20</v>
      </c>
      <c r="Y124" s="46">
        <v>-20</v>
      </c>
      <c r="Z124" s="85"/>
      <c r="AA124" s="46">
        <v>38.933</v>
      </c>
      <c r="BA124" s="85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6" t="s">
        <v>308</v>
      </c>
      <c r="K125" s="46">
        <v>0</v>
      </c>
      <c r="L125" s="46">
        <v>0</v>
      </c>
      <c r="M125" s="46">
        <v>0</v>
      </c>
      <c r="N125" s="46">
        <v>0</v>
      </c>
      <c r="O125" s="46">
        <v>0</v>
      </c>
      <c r="P125" s="46">
        <v>0</v>
      </c>
      <c r="Q125" s="46">
        <v>0</v>
      </c>
      <c r="R125" s="46">
        <v>0</v>
      </c>
      <c r="S125" s="46">
        <v>0</v>
      </c>
      <c r="T125" s="46">
        <v>0</v>
      </c>
      <c r="U125" s="46">
        <v>0</v>
      </c>
      <c r="V125" s="46">
        <v>0</v>
      </c>
      <c r="W125" s="46">
        <v>0</v>
      </c>
      <c r="X125" s="117">
        <v>20</v>
      </c>
      <c r="Y125" s="46" t="s">
        <v>308</v>
      </c>
      <c r="Z125" s="85"/>
      <c r="AA125" s="46">
        <v>38.933</v>
      </c>
      <c r="BA125" s="85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6" t="s">
        <v>308</v>
      </c>
      <c r="K126" s="46">
        <v>0</v>
      </c>
      <c r="L126" s="46">
        <v>0</v>
      </c>
      <c r="M126" s="46">
        <v>0</v>
      </c>
      <c r="N126" s="46">
        <v>0</v>
      </c>
      <c r="O126" s="46">
        <v>0</v>
      </c>
      <c r="P126" s="46">
        <v>0</v>
      </c>
      <c r="Q126" s="46">
        <v>0</v>
      </c>
      <c r="R126" s="46">
        <v>0</v>
      </c>
      <c r="S126" s="46">
        <v>0</v>
      </c>
      <c r="T126" s="46">
        <v>0</v>
      </c>
      <c r="U126" s="46">
        <v>0</v>
      </c>
      <c r="V126" s="46">
        <v>0</v>
      </c>
      <c r="W126" s="46">
        <v>0</v>
      </c>
      <c r="X126" s="117">
        <v>20</v>
      </c>
      <c r="Y126" s="46" t="s">
        <v>308</v>
      </c>
      <c r="Z126" s="85"/>
      <c r="AA126" s="46">
        <v>38.933</v>
      </c>
      <c r="BA126" s="85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6" t="s">
        <v>308</v>
      </c>
      <c r="K127" s="46">
        <v>0</v>
      </c>
      <c r="L127" s="46">
        <v>0</v>
      </c>
      <c r="M127" s="46">
        <v>0</v>
      </c>
      <c r="N127" s="46">
        <v>1</v>
      </c>
      <c r="O127" s="46">
        <v>0</v>
      </c>
      <c r="P127" s="46">
        <v>1</v>
      </c>
      <c r="Q127" s="46">
        <v>0</v>
      </c>
      <c r="R127" s="46">
        <v>0</v>
      </c>
      <c r="S127" s="46">
        <v>0</v>
      </c>
      <c r="T127" s="46">
        <v>0</v>
      </c>
      <c r="U127" s="46">
        <v>0</v>
      </c>
      <c r="V127" s="46">
        <v>0</v>
      </c>
      <c r="W127" s="46">
        <v>0</v>
      </c>
      <c r="X127" s="117">
        <v>0</v>
      </c>
      <c r="Y127" s="46" t="s">
        <v>308</v>
      </c>
      <c r="Z127" s="85"/>
      <c r="AA127" s="46">
        <v>38.933</v>
      </c>
      <c r="BA127" s="85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6" t="s">
        <v>308</v>
      </c>
      <c r="K128" s="46">
        <v>2</v>
      </c>
      <c r="L128" s="46">
        <v>0</v>
      </c>
      <c r="M128" s="46">
        <v>2</v>
      </c>
      <c r="N128" s="46">
        <v>0</v>
      </c>
      <c r="O128" s="46">
        <v>5</v>
      </c>
      <c r="P128" s="46">
        <v>0</v>
      </c>
      <c r="Q128" s="46">
        <v>0</v>
      </c>
      <c r="R128" s="46">
        <v>0</v>
      </c>
      <c r="S128" s="46">
        <v>0</v>
      </c>
      <c r="T128" s="46">
        <v>0</v>
      </c>
      <c r="U128" s="46">
        <v>0</v>
      </c>
      <c r="V128" s="46">
        <v>0</v>
      </c>
      <c r="W128" s="46">
        <v>0</v>
      </c>
      <c r="X128" s="117">
        <v>0</v>
      </c>
      <c r="Y128" s="46" t="s">
        <v>308</v>
      </c>
      <c r="Z128" s="85"/>
      <c r="AA128" s="46">
        <v>38.933</v>
      </c>
      <c r="BA128" s="85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6" t="s">
        <v>308</v>
      </c>
      <c r="K129" s="46">
        <v>0</v>
      </c>
      <c r="L129" s="46">
        <v>0</v>
      </c>
      <c r="M129" s="46">
        <v>0</v>
      </c>
      <c r="N129" s="46">
        <v>0</v>
      </c>
      <c r="O129" s="46">
        <v>0</v>
      </c>
      <c r="P129" s="46">
        <v>0</v>
      </c>
      <c r="Q129" s="46">
        <v>0</v>
      </c>
      <c r="R129" s="46">
        <v>0</v>
      </c>
      <c r="S129" s="46">
        <v>0</v>
      </c>
      <c r="T129" s="46">
        <v>0</v>
      </c>
      <c r="U129" s="46">
        <v>0</v>
      </c>
      <c r="V129" s="46">
        <v>0</v>
      </c>
      <c r="W129" s="46">
        <v>0</v>
      </c>
      <c r="X129" s="117">
        <v>20</v>
      </c>
      <c r="Y129" s="46" t="s">
        <v>308</v>
      </c>
      <c r="Z129" s="85"/>
      <c r="AA129" s="46">
        <v>38.933</v>
      </c>
      <c r="BA129" s="85"/>
    </row>
    <row r="130" spans="1:53" x14ac:dyDescent="0.3">
      <c r="A130" s="10" t="s">
        <v>108</v>
      </c>
      <c r="B130" s="10">
        <v>2021</v>
      </c>
      <c r="C130" s="34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6">
        <v>1</v>
      </c>
      <c r="K130" s="46">
        <v>3</v>
      </c>
      <c r="L130" s="46">
        <v>3</v>
      </c>
      <c r="M130" s="46">
        <v>5</v>
      </c>
      <c r="N130" s="46">
        <v>3</v>
      </c>
      <c r="O130" s="46">
        <v>5</v>
      </c>
      <c r="P130" s="46">
        <v>0</v>
      </c>
      <c r="Q130" s="46">
        <v>0</v>
      </c>
      <c r="R130" s="46">
        <v>0</v>
      </c>
      <c r="S130" s="46">
        <v>0</v>
      </c>
      <c r="T130" s="46">
        <v>0</v>
      </c>
      <c r="U130" s="46">
        <v>0</v>
      </c>
      <c r="V130" s="46">
        <v>0</v>
      </c>
      <c r="W130" s="46">
        <v>0</v>
      </c>
      <c r="X130" s="117">
        <v>0</v>
      </c>
      <c r="Y130" s="46">
        <v>19</v>
      </c>
      <c r="Z130" s="85">
        <v>0.71944444444444444</v>
      </c>
      <c r="AA130" s="46">
        <v>52.124000000000002</v>
      </c>
      <c r="BA130" s="85"/>
    </row>
    <row r="131" spans="1:53" x14ac:dyDescent="0.3">
      <c r="A131" s="10" t="s">
        <v>108</v>
      </c>
      <c r="B131" s="10">
        <v>2021</v>
      </c>
      <c r="C131" s="34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6">
        <v>2</v>
      </c>
      <c r="K131" s="46">
        <v>5</v>
      </c>
      <c r="L131" s="46">
        <v>0</v>
      </c>
      <c r="M131" s="46">
        <v>0</v>
      </c>
      <c r="N131" s="46">
        <v>1</v>
      </c>
      <c r="O131" s="46">
        <v>0</v>
      </c>
      <c r="P131" s="46">
        <v>6</v>
      </c>
      <c r="Q131" s="46">
        <v>0</v>
      </c>
      <c r="R131" s="46">
        <v>0</v>
      </c>
      <c r="S131" s="46">
        <v>0</v>
      </c>
      <c r="T131" s="46">
        <v>0</v>
      </c>
      <c r="U131" s="46">
        <v>0</v>
      </c>
      <c r="V131" s="46">
        <v>0</v>
      </c>
      <c r="W131" s="46">
        <v>0</v>
      </c>
      <c r="X131" s="117">
        <v>0</v>
      </c>
      <c r="Y131" s="46">
        <v>12</v>
      </c>
      <c r="Z131" s="85"/>
      <c r="AA131" s="46">
        <v>52.124000000000002</v>
      </c>
      <c r="BA131" s="85"/>
    </row>
    <row r="132" spans="1:53" x14ac:dyDescent="0.3">
      <c r="A132" s="10" t="s">
        <v>108</v>
      </c>
      <c r="B132" s="10">
        <v>2021</v>
      </c>
      <c r="C132" s="34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6">
        <v>3</v>
      </c>
      <c r="K132" s="46">
        <v>0</v>
      </c>
      <c r="L132" s="46">
        <v>5</v>
      </c>
      <c r="M132" s="46">
        <v>0</v>
      </c>
      <c r="N132" s="46">
        <v>5</v>
      </c>
      <c r="O132" s="46">
        <v>2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6">
        <v>0</v>
      </c>
      <c r="V132" s="46">
        <v>0</v>
      </c>
      <c r="W132" s="46">
        <v>0</v>
      </c>
      <c r="X132" s="117">
        <v>0</v>
      </c>
      <c r="Y132" s="46">
        <v>12</v>
      </c>
      <c r="Z132" s="85"/>
      <c r="AA132" s="46">
        <v>52.124000000000002</v>
      </c>
      <c r="BA132" s="85"/>
    </row>
    <row r="133" spans="1:53" x14ac:dyDescent="0.3">
      <c r="A133" s="10" t="s">
        <v>108</v>
      </c>
      <c r="B133" s="10">
        <v>2021</v>
      </c>
      <c r="C133" s="34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6">
        <v>4</v>
      </c>
      <c r="K133" s="46">
        <v>0</v>
      </c>
      <c r="L133" s="46">
        <v>0</v>
      </c>
      <c r="M133" s="46">
        <v>0</v>
      </c>
      <c r="N133" s="46">
        <v>0</v>
      </c>
      <c r="O133" s="46">
        <v>0</v>
      </c>
      <c r="P133" s="46">
        <v>10</v>
      </c>
      <c r="Q133" s="46">
        <v>0</v>
      </c>
      <c r="R133" s="46">
        <v>0</v>
      </c>
      <c r="S133" s="46">
        <v>0</v>
      </c>
      <c r="T133" s="46">
        <v>0</v>
      </c>
      <c r="U133" s="46">
        <v>0</v>
      </c>
      <c r="V133" s="46">
        <v>0</v>
      </c>
      <c r="W133" s="46">
        <v>0</v>
      </c>
      <c r="X133" s="117">
        <v>0</v>
      </c>
      <c r="Y133" s="46">
        <v>10</v>
      </c>
      <c r="Z133" s="85"/>
      <c r="AA133" s="46">
        <v>52.124000000000002</v>
      </c>
      <c r="BA133" s="85"/>
    </row>
    <row r="134" spans="1:53" x14ac:dyDescent="0.3">
      <c r="A134" s="10" t="s">
        <v>108</v>
      </c>
      <c r="B134" s="10">
        <v>2021</v>
      </c>
      <c r="C134" s="34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6">
        <v>5</v>
      </c>
      <c r="K134" s="46">
        <v>2</v>
      </c>
      <c r="L134" s="46">
        <v>2</v>
      </c>
      <c r="M134" s="46">
        <v>3</v>
      </c>
      <c r="N134" s="46">
        <v>0</v>
      </c>
      <c r="O134" s="46">
        <v>1</v>
      </c>
      <c r="P134" s="46">
        <v>0</v>
      </c>
      <c r="Q134" s="46">
        <v>0</v>
      </c>
      <c r="R134" s="46">
        <v>0</v>
      </c>
      <c r="S134" s="46">
        <v>0</v>
      </c>
      <c r="T134" s="46">
        <v>0</v>
      </c>
      <c r="U134" s="46">
        <v>0</v>
      </c>
      <c r="V134" s="46">
        <v>0</v>
      </c>
      <c r="W134" s="46">
        <v>0</v>
      </c>
      <c r="X134" s="117">
        <v>0</v>
      </c>
      <c r="Y134" s="46">
        <v>8</v>
      </c>
      <c r="Z134" s="85"/>
      <c r="AA134" s="46">
        <v>52.124000000000002</v>
      </c>
      <c r="BA134" s="85"/>
    </row>
    <row r="135" spans="1:53" x14ac:dyDescent="0.3">
      <c r="A135" s="10" t="s">
        <v>108</v>
      </c>
      <c r="B135" s="10">
        <v>2021</v>
      </c>
      <c r="C135" s="34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6">
        <v>6</v>
      </c>
      <c r="K135" s="46">
        <v>1</v>
      </c>
      <c r="L135" s="46">
        <v>1</v>
      </c>
      <c r="M135" s="46">
        <v>1</v>
      </c>
      <c r="N135" s="46">
        <v>0</v>
      </c>
      <c r="O135" s="46">
        <v>0</v>
      </c>
      <c r="P135" s="46">
        <v>2</v>
      </c>
      <c r="Q135" s="46">
        <v>0</v>
      </c>
      <c r="R135" s="46">
        <v>0</v>
      </c>
      <c r="S135" s="46">
        <v>0</v>
      </c>
      <c r="T135" s="46">
        <v>0</v>
      </c>
      <c r="U135" s="46">
        <v>0</v>
      </c>
      <c r="V135" s="46">
        <v>0</v>
      </c>
      <c r="W135" s="46">
        <v>0</v>
      </c>
      <c r="X135" s="117">
        <v>0</v>
      </c>
      <c r="Y135" s="46">
        <v>5</v>
      </c>
      <c r="Z135" s="85"/>
      <c r="AA135" s="46">
        <v>52.124000000000002</v>
      </c>
      <c r="BA135" s="85"/>
    </row>
    <row r="136" spans="1:53" x14ac:dyDescent="0.3">
      <c r="A136" s="10" t="s">
        <v>108</v>
      </c>
      <c r="B136" s="10">
        <v>2021</v>
      </c>
      <c r="C136" s="34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6">
        <v>7</v>
      </c>
      <c r="K136" s="46">
        <v>0</v>
      </c>
      <c r="L136" s="46">
        <v>0</v>
      </c>
      <c r="M136" s="46">
        <v>0</v>
      </c>
      <c r="N136" s="46">
        <v>0</v>
      </c>
      <c r="O136" s="46">
        <v>0</v>
      </c>
      <c r="P136" s="46">
        <v>4</v>
      </c>
      <c r="Q136" s="46">
        <v>0</v>
      </c>
      <c r="R136" s="46">
        <v>0</v>
      </c>
      <c r="S136" s="46">
        <v>0</v>
      </c>
      <c r="T136" s="46">
        <v>0</v>
      </c>
      <c r="U136" s="46">
        <v>0</v>
      </c>
      <c r="V136" s="46">
        <v>0</v>
      </c>
      <c r="W136" s="46">
        <v>0</v>
      </c>
      <c r="X136" s="117">
        <v>0</v>
      </c>
      <c r="Y136" s="46">
        <v>4</v>
      </c>
      <c r="Z136" s="85"/>
      <c r="AA136" s="46">
        <v>52.124000000000002</v>
      </c>
      <c r="BA136" s="85"/>
    </row>
    <row r="137" spans="1:53" x14ac:dyDescent="0.3">
      <c r="A137" s="10" t="s">
        <v>108</v>
      </c>
      <c r="B137" s="10">
        <v>2021</v>
      </c>
      <c r="C137" s="34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6">
        <v>8</v>
      </c>
      <c r="K137" s="46">
        <v>0</v>
      </c>
      <c r="L137" s="46">
        <v>0</v>
      </c>
      <c r="M137" s="46">
        <v>0</v>
      </c>
      <c r="N137" s="46">
        <v>0</v>
      </c>
      <c r="O137" s="46">
        <v>3</v>
      </c>
      <c r="P137" s="46">
        <v>0</v>
      </c>
      <c r="Q137" s="46">
        <v>0</v>
      </c>
      <c r="R137" s="46">
        <v>0</v>
      </c>
      <c r="S137" s="46">
        <v>0</v>
      </c>
      <c r="T137" s="46">
        <v>0</v>
      </c>
      <c r="U137" s="46">
        <v>0</v>
      </c>
      <c r="V137" s="46">
        <v>0</v>
      </c>
      <c r="W137" s="46">
        <v>0</v>
      </c>
      <c r="X137" s="117">
        <v>0</v>
      </c>
      <c r="Y137" s="46">
        <v>3</v>
      </c>
      <c r="Z137" s="85"/>
      <c r="AA137" s="46">
        <v>52.124000000000002</v>
      </c>
      <c r="BA137" s="85"/>
    </row>
    <row r="138" spans="1:53" x14ac:dyDescent="0.3">
      <c r="A138" s="10" t="s">
        <v>108</v>
      </c>
      <c r="B138" s="10">
        <v>2021</v>
      </c>
      <c r="C138" s="34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6">
        <v>9</v>
      </c>
      <c r="K138" s="46">
        <v>0</v>
      </c>
      <c r="L138" s="46">
        <v>0</v>
      </c>
      <c r="M138" s="46">
        <v>2</v>
      </c>
      <c r="N138" s="46">
        <v>0</v>
      </c>
      <c r="O138" s="46">
        <v>0</v>
      </c>
      <c r="P138" s="46">
        <v>0</v>
      </c>
      <c r="Q138" s="46">
        <v>0</v>
      </c>
      <c r="R138" s="46">
        <v>0</v>
      </c>
      <c r="S138" s="46">
        <v>0</v>
      </c>
      <c r="T138" s="46">
        <v>0</v>
      </c>
      <c r="U138" s="46">
        <v>0</v>
      </c>
      <c r="V138" s="46">
        <v>0</v>
      </c>
      <c r="W138" s="46">
        <v>0</v>
      </c>
      <c r="X138" s="117">
        <v>0</v>
      </c>
      <c r="Y138" s="46">
        <v>2</v>
      </c>
      <c r="Z138" s="85"/>
      <c r="AA138" s="46">
        <v>52.124000000000002</v>
      </c>
      <c r="BA138" s="85"/>
    </row>
    <row r="139" spans="1:53" x14ac:dyDescent="0.3">
      <c r="A139" s="10" t="s">
        <v>108</v>
      </c>
      <c r="B139" s="10">
        <v>2021</v>
      </c>
      <c r="C139" s="34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6">
        <v>10</v>
      </c>
      <c r="K139" s="46">
        <v>0</v>
      </c>
      <c r="L139" s="46">
        <v>0</v>
      </c>
      <c r="M139" s="46">
        <v>0</v>
      </c>
      <c r="N139" s="46">
        <v>2</v>
      </c>
      <c r="O139" s="46">
        <v>0</v>
      </c>
      <c r="P139" s="46">
        <v>0</v>
      </c>
      <c r="Q139" s="46">
        <v>0</v>
      </c>
      <c r="R139" s="46">
        <v>0</v>
      </c>
      <c r="S139" s="46">
        <v>0</v>
      </c>
      <c r="T139" s="46">
        <v>0</v>
      </c>
      <c r="U139" s="46">
        <v>0</v>
      </c>
      <c r="V139" s="46">
        <v>0</v>
      </c>
      <c r="W139" s="46">
        <v>0</v>
      </c>
      <c r="X139" s="117">
        <v>0</v>
      </c>
      <c r="Y139" s="46">
        <v>2</v>
      </c>
      <c r="Z139" s="85"/>
      <c r="AA139" s="46">
        <v>52.124000000000002</v>
      </c>
      <c r="BA139" s="85"/>
    </row>
    <row r="140" spans="1:53" x14ac:dyDescent="0.3">
      <c r="A140" s="10" t="s">
        <v>108</v>
      </c>
      <c r="B140" s="10">
        <v>2021</v>
      </c>
      <c r="C140" s="34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6">
        <v>1</v>
      </c>
      <c r="K140" s="46">
        <v>5</v>
      </c>
      <c r="L140" s="46">
        <v>3</v>
      </c>
      <c r="M140" s="46">
        <v>5</v>
      </c>
      <c r="N140" s="46">
        <v>3</v>
      </c>
      <c r="O140" s="46">
        <v>5</v>
      </c>
      <c r="P140" s="46">
        <v>6</v>
      </c>
      <c r="Q140" s="46">
        <v>0</v>
      </c>
      <c r="R140" s="46">
        <v>0</v>
      </c>
      <c r="S140" s="46">
        <v>0</v>
      </c>
      <c r="T140" s="46">
        <v>0</v>
      </c>
      <c r="U140" s="46">
        <v>0</v>
      </c>
      <c r="V140" s="46">
        <v>0</v>
      </c>
      <c r="W140" s="46">
        <v>0</v>
      </c>
      <c r="X140" s="117">
        <v>0</v>
      </c>
      <c r="Y140" s="46">
        <v>27</v>
      </c>
      <c r="Z140" s="85">
        <v>0.7270833333333333</v>
      </c>
      <c r="AA140" s="46">
        <v>51.576000000000001</v>
      </c>
      <c r="BA140" s="85"/>
    </row>
    <row r="141" spans="1:53" x14ac:dyDescent="0.3">
      <c r="A141" s="10" t="s">
        <v>108</v>
      </c>
      <c r="B141" s="10">
        <v>2021</v>
      </c>
      <c r="C141" s="34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6">
        <v>2</v>
      </c>
      <c r="K141" s="46">
        <v>1</v>
      </c>
      <c r="L141" s="46">
        <v>5</v>
      </c>
      <c r="M141" s="46">
        <v>0</v>
      </c>
      <c r="N141" s="46">
        <v>0</v>
      </c>
      <c r="O141" s="46">
        <v>0</v>
      </c>
      <c r="P141" s="46">
        <v>0</v>
      </c>
      <c r="Q141" s="46">
        <v>0</v>
      </c>
      <c r="R141" s="46">
        <v>0</v>
      </c>
      <c r="S141" s="46">
        <v>0</v>
      </c>
      <c r="T141" s="46">
        <v>0</v>
      </c>
      <c r="U141" s="46">
        <v>0</v>
      </c>
      <c r="V141" s="46">
        <v>0</v>
      </c>
      <c r="W141" s="46">
        <v>20</v>
      </c>
      <c r="X141" s="117">
        <v>0</v>
      </c>
      <c r="Y141" s="46">
        <v>26</v>
      </c>
      <c r="Z141" s="85"/>
      <c r="AA141" s="46">
        <v>51.576000000000001</v>
      </c>
      <c r="BA141" s="85"/>
    </row>
    <row r="142" spans="1:53" x14ac:dyDescent="0.3">
      <c r="A142" s="10" t="s">
        <v>108</v>
      </c>
      <c r="B142" s="10">
        <v>2021</v>
      </c>
      <c r="C142" s="34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6">
        <v>3</v>
      </c>
      <c r="K142" s="46">
        <v>2</v>
      </c>
      <c r="L142" s="46">
        <v>0</v>
      </c>
      <c r="M142" s="46">
        <v>2</v>
      </c>
      <c r="N142" s="46">
        <v>0</v>
      </c>
      <c r="O142" s="46">
        <v>1</v>
      </c>
      <c r="P142" s="46">
        <v>10</v>
      </c>
      <c r="Q142" s="46">
        <v>0</v>
      </c>
      <c r="R142" s="46">
        <v>0</v>
      </c>
      <c r="S142" s="46">
        <v>0</v>
      </c>
      <c r="T142" s="46">
        <v>0</v>
      </c>
      <c r="U142" s="46">
        <v>0</v>
      </c>
      <c r="V142" s="46">
        <v>0</v>
      </c>
      <c r="W142" s="46">
        <v>0</v>
      </c>
      <c r="X142" s="117">
        <v>0</v>
      </c>
      <c r="Y142" s="46">
        <v>15</v>
      </c>
      <c r="Z142" s="85"/>
      <c r="AA142" s="46">
        <v>51.576000000000001</v>
      </c>
      <c r="BA142" s="85"/>
    </row>
    <row r="143" spans="1:53" x14ac:dyDescent="0.3">
      <c r="A143" s="10" t="s">
        <v>108</v>
      </c>
      <c r="B143" s="10">
        <v>2021</v>
      </c>
      <c r="C143" s="34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6">
        <v>4</v>
      </c>
      <c r="K143" s="46">
        <v>3</v>
      </c>
      <c r="L143" s="46">
        <v>2</v>
      </c>
      <c r="M143" s="46">
        <v>0</v>
      </c>
      <c r="N143" s="46">
        <v>5</v>
      </c>
      <c r="O143" s="46">
        <v>0</v>
      </c>
      <c r="P143" s="46">
        <v>0</v>
      </c>
      <c r="Q143" s="46">
        <v>0</v>
      </c>
      <c r="R143" s="46">
        <v>0</v>
      </c>
      <c r="S143" s="46">
        <v>0</v>
      </c>
      <c r="T143" s="46">
        <v>0</v>
      </c>
      <c r="U143" s="46">
        <v>0</v>
      </c>
      <c r="V143" s="46">
        <v>0</v>
      </c>
      <c r="W143" s="46">
        <v>0</v>
      </c>
      <c r="X143" s="117">
        <v>0</v>
      </c>
      <c r="Y143" s="46">
        <v>10</v>
      </c>
      <c r="Z143" s="85"/>
      <c r="AA143" s="46">
        <v>51.576000000000001</v>
      </c>
      <c r="BA143" s="85"/>
    </row>
    <row r="144" spans="1:53" x14ac:dyDescent="0.3">
      <c r="A144" s="10" t="s">
        <v>108</v>
      </c>
      <c r="B144" s="10">
        <v>2021</v>
      </c>
      <c r="C144" s="34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6">
        <v>5</v>
      </c>
      <c r="K144" s="46">
        <v>0</v>
      </c>
      <c r="L144" s="46">
        <v>1</v>
      </c>
      <c r="M144" s="46">
        <v>1</v>
      </c>
      <c r="N144" s="46">
        <v>0</v>
      </c>
      <c r="O144" s="46">
        <v>2</v>
      </c>
      <c r="P144" s="46">
        <v>4</v>
      </c>
      <c r="Q144" s="46">
        <v>0</v>
      </c>
      <c r="R144" s="46">
        <v>0</v>
      </c>
      <c r="S144" s="46">
        <v>0</v>
      </c>
      <c r="T144" s="46">
        <v>0</v>
      </c>
      <c r="U144" s="46">
        <v>0</v>
      </c>
      <c r="V144" s="46">
        <v>0</v>
      </c>
      <c r="W144" s="46">
        <v>0</v>
      </c>
      <c r="X144" s="117">
        <v>0</v>
      </c>
      <c r="Y144" s="46">
        <v>8</v>
      </c>
      <c r="Z144" s="85"/>
      <c r="AA144" s="46">
        <v>51.576000000000001</v>
      </c>
      <c r="BA144" s="85"/>
    </row>
    <row r="145" spans="1:53" x14ac:dyDescent="0.3">
      <c r="A145" s="10" t="s">
        <v>108</v>
      </c>
      <c r="B145" s="10">
        <v>2021</v>
      </c>
      <c r="C145" s="34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6">
        <v>6</v>
      </c>
      <c r="K145" s="46">
        <v>0</v>
      </c>
      <c r="L145" s="46">
        <v>0</v>
      </c>
      <c r="M145" s="46">
        <v>0</v>
      </c>
      <c r="N145" s="46">
        <v>2</v>
      </c>
      <c r="O145" s="46">
        <v>3</v>
      </c>
      <c r="P145" s="46">
        <v>2</v>
      </c>
      <c r="Q145" s="46">
        <v>0</v>
      </c>
      <c r="R145" s="46">
        <v>0</v>
      </c>
      <c r="S145" s="46">
        <v>0</v>
      </c>
      <c r="T145" s="46">
        <v>0</v>
      </c>
      <c r="U145" s="46">
        <v>0</v>
      </c>
      <c r="V145" s="46">
        <v>0</v>
      </c>
      <c r="W145" s="46">
        <v>0</v>
      </c>
      <c r="X145" s="117">
        <v>0</v>
      </c>
      <c r="Y145" s="46">
        <v>7</v>
      </c>
      <c r="Z145" s="85"/>
      <c r="AA145" s="46">
        <v>51.576000000000001</v>
      </c>
      <c r="BA145" s="85"/>
    </row>
    <row r="146" spans="1:53" x14ac:dyDescent="0.3">
      <c r="A146" s="10" t="s">
        <v>108</v>
      </c>
      <c r="B146" s="10">
        <v>2021</v>
      </c>
      <c r="C146" s="34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6">
        <v>7</v>
      </c>
      <c r="K146" s="46">
        <v>0</v>
      </c>
      <c r="L146" s="46">
        <v>0</v>
      </c>
      <c r="M146" s="46">
        <v>3</v>
      </c>
      <c r="N146" s="46">
        <v>1</v>
      </c>
      <c r="O146" s="46">
        <v>0</v>
      </c>
      <c r="P146" s="46">
        <v>0</v>
      </c>
      <c r="Q146" s="46">
        <v>0</v>
      </c>
      <c r="R146" s="46">
        <v>0</v>
      </c>
      <c r="S146" s="46">
        <v>0</v>
      </c>
      <c r="T146" s="46">
        <v>0</v>
      </c>
      <c r="U146" s="46">
        <v>0</v>
      </c>
      <c r="V146" s="46">
        <v>0</v>
      </c>
      <c r="W146" s="46">
        <v>0</v>
      </c>
      <c r="X146" s="117">
        <v>0</v>
      </c>
      <c r="Y146" s="46">
        <v>4</v>
      </c>
      <c r="Z146" s="85"/>
      <c r="AA146" s="46">
        <v>51.576000000000001</v>
      </c>
      <c r="BA146" s="85"/>
    </row>
    <row r="147" spans="1:53" x14ac:dyDescent="0.3">
      <c r="A147" s="10" t="s">
        <v>108</v>
      </c>
      <c r="B147" s="10">
        <v>2021</v>
      </c>
      <c r="C147" s="34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6">
        <v>8</v>
      </c>
      <c r="K147" s="46">
        <v>0</v>
      </c>
      <c r="L147" s="46">
        <v>0</v>
      </c>
      <c r="M147" s="46">
        <v>0</v>
      </c>
      <c r="N147" s="46">
        <v>0</v>
      </c>
      <c r="O147" s="46">
        <v>0</v>
      </c>
      <c r="P147" s="46">
        <v>0</v>
      </c>
      <c r="Q147" s="46">
        <v>0</v>
      </c>
      <c r="R147" s="46">
        <v>0</v>
      </c>
      <c r="S147" s="46">
        <v>0</v>
      </c>
      <c r="T147" s="46">
        <v>0</v>
      </c>
      <c r="U147" s="46">
        <v>0</v>
      </c>
      <c r="V147" s="46">
        <v>0</v>
      </c>
      <c r="W147" s="46">
        <v>0</v>
      </c>
      <c r="X147" s="117">
        <v>0</v>
      </c>
      <c r="Y147" s="46">
        <v>0</v>
      </c>
      <c r="Z147" s="85"/>
      <c r="AA147" s="46">
        <v>51.576000000000001</v>
      </c>
      <c r="BA147" s="85"/>
    </row>
    <row r="148" spans="1:53" x14ac:dyDescent="0.3">
      <c r="A148" s="10" t="s">
        <v>108</v>
      </c>
      <c r="B148" s="10">
        <v>2021</v>
      </c>
      <c r="C148" s="34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6">
        <v>9</v>
      </c>
      <c r="K148" s="46">
        <v>0</v>
      </c>
      <c r="L148" s="46">
        <v>0</v>
      </c>
      <c r="M148" s="46">
        <v>0</v>
      </c>
      <c r="N148" s="46">
        <v>0</v>
      </c>
      <c r="O148" s="46">
        <v>0</v>
      </c>
      <c r="P148" s="46">
        <v>0</v>
      </c>
      <c r="Q148" s="46">
        <v>0</v>
      </c>
      <c r="R148" s="46">
        <v>0</v>
      </c>
      <c r="S148" s="46">
        <v>0</v>
      </c>
      <c r="T148" s="46">
        <v>0</v>
      </c>
      <c r="U148" s="46">
        <v>0</v>
      </c>
      <c r="V148" s="46">
        <v>0</v>
      </c>
      <c r="W148" s="46">
        <v>0</v>
      </c>
      <c r="X148" s="117">
        <v>40</v>
      </c>
      <c r="Y148" s="46" t="s">
        <v>308</v>
      </c>
      <c r="Z148" s="85"/>
      <c r="AA148" s="46">
        <v>51.576000000000001</v>
      </c>
      <c r="BA148" s="85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6">
        <v>1</v>
      </c>
      <c r="K149" s="46">
        <v>5</v>
      </c>
      <c r="L149" s="46">
        <v>0</v>
      </c>
      <c r="M149" s="46">
        <v>5</v>
      </c>
      <c r="N149" s="46">
        <v>0</v>
      </c>
      <c r="O149" s="46">
        <v>2</v>
      </c>
      <c r="P149" s="46">
        <v>5</v>
      </c>
      <c r="Q149" s="46">
        <v>5</v>
      </c>
      <c r="R149" s="46">
        <v>3</v>
      </c>
      <c r="S149" s="46">
        <v>3</v>
      </c>
      <c r="T149" s="46">
        <v>1</v>
      </c>
      <c r="U149" s="46">
        <v>0</v>
      </c>
      <c r="V149" s="46">
        <v>6</v>
      </c>
      <c r="W149" s="46">
        <v>0</v>
      </c>
      <c r="X149" s="117">
        <v>0</v>
      </c>
      <c r="Y149" s="46">
        <v>35</v>
      </c>
      <c r="Z149" s="85">
        <v>1.4194444444444445</v>
      </c>
      <c r="AA149" s="46">
        <v>52.838000000000001</v>
      </c>
      <c r="BA149" s="85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6">
        <v>2</v>
      </c>
      <c r="K150" s="46">
        <v>0</v>
      </c>
      <c r="L150" s="46">
        <v>2</v>
      </c>
      <c r="M150" s="46">
        <v>3</v>
      </c>
      <c r="N150" s="46">
        <v>5</v>
      </c>
      <c r="O150" s="46">
        <v>0</v>
      </c>
      <c r="P150" s="46">
        <v>3</v>
      </c>
      <c r="Q150" s="46">
        <v>3</v>
      </c>
      <c r="R150" s="46">
        <v>5</v>
      </c>
      <c r="S150" s="46">
        <v>0</v>
      </c>
      <c r="T150" s="46">
        <v>2</v>
      </c>
      <c r="U150" s="46">
        <v>3</v>
      </c>
      <c r="V150" s="46">
        <v>4</v>
      </c>
      <c r="W150" s="46">
        <v>0</v>
      </c>
      <c r="X150" s="117">
        <v>0</v>
      </c>
      <c r="Y150" s="46">
        <v>30</v>
      </c>
      <c r="Z150" s="85"/>
      <c r="AA150" s="46">
        <v>52.838000000000001</v>
      </c>
      <c r="BA150" s="85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6">
        <v>3</v>
      </c>
      <c r="K151" s="46">
        <v>3</v>
      </c>
      <c r="L151" s="46">
        <v>5</v>
      </c>
      <c r="M151" s="46">
        <v>1</v>
      </c>
      <c r="N151" s="46">
        <v>1</v>
      </c>
      <c r="O151" s="46">
        <v>3</v>
      </c>
      <c r="P151" s="46">
        <v>2</v>
      </c>
      <c r="Q151" s="46">
        <v>2</v>
      </c>
      <c r="R151" s="46">
        <v>0</v>
      </c>
      <c r="S151" s="46">
        <v>2</v>
      </c>
      <c r="T151" s="46">
        <v>3</v>
      </c>
      <c r="U151" s="46">
        <v>0</v>
      </c>
      <c r="V151" s="46">
        <v>2</v>
      </c>
      <c r="W151" s="46">
        <v>0</v>
      </c>
      <c r="X151" s="117">
        <v>0</v>
      </c>
      <c r="Y151" s="46">
        <v>24</v>
      </c>
      <c r="Z151" s="85"/>
      <c r="AA151" s="46">
        <v>52.838000000000001</v>
      </c>
      <c r="BA151" s="85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6">
        <v>4</v>
      </c>
      <c r="K152" s="46">
        <v>0</v>
      </c>
      <c r="L152" s="46">
        <v>3</v>
      </c>
      <c r="M152" s="46">
        <v>0</v>
      </c>
      <c r="N152" s="46">
        <v>2</v>
      </c>
      <c r="O152" s="46">
        <v>1</v>
      </c>
      <c r="P152" s="46">
        <v>0</v>
      </c>
      <c r="Q152" s="46">
        <v>1</v>
      </c>
      <c r="R152" s="46">
        <v>1</v>
      </c>
      <c r="S152" s="46">
        <v>0</v>
      </c>
      <c r="T152" s="46">
        <v>0</v>
      </c>
      <c r="U152" s="46">
        <v>5</v>
      </c>
      <c r="V152" s="46">
        <v>10</v>
      </c>
      <c r="W152" s="46">
        <v>0</v>
      </c>
      <c r="X152" s="117">
        <v>0</v>
      </c>
      <c r="Y152" s="46">
        <v>23</v>
      </c>
      <c r="Z152" s="85"/>
      <c r="AA152" s="46">
        <v>52.838000000000001</v>
      </c>
      <c r="BA152" s="85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6">
        <v>5</v>
      </c>
      <c r="K153" s="46">
        <v>0</v>
      </c>
      <c r="L153" s="46">
        <v>1</v>
      </c>
      <c r="M153" s="46">
        <v>0</v>
      </c>
      <c r="N153" s="46">
        <v>0</v>
      </c>
      <c r="O153" s="46">
        <v>5</v>
      </c>
      <c r="P153" s="46">
        <v>1</v>
      </c>
      <c r="Q153" s="46">
        <v>0</v>
      </c>
      <c r="R153" s="46">
        <v>2</v>
      </c>
      <c r="S153" s="46">
        <v>0</v>
      </c>
      <c r="T153" s="46">
        <v>0</v>
      </c>
      <c r="U153" s="46">
        <v>2</v>
      </c>
      <c r="V153" s="46">
        <v>0</v>
      </c>
      <c r="W153" s="46">
        <v>0</v>
      </c>
      <c r="X153" s="117">
        <v>0</v>
      </c>
      <c r="Y153" s="46">
        <v>11</v>
      </c>
      <c r="Z153" s="85"/>
      <c r="AA153" s="46">
        <v>52.838000000000001</v>
      </c>
      <c r="BA153" s="85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6">
        <v>6</v>
      </c>
      <c r="K154" s="46">
        <v>0</v>
      </c>
      <c r="L154" s="46">
        <v>0</v>
      </c>
      <c r="M154" s="46">
        <v>0</v>
      </c>
      <c r="N154" s="46">
        <v>3</v>
      </c>
      <c r="O154" s="46">
        <v>0</v>
      </c>
      <c r="P154" s="46">
        <v>0</v>
      </c>
      <c r="Q154" s="46">
        <v>0</v>
      </c>
      <c r="R154" s="46">
        <v>0</v>
      </c>
      <c r="S154" s="46">
        <v>1</v>
      </c>
      <c r="T154" s="46">
        <v>0</v>
      </c>
      <c r="U154" s="46">
        <v>1</v>
      </c>
      <c r="V154" s="46">
        <v>0</v>
      </c>
      <c r="W154" s="46">
        <v>0</v>
      </c>
      <c r="X154" s="117">
        <v>0</v>
      </c>
      <c r="Y154" s="46">
        <v>5</v>
      </c>
      <c r="Z154" s="85"/>
      <c r="AA154" s="46">
        <v>52.838000000000001</v>
      </c>
      <c r="BA154" s="85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6">
        <v>7</v>
      </c>
      <c r="K155" s="46">
        <v>2</v>
      </c>
      <c r="L155" s="46">
        <v>0</v>
      </c>
      <c r="M155" s="46">
        <v>2</v>
      </c>
      <c r="N155" s="46">
        <v>0</v>
      </c>
      <c r="O155" s="46">
        <v>0</v>
      </c>
      <c r="P155" s="46">
        <v>0</v>
      </c>
      <c r="Q155" s="46">
        <v>0</v>
      </c>
      <c r="R155" s="46">
        <v>0</v>
      </c>
      <c r="S155" s="46">
        <v>5</v>
      </c>
      <c r="T155" s="46">
        <v>5</v>
      </c>
      <c r="U155" s="46">
        <v>0</v>
      </c>
      <c r="V155" s="46">
        <v>0</v>
      </c>
      <c r="W155" s="46">
        <v>0</v>
      </c>
      <c r="X155" s="117">
        <v>20</v>
      </c>
      <c r="Y155" s="46">
        <v>-6</v>
      </c>
      <c r="Z155" s="85"/>
      <c r="AA155" s="46">
        <v>52.838000000000001</v>
      </c>
      <c r="BA155" s="85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6">
        <v>8</v>
      </c>
      <c r="K156" s="46">
        <v>1</v>
      </c>
      <c r="L156" s="46">
        <v>0</v>
      </c>
      <c r="M156" s="46">
        <v>0</v>
      </c>
      <c r="N156" s="46">
        <v>0</v>
      </c>
      <c r="O156" s="46">
        <v>0</v>
      </c>
      <c r="P156" s="46">
        <v>0</v>
      </c>
      <c r="Q156" s="46">
        <v>0</v>
      </c>
      <c r="R156" s="46">
        <v>0</v>
      </c>
      <c r="S156" s="46">
        <v>0</v>
      </c>
      <c r="T156" s="46">
        <v>0</v>
      </c>
      <c r="U156" s="46">
        <v>0</v>
      </c>
      <c r="V156" s="46">
        <v>0</v>
      </c>
      <c r="W156" s="46">
        <v>0</v>
      </c>
      <c r="X156" s="117">
        <v>20</v>
      </c>
      <c r="Y156" s="46">
        <v>-19</v>
      </c>
      <c r="Z156" s="85"/>
      <c r="AA156" s="46">
        <v>52.838000000000001</v>
      </c>
      <c r="BA156" s="85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6">
        <v>9</v>
      </c>
      <c r="K157" s="46">
        <v>0</v>
      </c>
      <c r="L157" s="46">
        <v>0</v>
      </c>
      <c r="M157" s="46">
        <v>0</v>
      </c>
      <c r="N157" s="46">
        <v>0</v>
      </c>
      <c r="O157" s="46">
        <v>0</v>
      </c>
      <c r="P157" s="46">
        <v>0</v>
      </c>
      <c r="Q157" s="46">
        <v>0</v>
      </c>
      <c r="R157" s="46">
        <v>0</v>
      </c>
      <c r="S157" s="46">
        <v>0</v>
      </c>
      <c r="T157" s="46">
        <v>0</v>
      </c>
      <c r="U157" s="46">
        <v>0</v>
      </c>
      <c r="V157" s="46">
        <v>0</v>
      </c>
      <c r="W157" s="46">
        <v>0</v>
      </c>
      <c r="X157" s="117">
        <v>20</v>
      </c>
      <c r="Y157" s="46">
        <v>-20</v>
      </c>
      <c r="Z157" s="85"/>
      <c r="AA157" s="46">
        <v>52.838000000000001</v>
      </c>
      <c r="BA157" s="85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6">
        <v>10</v>
      </c>
      <c r="K158" s="46">
        <v>0</v>
      </c>
      <c r="L158" s="46">
        <v>0</v>
      </c>
      <c r="M158" s="46">
        <v>0</v>
      </c>
      <c r="N158" s="46">
        <v>0</v>
      </c>
      <c r="O158" s="46">
        <v>0</v>
      </c>
      <c r="P158" s="46">
        <v>0</v>
      </c>
      <c r="Q158" s="46">
        <v>0</v>
      </c>
      <c r="R158" s="46">
        <v>0</v>
      </c>
      <c r="S158" s="46">
        <v>0</v>
      </c>
      <c r="T158" s="46">
        <v>0</v>
      </c>
      <c r="U158" s="46">
        <v>0</v>
      </c>
      <c r="V158" s="46">
        <v>0</v>
      </c>
      <c r="W158" s="46">
        <v>0</v>
      </c>
      <c r="X158" s="117">
        <v>40</v>
      </c>
      <c r="Y158" s="46">
        <v>-40</v>
      </c>
      <c r="Z158" s="85"/>
      <c r="AA158" s="46">
        <v>52.838000000000001</v>
      </c>
      <c r="BA158" s="85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6">
        <v>11</v>
      </c>
      <c r="K159" s="46">
        <v>0</v>
      </c>
      <c r="L159" s="46">
        <v>0</v>
      </c>
      <c r="M159" s="46">
        <v>0</v>
      </c>
      <c r="N159" s="46">
        <v>0</v>
      </c>
      <c r="O159" s="46">
        <v>0</v>
      </c>
      <c r="P159" s="46">
        <v>0</v>
      </c>
      <c r="Q159" s="46">
        <v>0</v>
      </c>
      <c r="R159" s="46">
        <v>0</v>
      </c>
      <c r="S159" s="46">
        <v>0</v>
      </c>
      <c r="T159" s="46">
        <v>0</v>
      </c>
      <c r="U159" s="46">
        <v>0</v>
      </c>
      <c r="V159" s="46">
        <v>0</v>
      </c>
      <c r="W159" s="46">
        <v>0</v>
      </c>
      <c r="X159" s="117">
        <v>40</v>
      </c>
      <c r="Y159" s="46">
        <v>-40</v>
      </c>
      <c r="Z159" s="85"/>
      <c r="AA159" s="46">
        <v>52.838000000000001</v>
      </c>
      <c r="BA159" s="85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6" t="s">
        <v>308</v>
      </c>
      <c r="K160" s="46">
        <v>0</v>
      </c>
      <c r="L160" s="46">
        <v>0</v>
      </c>
      <c r="M160" s="46">
        <v>0</v>
      </c>
      <c r="N160" s="46">
        <v>0</v>
      </c>
      <c r="O160" s="46">
        <v>0</v>
      </c>
      <c r="P160" s="46">
        <v>0</v>
      </c>
      <c r="Q160" s="46">
        <v>0</v>
      </c>
      <c r="R160" s="46">
        <v>0</v>
      </c>
      <c r="S160" s="46">
        <v>0</v>
      </c>
      <c r="T160" s="46">
        <v>0</v>
      </c>
      <c r="U160" s="46">
        <v>0</v>
      </c>
      <c r="V160" s="46">
        <v>0</v>
      </c>
      <c r="W160" s="46">
        <v>0</v>
      </c>
      <c r="X160" s="117">
        <v>0</v>
      </c>
      <c r="Y160" s="46" t="s">
        <v>308</v>
      </c>
      <c r="Z160" s="85"/>
      <c r="AA160" s="46">
        <v>52.838000000000001</v>
      </c>
      <c r="BA160" s="85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6" t="s">
        <v>308</v>
      </c>
      <c r="K161" s="46">
        <v>0</v>
      </c>
      <c r="L161" s="46">
        <v>0</v>
      </c>
      <c r="M161" s="46">
        <v>0</v>
      </c>
      <c r="N161" s="46">
        <v>0</v>
      </c>
      <c r="O161" s="46">
        <v>0</v>
      </c>
      <c r="P161" s="46">
        <v>0</v>
      </c>
      <c r="Q161" s="46">
        <v>0</v>
      </c>
      <c r="R161" s="46">
        <v>0</v>
      </c>
      <c r="S161" s="46">
        <v>0</v>
      </c>
      <c r="T161" s="46">
        <v>0</v>
      </c>
      <c r="U161" s="46">
        <v>0</v>
      </c>
      <c r="V161" s="46">
        <v>0</v>
      </c>
      <c r="W161" s="46">
        <v>0</v>
      </c>
      <c r="X161" s="117">
        <v>60</v>
      </c>
      <c r="Y161" s="46" t="s">
        <v>308</v>
      </c>
      <c r="Z161" s="85"/>
      <c r="AA161" s="46">
        <v>52.838000000000001</v>
      </c>
      <c r="BA161" s="85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6" t="s">
        <v>308</v>
      </c>
      <c r="K162" s="46">
        <v>0</v>
      </c>
      <c r="L162" s="46">
        <v>0</v>
      </c>
      <c r="M162" s="46">
        <v>0</v>
      </c>
      <c r="N162" s="46">
        <v>0</v>
      </c>
      <c r="O162" s="46">
        <v>0</v>
      </c>
      <c r="P162" s="46">
        <v>0</v>
      </c>
      <c r="Q162" s="46">
        <v>0</v>
      </c>
      <c r="R162" s="46">
        <v>0</v>
      </c>
      <c r="S162" s="46">
        <v>0</v>
      </c>
      <c r="T162" s="46">
        <v>0</v>
      </c>
      <c r="U162" s="46">
        <v>0</v>
      </c>
      <c r="V162" s="46">
        <v>0</v>
      </c>
      <c r="W162" s="46">
        <v>0</v>
      </c>
      <c r="X162" s="117">
        <v>60</v>
      </c>
      <c r="Y162" s="46" t="s">
        <v>308</v>
      </c>
      <c r="Z162" s="85"/>
      <c r="AA162" s="46">
        <v>52.838000000000001</v>
      </c>
      <c r="BA162" s="85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6" t="s">
        <v>308</v>
      </c>
      <c r="K163" s="46">
        <v>0</v>
      </c>
      <c r="L163" s="46">
        <v>0</v>
      </c>
      <c r="M163" s="46">
        <v>0</v>
      </c>
      <c r="N163" s="46">
        <v>0</v>
      </c>
      <c r="O163" s="46">
        <v>0</v>
      </c>
      <c r="P163" s="46">
        <v>0</v>
      </c>
      <c r="Q163" s="46">
        <v>0</v>
      </c>
      <c r="R163" s="46">
        <v>0</v>
      </c>
      <c r="S163" s="46">
        <v>0</v>
      </c>
      <c r="T163" s="46">
        <v>0</v>
      </c>
      <c r="U163" s="46">
        <v>0</v>
      </c>
      <c r="V163" s="46">
        <v>0</v>
      </c>
      <c r="W163" s="46">
        <v>0</v>
      </c>
      <c r="X163" s="117">
        <v>60</v>
      </c>
      <c r="Y163" s="46" t="s">
        <v>308</v>
      </c>
      <c r="Z163" s="85"/>
      <c r="AA163" s="46">
        <v>52.838000000000001</v>
      </c>
      <c r="BA163" s="85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6">
        <v>1</v>
      </c>
      <c r="K164" s="46">
        <v>5</v>
      </c>
      <c r="L164" s="46">
        <v>5</v>
      </c>
      <c r="M164" s="46">
        <v>5</v>
      </c>
      <c r="N164" s="46">
        <v>5</v>
      </c>
      <c r="O164" s="46">
        <v>5</v>
      </c>
      <c r="P164" s="46">
        <v>5</v>
      </c>
      <c r="Q164" s="46">
        <v>5</v>
      </c>
      <c r="R164" s="46">
        <v>5</v>
      </c>
      <c r="S164" s="46">
        <v>5</v>
      </c>
      <c r="T164" s="46">
        <v>3</v>
      </c>
      <c r="U164" s="46">
        <v>5</v>
      </c>
      <c r="V164" s="46">
        <v>0</v>
      </c>
      <c r="W164" s="46">
        <v>0</v>
      </c>
      <c r="X164" s="117">
        <v>0</v>
      </c>
      <c r="Y164" s="46">
        <v>53</v>
      </c>
      <c r="Z164" s="85">
        <v>1.5423611111111111</v>
      </c>
      <c r="AA164" s="46">
        <v>48.615000000000002</v>
      </c>
      <c r="BA164" s="85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6">
        <v>2</v>
      </c>
      <c r="K165" s="46">
        <v>0</v>
      </c>
      <c r="L165" s="46">
        <v>1</v>
      </c>
      <c r="M165" s="46">
        <v>3</v>
      </c>
      <c r="N165" s="46">
        <v>0</v>
      </c>
      <c r="O165" s="46">
        <v>3</v>
      </c>
      <c r="P165" s="46">
        <v>2</v>
      </c>
      <c r="Q165" s="46">
        <v>2</v>
      </c>
      <c r="R165" s="46">
        <v>1</v>
      </c>
      <c r="S165" s="46">
        <v>0</v>
      </c>
      <c r="T165" s="46">
        <v>1</v>
      </c>
      <c r="U165" s="46">
        <v>3</v>
      </c>
      <c r="V165" s="46">
        <v>6</v>
      </c>
      <c r="W165" s="46">
        <v>0</v>
      </c>
      <c r="X165" s="117">
        <v>0</v>
      </c>
      <c r="Y165" s="46">
        <v>22</v>
      </c>
      <c r="Z165" s="85"/>
      <c r="AA165" s="46">
        <v>48.615000000000002</v>
      </c>
      <c r="BA165" s="85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6">
        <v>3</v>
      </c>
      <c r="K166" s="46">
        <v>3</v>
      </c>
      <c r="L166" s="46">
        <v>3</v>
      </c>
      <c r="M166" s="46">
        <v>1</v>
      </c>
      <c r="N166" s="46">
        <v>3</v>
      </c>
      <c r="O166" s="46">
        <v>1</v>
      </c>
      <c r="P166" s="46">
        <v>1</v>
      </c>
      <c r="Q166" s="46">
        <v>3</v>
      </c>
      <c r="R166" s="46">
        <v>0</v>
      </c>
      <c r="S166" s="46">
        <v>3</v>
      </c>
      <c r="T166" s="46">
        <v>2</v>
      </c>
      <c r="U166" s="46">
        <v>1</v>
      </c>
      <c r="V166" s="46">
        <v>0</v>
      </c>
      <c r="W166" s="46">
        <v>0</v>
      </c>
      <c r="X166" s="117">
        <v>0</v>
      </c>
      <c r="Y166" s="46">
        <v>21</v>
      </c>
      <c r="Z166" s="85"/>
      <c r="AA166" s="46">
        <v>48.615000000000002</v>
      </c>
      <c r="BA166" s="85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6">
        <v>4</v>
      </c>
      <c r="K167" s="46">
        <v>0</v>
      </c>
      <c r="L167" s="46">
        <v>2</v>
      </c>
      <c r="M167" s="46">
        <v>0</v>
      </c>
      <c r="N167" s="46">
        <v>0</v>
      </c>
      <c r="O167" s="46">
        <v>0</v>
      </c>
      <c r="P167" s="46">
        <v>3</v>
      </c>
      <c r="Q167" s="46">
        <v>0</v>
      </c>
      <c r="R167" s="46">
        <v>2</v>
      </c>
      <c r="S167" s="46">
        <v>2</v>
      </c>
      <c r="T167" s="46">
        <v>5</v>
      </c>
      <c r="U167" s="46">
        <v>2</v>
      </c>
      <c r="V167" s="46">
        <v>2</v>
      </c>
      <c r="W167" s="46">
        <v>0</v>
      </c>
      <c r="X167" s="117">
        <v>0</v>
      </c>
      <c r="Y167" s="46">
        <v>18</v>
      </c>
      <c r="Z167" s="85"/>
      <c r="AA167" s="46">
        <v>48.615000000000002</v>
      </c>
      <c r="BA167" s="85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6">
        <v>5</v>
      </c>
      <c r="K168" s="46">
        <v>2</v>
      </c>
      <c r="L168" s="46">
        <v>0</v>
      </c>
      <c r="M168" s="46">
        <v>2</v>
      </c>
      <c r="N168" s="46">
        <v>2</v>
      </c>
      <c r="O168" s="46">
        <v>0</v>
      </c>
      <c r="P168" s="46">
        <v>0</v>
      </c>
      <c r="Q168" s="46">
        <v>0</v>
      </c>
      <c r="R168" s="46">
        <v>0</v>
      </c>
      <c r="S168" s="46">
        <v>0</v>
      </c>
      <c r="T168" s="46">
        <v>0</v>
      </c>
      <c r="U168" s="46">
        <v>0</v>
      </c>
      <c r="V168" s="46">
        <v>10</v>
      </c>
      <c r="W168" s="46">
        <v>0</v>
      </c>
      <c r="X168" s="117">
        <v>0</v>
      </c>
      <c r="Y168" s="46">
        <v>16</v>
      </c>
      <c r="Z168" s="85"/>
      <c r="AA168" s="46">
        <v>48.615000000000002</v>
      </c>
      <c r="BA168" s="85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6">
        <v>6</v>
      </c>
      <c r="K169" s="46">
        <v>1</v>
      </c>
      <c r="L169" s="46">
        <v>0</v>
      </c>
      <c r="M169" s="46">
        <v>0</v>
      </c>
      <c r="N169" s="46">
        <v>1</v>
      </c>
      <c r="O169" s="46">
        <v>2</v>
      </c>
      <c r="P169" s="46">
        <v>0</v>
      </c>
      <c r="Q169" s="46">
        <v>1</v>
      </c>
      <c r="R169" s="46">
        <v>3</v>
      </c>
      <c r="S169" s="46">
        <v>1</v>
      </c>
      <c r="T169" s="46">
        <v>0</v>
      </c>
      <c r="U169" s="46">
        <v>0</v>
      </c>
      <c r="V169" s="46">
        <v>4</v>
      </c>
      <c r="W169" s="46">
        <v>0</v>
      </c>
      <c r="X169" s="117">
        <v>0</v>
      </c>
      <c r="Y169" s="46">
        <v>13</v>
      </c>
      <c r="Z169" s="85"/>
      <c r="AA169" s="46">
        <v>48.615000000000002</v>
      </c>
      <c r="BA169" s="85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6">
        <v>7</v>
      </c>
      <c r="K170" s="46">
        <v>0</v>
      </c>
      <c r="L170" s="46">
        <v>0</v>
      </c>
      <c r="M170" s="46">
        <v>0</v>
      </c>
      <c r="N170" s="46">
        <v>0</v>
      </c>
      <c r="O170" s="46">
        <v>0</v>
      </c>
      <c r="P170" s="46">
        <v>0</v>
      </c>
      <c r="Q170" s="46">
        <v>0</v>
      </c>
      <c r="R170" s="46">
        <v>0</v>
      </c>
      <c r="S170" s="46">
        <v>0</v>
      </c>
      <c r="T170" s="46">
        <v>0</v>
      </c>
      <c r="U170" s="46">
        <v>0</v>
      </c>
      <c r="V170" s="46">
        <v>0</v>
      </c>
      <c r="W170" s="46">
        <v>0</v>
      </c>
      <c r="X170" s="117">
        <v>20</v>
      </c>
      <c r="Y170" s="46">
        <v>-20</v>
      </c>
      <c r="Z170" s="85"/>
      <c r="AA170" s="46">
        <v>48.615000000000002</v>
      </c>
      <c r="BA170" s="85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6">
        <v>8</v>
      </c>
      <c r="K171" s="46">
        <v>0</v>
      </c>
      <c r="L171" s="46">
        <v>0</v>
      </c>
      <c r="M171" s="46">
        <v>0</v>
      </c>
      <c r="N171" s="46">
        <v>0</v>
      </c>
      <c r="O171" s="46">
        <v>0</v>
      </c>
      <c r="P171" s="46">
        <v>0</v>
      </c>
      <c r="Q171" s="46">
        <v>0</v>
      </c>
      <c r="R171" s="46">
        <v>0</v>
      </c>
      <c r="S171" s="46">
        <v>0</v>
      </c>
      <c r="T171" s="46">
        <v>0</v>
      </c>
      <c r="U171" s="46">
        <v>0</v>
      </c>
      <c r="V171" s="46">
        <v>0</v>
      </c>
      <c r="W171" s="46">
        <v>0</v>
      </c>
      <c r="X171" s="117">
        <v>40</v>
      </c>
      <c r="Y171" s="46">
        <v>-40</v>
      </c>
      <c r="Z171" s="85"/>
      <c r="AA171" s="46">
        <v>48.615000000000002</v>
      </c>
      <c r="BA171" s="85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6" t="s">
        <v>308</v>
      </c>
      <c r="K172" s="46">
        <v>0</v>
      </c>
      <c r="L172" s="46">
        <v>0</v>
      </c>
      <c r="M172" s="46">
        <v>0</v>
      </c>
      <c r="N172" s="46">
        <v>0</v>
      </c>
      <c r="O172" s="46">
        <v>0</v>
      </c>
      <c r="P172" s="46">
        <v>0</v>
      </c>
      <c r="Q172" s="46">
        <v>0</v>
      </c>
      <c r="R172" s="46">
        <v>0</v>
      </c>
      <c r="S172" s="46">
        <v>0</v>
      </c>
      <c r="T172" s="46">
        <v>0</v>
      </c>
      <c r="U172" s="46">
        <v>0</v>
      </c>
      <c r="V172" s="46">
        <v>0</v>
      </c>
      <c r="W172" s="46">
        <v>0</v>
      </c>
      <c r="X172" s="117">
        <v>20</v>
      </c>
      <c r="Y172" s="46" t="s">
        <v>308</v>
      </c>
      <c r="Z172" s="85"/>
      <c r="AA172" s="46">
        <v>48.615000000000002</v>
      </c>
      <c r="BA172" s="85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6" t="s">
        <v>308</v>
      </c>
      <c r="K173" s="46">
        <v>0</v>
      </c>
      <c r="L173" s="46">
        <v>0</v>
      </c>
      <c r="M173" s="46">
        <v>0</v>
      </c>
      <c r="N173" s="46">
        <v>0</v>
      </c>
      <c r="O173" s="46">
        <v>0</v>
      </c>
      <c r="P173" s="46">
        <v>0</v>
      </c>
      <c r="Q173" s="46">
        <v>0</v>
      </c>
      <c r="R173" s="46">
        <v>0</v>
      </c>
      <c r="S173" s="46">
        <v>0</v>
      </c>
      <c r="T173" s="46">
        <v>0</v>
      </c>
      <c r="U173" s="46">
        <v>0</v>
      </c>
      <c r="V173" s="46">
        <v>0</v>
      </c>
      <c r="W173" s="46">
        <v>0</v>
      </c>
      <c r="X173" s="117">
        <v>0</v>
      </c>
      <c r="Y173" s="46" t="s">
        <v>308</v>
      </c>
      <c r="Z173" s="85"/>
      <c r="AA173" s="46">
        <v>48.615000000000002</v>
      </c>
      <c r="BA173" s="85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6" t="s">
        <v>308</v>
      </c>
      <c r="K174" s="46">
        <v>0</v>
      </c>
      <c r="L174" s="46">
        <v>0</v>
      </c>
      <c r="M174" s="46">
        <v>0</v>
      </c>
      <c r="N174" s="46">
        <v>0</v>
      </c>
      <c r="O174" s="46">
        <v>0</v>
      </c>
      <c r="P174" s="46">
        <v>0</v>
      </c>
      <c r="Q174" s="46">
        <v>0</v>
      </c>
      <c r="R174" s="46">
        <v>0</v>
      </c>
      <c r="S174" s="46">
        <v>0</v>
      </c>
      <c r="T174" s="46">
        <v>0</v>
      </c>
      <c r="U174" s="46">
        <v>0</v>
      </c>
      <c r="V174" s="46">
        <v>0</v>
      </c>
      <c r="W174" s="46">
        <v>0</v>
      </c>
      <c r="X174" s="117">
        <v>60</v>
      </c>
      <c r="Y174" s="46" t="s">
        <v>308</v>
      </c>
      <c r="Z174" s="85"/>
      <c r="AA174" s="46">
        <v>48.615000000000002</v>
      </c>
      <c r="BA174" s="85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38">
        <v>0</v>
      </c>
      <c r="Y175" s="3">
        <v>78</v>
      </c>
      <c r="Z175" s="118">
        <v>1.3673611111111112</v>
      </c>
      <c r="AA175" s="46">
        <v>54.947000000000003</v>
      </c>
      <c r="BA175" s="85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38">
        <v>0</v>
      </c>
      <c r="Y176" s="3">
        <v>35</v>
      </c>
      <c r="Z176" s="118">
        <v>1.3673611111111112</v>
      </c>
      <c r="AA176" s="46">
        <v>54.947000000000003</v>
      </c>
      <c r="BA176" s="85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38">
        <v>0</v>
      </c>
      <c r="Y177" s="3">
        <v>26</v>
      </c>
      <c r="Z177" s="118">
        <v>1.3673611111111099</v>
      </c>
      <c r="AA177" s="46">
        <v>54.947000000000003</v>
      </c>
      <c r="BA177" s="85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38">
        <v>0</v>
      </c>
      <c r="Y178" s="3">
        <v>21</v>
      </c>
      <c r="Z178" s="118">
        <v>1.3673611111111099</v>
      </c>
      <c r="AA178" s="46">
        <v>54.947000000000003</v>
      </c>
      <c r="BA178" s="85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38">
        <v>0</v>
      </c>
      <c r="Y179" s="3">
        <v>19</v>
      </c>
      <c r="Z179" s="118">
        <v>1.3673611111111099</v>
      </c>
      <c r="AA179" s="46">
        <v>54.947000000000003</v>
      </c>
      <c r="BA179" s="85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38">
        <v>0</v>
      </c>
      <c r="Y180" s="3">
        <v>9</v>
      </c>
      <c r="Z180" s="118">
        <v>1.3673611111111099</v>
      </c>
      <c r="AA180" s="46">
        <v>54.947000000000003</v>
      </c>
      <c r="BA180" s="85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38">
        <v>0</v>
      </c>
      <c r="Y181" s="3">
        <v>9</v>
      </c>
      <c r="Z181" s="118">
        <v>1.3673611111111099</v>
      </c>
      <c r="AA181" s="46">
        <v>54.947000000000003</v>
      </c>
      <c r="BA181" s="85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38">
        <v>0</v>
      </c>
      <c r="Y182" s="3">
        <v>2</v>
      </c>
      <c r="Z182" s="118">
        <v>1.3673611111111099</v>
      </c>
      <c r="AA182" s="46">
        <v>54.947000000000003</v>
      </c>
      <c r="BA182" s="85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38">
        <v>0</v>
      </c>
      <c r="Y183" s="3">
        <v>1</v>
      </c>
      <c r="Z183" s="118">
        <v>1.3673611111111099</v>
      </c>
      <c r="AA183" s="46">
        <v>54.947000000000003</v>
      </c>
      <c r="BA183" s="85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38">
        <v>20</v>
      </c>
      <c r="Y184" s="3">
        <v>-18</v>
      </c>
      <c r="Z184" s="118">
        <v>1.3673611111111099</v>
      </c>
      <c r="AA184" s="46">
        <v>54.947000000000003</v>
      </c>
      <c r="BA184" s="85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38">
        <v>40</v>
      </c>
      <c r="Y185" s="3">
        <v>-39</v>
      </c>
      <c r="Z185" s="118">
        <v>1.3673611111111099</v>
      </c>
      <c r="AA185" s="46">
        <v>54.947000000000003</v>
      </c>
      <c r="BA185" s="85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38">
        <v>40</v>
      </c>
      <c r="Y186" s="3">
        <v>-40</v>
      </c>
      <c r="Z186" s="118">
        <v>1.3673611111111099</v>
      </c>
      <c r="AA186" s="46">
        <v>54.947000000000003</v>
      </c>
      <c r="BA186" s="85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38">
        <v>40</v>
      </c>
      <c r="Y187" s="3" t="s">
        <v>308</v>
      </c>
      <c r="Z187" s="118">
        <v>1.3673611111111099</v>
      </c>
      <c r="AA187" s="46">
        <v>54.947000000000003</v>
      </c>
      <c r="BA187" s="85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38">
        <v>40</v>
      </c>
      <c r="Y188" s="3" t="s">
        <v>308</v>
      </c>
      <c r="Z188" s="118">
        <v>1.3673611111111099</v>
      </c>
      <c r="AA188" s="46">
        <v>54.947000000000003</v>
      </c>
      <c r="BA188" s="85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38">
        <v>40</v>
      </c>
      <c r="Y189" s="3" t="s">
        <v>308</v>
      </c>
      <c r="Z189" s="118">
        <v>1.3673611111111099</v>
      </c>
      <c r="AA189" s="46">
        <v>54.947000000000003</v>
      </c>
      <c r="BA189" s="85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6">
        <v>1</v>
      </c>
      <c r="K190" s="46">
        <v>5</v>
      </c>
      <c r="L190" s="46">
        <v>3</v>
      </c>
      <c r="M190" s="46">
        <v>5</v>
      </c>
      <c r="N190" s="46">
        <v>5</v>
      </c>
      <c r="O190" s="46">
        <v>2</v>
      </c>
      <c r="P190" s="46">
        <v>1</v>
      </c>
      <c r="Q190" s="46">
        <v>5</v>
      </c>
      <c r="R190" s="46">
        <v>3</v>
      </c>
      <c r="S190" s="46">
        <v>5</v>
      </c>
      <c r="T190" s="46">
        <v>5</v>
      </c>
      <c r="U190" s="46">
        <v>5</v>
      </c>
      <c r="V190" s="46">
        <v>6</v>
      </c>
      <c r="W190" s="46">
        <v>0</v>
      </c>
      <c r="X190" s="117">
        <v>0</v>
      </c>
      <c r="Y190" s="46">
        <v>50</v>
      </c>
      <c r="Z190" s="85">
        <v>1.5430555555555554</v>
      </c>
      <c r="AA190" s="46">
        <v>48.585000000000001</v>
      </c>
      <c r="BA190" s="85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6">
        <v>2</v>
      </c>
      <c r="K191" s="46">
        <v>1</v>
      </c>
      <c r="L191" s="46">
        <v>5</v>
      </c>
      <c r="M191" s="46">
        <v>3</v>
      </c>
      <c r="N191" s="46">
        <v>0</v>
      </c>
      <c r="O191" s="46">
        <v>3</v>
      </c>
      <c r="P191" s="46">
        <v>5</v>
      </c>
      <c r="Q191" s="46">
        <v>3</v>
      </c>
      <c r="R191" s="46">
        <v>5</v>
      </c>
      <c r="S191" s="46">
        <v>1</v>
      </c>
      <c r="T191" s="46">
        <v>2</v>
      </c>
      <c r="U191" s="46">
        <v>3</v>
      </c>
      <c r="V191" s="46">
        <v>10</v>
      </c>
      <c r="W191" s="46">
        <v>0</v>
      </c>
      <c r="X191" s="117">
        <v>0</v>
      </c>
      <c r="Y191" s="46">
        <v>41</v>
      </c>
      <c r="Z191" s="85"/>
      <c r="AA191" s="46">
        <v>48.585000000000001</v>
      </c>
      <c r="BA191" s="85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6">
        <v>3</v>
      </c>
      <c r="K192" s="46">
        <v>3</v>
      </c>
      <c r="L192" s="46">
        <v>2</v>
      </c>
      <c r="M192" s="46">
        <v>2</v>
      </c>
      <c r="N192" s="46">
        <v>3</v>
      </c>
      <c r="O192" s="46">
        <v>5</v>
      </c>
      <c r="P192" s="46">
        <v>3</v>
      </c>
      <c r="Q192" s="46">
        <v>2</v>
      </c>
      <c r="R192" s="46">
        <v>2</v>
      </c>
      <c r="S192" s="46">
        <v>3</v>
      </c>
      <c r="T192" s="46">
        <v>1</v>
      </c>
      <c r="U192" s="46">
        <v>2</v>
      </c>
      <c r="V192" s="46">
        <v>4</v>
      </c>
      <c r="W192" s="46">
        <v>0</v>
      </c>
      <c r="X192" s="117">
        <v>0</v>
      </c>
      <c r="Y192" s="46">
        <v>32</v>
      </c>
      <c r="Z192" s="85"/>
      <c r="AA192" s="46">
        <v>48.585000000000001</v>
      </c>
      <c r="BA192" s="85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6">
        <v>4</v>
      </c>
      <c r="K193" s="46">
        <v>2</v>
      </c>
      <c r="L193" s="46">
        <v>1</v>
      </c>
      <c r="M193" s="46">
        <v>0</v>
      </c>
      <c r="N193" s="46">
        <v>2</v>
      </c>
      <c r="O193" s="46">
        <v>1</v>
      </c>
      <c r="P193" s="46">
        <v>0</v>
      </c>
      <c r="Q193" s="46">
        <v>0</v>
      </c>
      <c r="R193" s="46">
        <v>0</v>
      </c>
      <c r="S193" s="46">
        <v>2</v>
      </c>
      <c r="T193" s="46">
        <v>3</v>
      </c>
      <c r="U193" s="46">
        <v>1</v>
      </c>
      <c r="V193" s="46">
        <v>0</v>
      </c>
      <c r="W193" s="46">
        <v>0</v>
      </c>
      <c r="X193" s="117">
        <v>0</v>
      </c>
      <c r="Y193" s="46">
        <v>12</v>
      </c>
      <c r="Z193" s="85"/>
      <c r="AA193" s="46">
        <v>48.585000000000001</v>
      </c>
      <c r="BA193" s="85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6">
        <v>5</v>
      </c>
      <c r="K194" s="46">
        <v>0</v>
      </c>
      <c r="L194" s="46">
        <v>0</v>
      </c>
      <c r="M194" s="46">
        <v>1</v>
      </c>
      <c r="N194" s="46">
        <v>0</v>
      </c>
      <c r="O194" s="46">
        <v>0</v>
      </c>
      <c r="P194" s="46">
        <v>2</v>
      </c>
      <c r="Q194" s="46">
        <v>1</v>
      </c>
      <c r="R194" s="46">
        <v>1</v>
      </c>
      <c r="S194" s="46">
        <v>0</v>
      </c>
      <c r="T194" s="46">
        <v>0</v>
      </c>
      <c r="U194" s="46">
        <v>0</v>
      </c>
      <c r="V194" s="46">
        <v>0</v>
      </c>
      <c r="W194" s="46">
        <v>0</v>
      </c>
      <c r="X194" s="117">
        <v>0</v>
      </c>
      <c r="Y194" s="46">
        <v>5</v>
      </c>
      <c r="Z194" s="85"/>
      <c r="AA194" s="46">
        <v>48.585000000000001</v>
      </c>
      <c r="BA194" s="85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6">
        <v>6</v>
      </c>
      <c r="K195" s="46">
        <v>0</v>
      </c>
      <c r="L195" s="46">
        <v>0</v>
      </c>
      <c r="M195" s="46">
        <v>0</v>
      </c>
      <c r="N195" s="46">
        <v>1</v>
      </c>
      <c r="O195" s="46">
        <v>0</v>
      </c>
      <c r="P195" s="46">
        <v>0</v>
      </c>
      <c r="Q195" s="46">
        <v>0</v>
      </c>
      <c r="R195" s="46">
        <v>0</v>
      </c>
      <c r="S195" s="46">
        <v>0</v>
      </c>
      <c r="T195" s="46">
        <v>0</v>
      </c>
      <c r="U195" s="46">
        <v>0</v>
      </c>
      <c r="V195" s="46">
        <v>2</v>
      </c>
      <c r="W195" s="46">
        <v>0</v>
      </c>
      <c r="X195" s="117">
        <v>20</v>
      </c>
      <c r="Y195" s="46">
        <v>-17</v>
      </c>
      <c r="Z195" s="85"/>
      <c r="AA195" s="46">
        <v>48.585000000000001</v>
      </c>
      <c r="BA195" s="85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6" t="s">
        <v>308</v>
      </c>
      <c r="K196" s="46">
        <v>0</v>
      </c>
      <c r="L196" s="46">
        <v>0</v>
      </c>
      <c r="M196" s="46">
        <v>0</v>
      </c>
      <c r="N196" s="46">
        <v>0</v>
      </c>
      <c r="O196" s="46">
        <v>0</v>
      </c>
      <c r="P196" s="46">
        <v>0</v>
      </c>
      <c r="Q196" s="46">
        <v>0</v>
      </c>
      <c r="R196" s="46">
        <v>0</v>
      </c>
      <c r="S196" s="46">
        <v>0</v>
      </c>
      <c r="T196" s="46">
        <v>0</v>
      </c>
      <c r="U196" s="46">
        <v>0</v>
      </c>
      <c r="V196" s="46">
        <v>0</v>
      </c>
      <c r="W196" s="46">
        <v>0</v>
      </c>
      <c r="X196" s="117">
        <v>0</v>
      </c>
      <c r="Y196" s="46" t="s">
        <v>308</v>
      </c>
      <c r="Z196" s="85"/>
      <c r="AA196" s="46">
        <v>48.585000000000001</v>
      </c>
      <c r="BA196" s="85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6">
        <v>1</v>
      </c>
      <c r="K197" s="46">
        <v>5</v>
      </c>
      <c r="L197" s="46">
        <v>2</v>
      </c>
      <c r="M197" s="46">
        <v>5</v>
      </c>
      <c r="N197" s="46">
        <v>2</v>
      </c>
      <c r="O197" s="46">
        <v>0</v>
      </c>
      <c r="P197" s="46">
        <v>3</v>
      </c>
      <c r="Q197" s="46">
        <v>2</v>
      </c>
      <c r="R197" s="46">
        <v>3</v>
      </c>
      <c r="S197" s="46">
        <v>3</v>
      </c>
      <c r="T197" s="46">
        <v>2</v>
      </c>
      <c r="U197" s="46">
        <v>5</v>
      </c>
      <c r="V197" s="46">
        <v>4</v>
      </c>
      <c r="W197" s="46">
        <v>0</v>
      </c>
      <c r="X197" s="117">
        <v>0</v>
      </c>
      <c r="Y197" s="46">
        <v>36</v>
      </c>
      <c r="Z197" s="85">
        <v>1.4729166666666667</v>
      </c>
      <c r="AA197" s="46">
        <v>50.908000000000001</v>
      </c>
      <c r="BA197" s="85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6">
        <v>2</v>
      </c>
      <c r="K198" s="46">
        <v>2</v>
      </c>
      <c r="L198" s="46">
        <v>1</v>
      </c>
      <c r="M198" s="46">
        <v>0</v>
      </c>
      <c r="N198" s="46">
        <v>0</v>
      </c>
      <c r="O198" s="46">
        <v>0</v>
      </c>
      <c r="P198" s="46">
        <v>1</v>
      </c>
      <c r="Q198" s="46">
        <v>5</v>
      </c>
      <c r="R198" s="46">
        <v>5</v>
      </c>
      <c r="S198" s="46">
        <v>0</v>
      </c>
      <c r="T198" s="46">
        <v>0</v>
      </c>
      <c r="U198" s="46">
        <v>0</v>
      </c>
      <c r="V198" s="46">
        <v>10</v>
      </c>
      <c r="W198" s="46">
        <v>0</v>
      </c>
      <c r="X198" s="117">
        <v>0</v>
      </c>
      <c r="Y198" s="46">
        <v>24</v>
      </c>
      <c r="Z198" s="85"/>
      <c r="AA198" s="46">
        <v>50.908000000000001</v>
      </c>
      <c r="BA198" s="85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6">
        <v>3</v>
      </c>
      <c r="K199" s="46">
        <v>1</v>
      </c>
      <c r="L199" s="46">
        <v>0</v>
      </c>
      <c r="M199" s="46">
        <v>0</v>
      </c>
      <c r="N199" s="46">
        <v>5</v>
      </c>
      <c r="O199" s="46">
        <v>0</v>
      </c>
      <c r="P199" s="46">
        <v>5</v>
      </c>
      <c r="Q199" s="46">
        <v>0</v>
      </c>
      <c r="R199" s="46">
        <v>0</v>
      </c>
      <c r="S199" s="46">
        <v>2</v>
      </c>
      <c r="T199" s="46">
        <v>0</v>
      </c>
      <c r="U199" s="46">
        <v>1</v>
      </c>
      <c r="V199" s="46">
        <v>6</v>
      </c>
      <c r="W199" s="46">
        <v>0</v>
      </c>
      <c r="X199" s="117">
        <v>0</v>
      </c>
      <c r="Y199" s="46">
        <v>20</v>
      </c>
      <c r="Z199" s="85"/>
      <c r="AA199" s="46">
        <v>50.908000000000001</v>
      </c>
      <c r="BA199" s="85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6">
        <v>4</v>
      </c>
      <c r="K200" s="46">
        <v>0</v>
      </c>
      <c r="L200" s="46">
        <v>0</v>
      </c>
      <c r="M200" s="46">
        <v>0</v>
      </c>
      <c r="N200" s="46">
        <v>3</v>
      </c>
      <c r="O200" s="46">
        <v>5</v>
      </c>
      <c r="P200" s="46">
        <v>0</v>
      </c>
      <c r="Q200" s="46">
        <v>0</v>
      </c>
      <c r="R200" s="46">
        <v>0</v>
      </c>
      <c r="S200" s="46">
        <v>0</v>
      </c>
      <c r="T200" s="46">
        <v>1</v>
      </c>
      <c r="U200" s="46">
        <v>2</v>
      </c>
      <c r="V200" s="46">
        <v>2</v>
      </c>
      <c r="W200" s="46">
        <v>0</v>
      </c>
      <c r="X200" s="117">
        <v>0</v>
      </c>
      <c r="Y200" s="46">
        <v>13</v>
      </c>
      <c r="Z200" s="85"/>
      <c r="AA200" s="46">
        <v>50.908000000000001</v>
      </c>
      <c r="BA200" s="85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6">
        <v>5</v>
      </c>
      <c r="K201" s="46">
        <v>0</v>
      </c>
      <c r="L201" s="46">
        <v>0</v>
      </c>
      <c r="M201" s="46">
        <v>0</v>
      </c>
      <c r="N201" s="46">
        <v>0</v>
      </c>
      <c r="O201" s="46">
        <v>2</v>
      </c>
      <c r="P201" s="46">
        <v>2</v>
      </c>
      <c r="Q201" s="46">
        <v>0</v>
      </c>
      <c r="R201" s="46">
        <v>0</v>
      </c>
      <c r="S201" s="46">
        <v>5</v>
      </c>
      <c r="T201" s="46">
        <v>3</v>
      </c>
      <c r="U201" s="46">
        <v>0</v>
      </c>
      <c r="V201" s="46">
        <v>0</v>
      </c>
      <c r="W201" s="46">
        <v>0</v>
      </c>
      <c r="X201" s="117">
        <v>0</v>
      </c>
      <c r="Y201" s="46">
        <v>12</v>
      </c>
      <c r="Z201" s="85"/>
      <c r="AA201" s="46">
        <v>50.908000000000001</v>
      </c>
      <c r="BA201" s="85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6">
        <v>6</v>
      </c>
      <c r="K202" s="46">
        <v>0</v>
      </c>
      <c r="L202" s="46">
        <v>5</v>
      </c>
      <c r="M202" s="46">
        <v>3</v>
      </c>
      <c r="N202" s="46">
        <v>0</v>
      </c>
      <c r="O202" s="46">
        <v>0</v>
      </c>
      <c r="P202" s="46">
        <v>0</v>
      </c>
      <c r="Q202" s="46">
        <v>0</v>
      </c>
      <c r="R202" s="46">
        <v>1</v>
      </c>
      <c r="S202" s="46">
        <v>1</v>
      </c>
      <c r="T202" s="46">
        <v>0</v>
      </c>
      <c r="U202" s="46">
        <v>0</v>
      </c>
      <c r="V202" s="46">
        <v>0</v>
      </c>
      <c r="W202" s="46">
        <v>0</v>
      </c>
      <c r="X202" s="117">
        <v>0</v>
      </c>
      <c r="Y202" s="46">
        <v>10</v>
      </c>
      <c r="Z202" s="85"/>
      <c r="AA202" s="46">
        <v>50.908000000000001</v>
      </c>
      <c r="BA202" s="85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6">
        <v>7</v>
      </c>
      <c r="K203" s="46">
        <v>0</v>
      </c>
      <c r="L203" s="46">
        <v>0</v>
      </c>
      <c r="M203" s="46">
        <v>0</v>
      </c>
      <c r="N203" s="46">
        <v>0</v>
      </c>
      <c r="O203" s="46">
        <v>1</v>
      </c>
      <c r="P203" s="46">
        <v>0</v>
      </c>
      <c r="Q203" s="46">
        <v>0</v>
      </c>
      <c r="R203" s="46">
        <v>0</v>
      </c>
      <c r="S203" s="46">
        <v>0</v>
      </c>
      <c r="T203" s="46">
        <v>5</v>
      </c>
      <c r="U203" s="46">
        <v>3</v>
      </c>
      <c r="V203" s="46">
        <v>0</v>
      </c>
      <c r="W203" s="46">
        <v>0</v>
      </c>
      <c r="X203" s="117">
        <v>0</v>
      </c>
      <c r="Y203" s="46">
        <v>9</v>
      </c>
      <c r="Z203" s="85"/>
      <c r="AA203" s="46">
        <v>50.908000000000001</v>
      </c>
      <c r="BA203" s="85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6">
        <v>8</v>
      </c>
      <c r="K204" s="46">
        <v>0</v>
      </c>
      <c r="L204" s="46">
        <v>0</v>
      </c>
      <c r="M204" s="46">
        <v>1</v>
      </c>
      <c r="N204" s="46">
        <v>0</v>
      </c>
      <c r="O204" s="46">
        <v>3</v>
      </c>
      <c r="P204" s="46">
        <v>0</v>
      </c>
      <c r="Q204" s="46">
        <v>0</v>
      </c>
      <c r="R204" s="46">
        <v>0</v>
      </c>
      <c r="S204" s="46">
        <v>0</v>
      </c>
      <c r="T204" s="46">
        <v>0</v>
      </c>
      <c r="U204" s="46">
        <v>0</v>
      </c>
      <c r="V204" s="46">
        <v>0</v>
      </c>
      <c r="W204" s="46">
        <v>0</v>
      </c>
      <c r="X204" s="117">
        <v>0</v>
      </c>
      <c r="Y204" s="46">
        <v>4</v>
      </c>
      <c r="Z204" s="85"/>
      <c r="AA204" s="46">
        <v>50.908000000000001</v>
      </c>
      <c r="BA204" s="85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6">
        <v>9</v>
      </c>
      <c r="K205" s="46">
        <v>0</v>
      </c>
      <c r="L205" s="46">
        <v>0</v>
      </c>
      <c r="M205" s="46">
        <v>0</v>
      </c>
      <c r="N205" s="46">
        <v>1</v>
      </c>
      <c r="O205" s="46">
        <v>0</v>
      </c>
      <c r="P205" s="46">
        <v>0</v>
      </c>
      <c r="Q205" s="46">
        <v>1</v>
      </c>
      <c r="R205" s="46">
        <v>0</v>
      </c>
      <c r="S205" s="46">
        <v>0</v>
      </c>
      <c r="T205" s="46">
        <v>0</v>
      </c>
      <c r="U205" s="46">
        <v>0</v>
      </c>
      <c r="V205" s="46">
        <v>0</v>
      </c>
      <c r="W205" s="46">
        <v>0</v>
      </c>
      <c r="X205" s="117">
        <v>0</v>
      </c>
      <c r="Y205" s="46">
        <v>2</v>
      </c>
      <c r="Z205" s="85"/>
      <c r="AA205" s="46">
        <v>50.908000000000001</v>
      </c>
      <c r="BA205" s="85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6">
        <v>10</v>
      </c>
      <c r="K206" s="46">
        <v>0</v>
      </c>
      <c r="L206" s="46">
        <v>0</v>
      </c>
      <c r="M206" s="46">
        <v>0</v>
      </c>
      <c r="N206" s="46">
        <v>0</v>
      </c>
      <c r="O206" s="46">
        <v>0</v>
      </c>
      <c r="P206" s="46">
        <v>0</v>
      </c>
      <c r="Q206" s="46">
        <v>3</v>
      </c>
      <c r="R206" s="46">
        <v>2</v>
      </c>
      <c r="S206" s="46">
        <v>0</v>
      </c>
      <c r="T206" s="46">
        <v>0</v>
      </c>
      <c r="U206" s="46">
        <v>0</v>
      </c>
      <c r="V206" s="46">
        <v>0</v>
      </c>
      <c r="W206" s="46">
        <v>0</v>
      </c>
      <c r="X206" s="117">
        <v>20</v>
      </c>
      <c r="Y206" s="46">
        <v>-15</v>
      </c>
      <c r="Z206" s="85"/>
      <c r="AA206" s="46">
        <v>50.908000000000001</v>
      </c>
      <c r="BA206" s="85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6">
        <v>11</v>
      </c>
      <c r="K207" s="46">
        <v>0</v>
      </c>
      <c r="L207" s="46">
        <v>0</v>
      </c>
      <c r="M207" s="46">
        <v>2</v>
      </c>
      <c r="N207" s="46">
        <v>0</v>
      </c>
      <c r="O207" s="46">
        <v>0</v>
      </c>
      <c r="P207" s="46">
        <v>0</v>
      </c>
      <c r="Q207" s="46">
        <v>0</v>
      </c>
      <c r="R207" s="46">
        <v>0</v>
      </c>
      <c r="S207" s="46">
        <v>0</v>
      </c>
      <c r="T207" s="46">
        <v>0</v>
      </c>
      <c r="U207" s="46">
        <v>0</v>
      </c>
      <c r="V207" s="46">
        <v>0</v>
      </c>
      <c r="W207" s="46">
        <v>0</v>
      </c>
      <c r="X207" s="117">
        <v>20</v>
      </c>
      <c r="Y207" s="46">
        <v>-18</v>
      </c>
      <c r="Z207" s="85"/>
      <c r="AA207" s="46">
        <v>50.908000000000001</v>
      </c>
      <c r="BA207" s="85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6">
        <v>12</v>
      </c>
      <c r="K208" s="46">
        <v>0</v>
      </c>
      <c r="L208" s="46">
        <v>0</v>
      </c>
      <c r="M208" s="46">
        <v>0</v>
      </c>
      <c r="N208" s="46">
        <v>0</v>
      </c>
      <c r="O208" s="46">
        <v>0</v>
      </c>
      <c r="P208" s="46">
        <v>0</v>
      </c>
      <c r="Q208" s="46">
        <v>0</v>
      </c>
      <c r="R208" s="46">
        <v>0</v>
      </c>
      <c r="S208" s="46">
        <v>0</v>
      </c>
      <c r="T208" s="46">
        <v>0</v>
      </c>
      <c r="U208" s="46">
        <v>0</v>
      </c>
      <c r="V208" s="46">
        <v>0</v>
      </c>
      <c r="W208" s="46">
        <v>0</v>
      </c>
      <c r="X208" s="117">
        <v>20</v>
      </c>
      <c r="Y208" s="46">
        <v>-20</v>
      </c>
      <c r="Z208" s="85"/>
      <c r="AA208" s="46">
        <v>50.908000000000001</v>
      </c>
      <c r="BA208" s="85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6">
        <v>13</v>
      </c>
      <c r="K209" s="46">
        <v>0</v>
      </c>
      <c r="L209" s="46">
        <v>0</v>
      </c>
      <c r="M209" s="46">
        <v>0</v>
      </c>
      <c r="N209" s="46">
        <v>0</v>
      </c>
      <c r="O209" s="46">
        <v>0</v>
      </c>
      <c r="P209" s="46">
        <v>0</v>
      </c>
      <c r="Q209" s="46">
        <v>0</v>
      </c>
      <c r="R209" s="46">
        <v>0</v>
      </c>
      <c r="S209" s="46">
        <v>0</v>
      </c>
      <c r="T209" s="46">
        <v>0</v>
      </c>
      <c r="U209" s="46">
        <v>0</v>
      </c>
      <c r="V209" s="46">
        <v>0</v>
      </c>
      <c r="W209" s="46">
        <v>0</v>
      </c>
      <c r="X209" s="117">
        <v>20</v>
      </c>
      <c r="Y209" s="46">
        <v>-20</v>
      </c>
      <c r="Z209" s="85"/>
      <c r="AA209" s="46">
        <v>50.908000000000001</v>
      </c>
      <c r="BA209" s="85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6">
        <v>14</v>
      </c>
      <c r="K210" s="46">
        <v>0</v>
      </c>
      <c r="L210" s="46">
        <v>0</v>
      </c>
      <c r="M210" s="46">
        <v>0</v>
      </c>
      <c r="N210" s="46">
        <v>0</v>
      </c>
      <c r="O210" s="46">
        <v>0</v>
      </c>
      <c r="P210" s="46">
        <v>0</v>
      </c>
      <c r="Q210" s="46">
        <v>0</v>
      </c>
      <c r="R210" s="46">
        <v>0</v>
      </c>
      <c r="S210" s="46">
        <v>0</v>
      </c>
      <c r="T210" s="46">
        <v>0</v>
      </c>
      <c r="U210" s="46">
        <v>0</v>
      </c>
      <c r="V210" s="46">
        <v>0</v>
      </c>
      <c r="W210" s="46">
        <v>0</v>
      </c>
      <c r="X210" s="117">
        <v>0</v>
      </c>
      <c r="Y210" s="46">
        <v>0</v>
      </c>
      <c r="Z210" s="85"/>
      <c r="AA210" s="46">
        <v>50.908000000000001</v>
      </c>
      <c r="BA210" s="85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6">
        <v>15</v>
      </c>
      <c r="K211" s="46">
        <v>0</v>
      </c>
      <c r="L211" s="46">
        <v>0</v>
      </c>
      <c r="M211" s="46">
        <v>0</v>
      </c>
      <c r="N211" s="46">
        <v>0</v>
      </c>
      <c r="O211" s="46">
        <v>0</v>
      </c>
      <c r="P211" s="46">
        <v>0</v>
      </c>
      <c r="Q211" s="46">
        <v>0</v>
      </c>
      <c r="R211" s="46">
        <v>0</v>
      </c>
      <c r="S211" s="46">
        <v>0</v>
      </c>
      <c r="T211" s="46">
        <v>0</v>
      </c>
      <c r="U211" s="46">
        <v>0</v>
      </c>
      <c r="V211" s="46">
        <v>0</v>
      </c>
      <c r="W211" s="46">
        <v>0</v>
      </c>
      <c r="X211" s="117">
        <v>40</v>
      </c>
      <c r="Y211" s="46">
        <v>-40</v>
      </c>
      <c r="Z211" s="85"/>
      <c r="AA211" s="46">
        <v>50.908000000000001</v>
      </c>
      <c r="BA211" s="85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6">
        <v>16</v>
      </c>
      <c r="K212" s="46">
        <v>0</v>
      </c>
      <c r="L212" s="46">
        <v>0</v>
      </c>
      <c r="M212" s="46">
        <v>0</v>
      </c>
      <c r="N212" s="46">
        <v>0</v>
      </c>
      <c r="O212" s="46">
        <v>0</v>
      </c>
      <c r="P212" s="46">
        <v>0</v>
      </c>
      <c r="Q212" s="46">
        <v>0</v>
      </c>
      <c r="R212" s="46">
        <v>0</v>
      </c>
      <c r="S212" s="46">
        <v>0</v>
      </c>
      <c r="T212" s="46">
        <v>0</v>
      </c>
      <c r="U212" s="46">
        <v>0</v>
      </c>
      <c r="V212" s="46">
        <v>0</v>
      </c>
      <c r="W212" s="46">
        <v>0</v>
      </c>
      <c r="X212" s="117">
        <v>40</v>
      </c>
      <c r="Y212" s="46">
        <v>-40</v>
      </c>
      <c r="Z212" s="85"/>
      <c r="AA212" s="46">
        <v>50.908000000000001</v>
      </c>
      <c r="BA212" s="85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6" t="s">
        <v>308</v>
      </c>
      <c r="K213" s="46">
        <v>3</v>
      </c>
      <c r="L213" s="46">
        <v>3</v>
      </c>
      <c r="M213" s="46">
        <v>0</v>
      </c>
      <c r="N213" s="46">
        <v>0</v>
      </c>
      <c r="O213" s="46">
        <v>0</v>
      </c>
      <c r="P213" s="46">
        <v>0</v>
      </c>
      <c r="Q213" s="46">
        <v>0</v>
      </c>
      <c r="R213" s="46">
        <v>0</v>
      </c>
      <c r="S213" s="46">
        <v>0</v>
      </c>
      <c r="T213" s="46">
        <v>0</v>
      </c>
      <c r="U213" s="46">
        <v>0</v>
      </c>
      <c r="V213" s="46">
        <v>0</v>
      </c>
      <c r="W213" s="46">
        <v>0</v>
      </c>
      <c r="X213" s="117">
        <v>60</v>
      </c>
      <c r="Y213" s="46" t="s">
        <v>308</v>
      </c>
      <c r="Z213" s="85"/>
      <c r="AA213" s="46">
        <v>50.908000000000001</v>
      </c>
      <c r="BA213" s="85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6" t="s">
        <v>308</v>
      </c>
      <c r="K214" s="46">
        <v>0</v>
      </c>
      <c r="L214" s="46">
        <v>0</v>
      </c>
      <c r="M214" s="46">
        <v>0</v>
      </c>
      <c r="N214" s="46">
        <v>0</v>
      </c>
      <c r="O214" s="46">
        <v>0</v>
      </c>
      <c r="P214" s="46">
        <v>0</v>
      </c>
      <c r="Q214" s="46">
        <v>0</v>
      </c>
      <c r="R214" s="46">
        <v>0</v>
      </c>
      <c r="S214" s="46">
        <v>0</v>
      </c>
      <c r="T214" s="46">
        <v>0</v>
      </c>
      <c r="U214" s="46">
        <v>0</v>
      </c>
      <c r="V214" s="46">
        <v>0</v>
      </c>
      <c r="W214" s="46">
        <v>0</v>
      </c>
      <c r="X214" s="117">
        <v>20</v>
      </c>
      <c r="Y214" s="46" t="s">
        <v>308</v>
      </c>
      <c r="Z214" s="85"/>
      <c r="AA214" s="46">
        <v>50.908000000000001</v>
      </c>
      <c r="BA214" s="85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6">
        <v>1</v>
      </c>
      <c r="K215" s="46">
        <v>5</v>
      </c>
      <c r="L215" s="46">
        <v>5</v>
      </c>
      <c r="M215" s="46">
        <v>3</v>
      </c>
      <c r="N215" s="46">
        <v>5</v>
      </c>
      <c r="O215" s="46">
        <v>2</v>
      </c>
      <c r="P215" s="46">
        <v>2</v>
      </c>
      <c r="Q215" s="46">
        <v>0</v>
      </c>
      <c r="R215" s="46">
        <v>5</v>
      </c>
      <c r="S215" s="46">
        <v>0</v>
      </c>
      <c r="T215" s="46">
        <v>3</v>
      </c>
      <c r="U215" s="46">
        <v>0</v>
      </c>
      <c r="V215" s="46">
        <v>0</v>
      </c>
      <c r="W215" s="46">
        <v>0</v>
      </c>
      <c r="X215" s="117">
        <v>0</v>
      </c>
      <c r="Y215" s="46">
        <v>30</v>
      </c>
      <c r="Z215" s="85"/>
      <c r="AA215" s="46"/>
      <c r="BA215" s="85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6">
        <v>2</v>
      </c>
      <c r="K216" s="46">
        <v>3</v>
      </c>
      <c r="L216" s="46">
        <v>0</v>
      </c>
      <c r="M216" s="46">
        <v>0</v>
      </c>
      <c r="N216" s="46">
        <v>2</v>
      </c>
      <c r="O216" s="46">
        <v>1</v>
      </c>
      <c r="P216" s="46">
        <v>5</v>
      </c>
      <c r="Q216" s="46">
        <v>1</v>
      </c>
      <c r="R216" s="46">
        <v>0</v>
      </c>
      <c r="S216" s="46">
        <v>2</v>
      </c>
      <c r="T216" s="46">
        <v>5</v>
      </c>
      <c r="U216" s="46">
        <v>3</v>
      </c>
      <c r="V216" s="46">
        <v>6</v>
      </c>
      <c r="W216" s="46">
        <v>0</v>
      </c>
      <c r="X216" s="117">
        <v>0</v>
      </c>
      <c r="Y216" s="46">
        <v>28</v>
      </c>
      <c r="Z216" s="85"/>
      <c r="AA216" s="46"/>
      <c r="BA216" s="85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6">
        <v>3</v>
      </c>
      <c r="K217" s="46">
        <v>2</v>
      </c>
      <c r="L217" s="46">
        <v>3</v>
      </c>
      <c r="M217" s="46">
        <v>1</v>
      </c>
      <c r="N217" s="46">
        <v>3</v>
      </c>
      <c r="O217" s="46">
        <v>5</v>
      </c>
      <c r="P217" s="46">
        <v>0</v>
      </c>
      <c r="Q217" s="46">
        <v>2</v>
      </c>
      <c r="R217" s="46">
        <v>2</v>
      </c>
      <c r="S217" s="46">
        <v>5</v>
      </c>
      <c r="T217" s="46">
        <v>1</v>
      </c>
      <c r="U217" s="46">
        <v>0</v>
      </c>
      <c r="V217" s="46">
        <v>0</v>
      </c>
      <c r="W217" s="46">
        <v>0</v>
      </c>
      <c r="X217" s="117">
        <v>0</v>
      </c>
      <c r="Y217" s="46">
        <v>24</v>
      </c>
      <c r="Z217" s="85"/>
      <c r="AA217" s="46"/>
      <c r="BA217" s="85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6">
        <v>4</v>
      </c>
      <c r="K218" s="46">
        <v>0</v>
      </c>
      <c r="L218" s="46">
        <v>0</v>
      </c>
      <c r="M218" s="46">
        <v>0</v>
      </c>
      <c r="N218" s="46">
        <v>0</v>
      </c>
      <c r="O218" s="46">
        <v>3</v>
      </c>
      <c r="P218" s="46">
        <v>0</v>
      </c>
      <c r="Q218" s="46">
        <v>3</v>
      </c>
      <c r="R218" s="46">
        <v>3</v>
      </c>
      <c r="S218" s="46">
        <v>0</v>
      </c>
      <c r="T218" s="46">
        <v>0</v>
      </c>
      <c r="U218" s="46">
        <v>5</v>
      </c>
      <c r="V218" s="46">
        <v>4</v>
      </c>
      <c r="W218" s="46">
        <v>0</v>
      </c>
      <c r="X218" s="117">
        <v>0</v>
      </c>
      <c r="Y218" s="46">
        <v>18</v>
      </c>
      <c r="Z218" s="85"/>
      <c r="AA218" s="46"/>
      <c r="BA218" s="85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6">
        <v>5</v>
      </c>
      <c r="K219" s="46">
        <v>0</v>
      </c>
      <c r="L219" s="46">
        <v>1</v>
      </c>
      <c r="M219" s="46">
        <v>5</v>
      </c>
      <c r="N219" s="46">
        <v>0</v>
      </c>
      <c r="O219" s="46">
        <v>0</v>
      </c>
      <c r="P219" s="46">
        <v>0</v>
      </c>
      <c r="Q219" s="46">
        <v>5</v>
      </c>
      <c r="R219" s="46">
        <v>0</v>
      </c>
      <c r="S219" s="46">
        <v>3</v>
      </c>
      <c r="T219" s="46">
        <v>0</v>
      </c>
      <c r="U219" s="46">
        <v>1</v>
      </c>
      <c r="V219" s="46">
        <v>0</v>
      </c>
      <c r="W219" s="46">
        <v>0</v>
      </c>
      <c r="X219" s="117">
        <v>0</v>
      </c>
      <c r="Y219" s="46">
        <v>15</v>
      </c>
      <c r="Z219" s="85"/>
      <c r="AA219" s="46"/>
      <c r="BA219" s="85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6">
        <v>6</v>
      </c>
      <c r="K220" s="46">
        <v>0</v>
      </c>
      <c r="L220" s="46">
        <v>0</v>
      </c>
      <c r="M220" s="46">
        <v>0</v>
      </c>
      <c r="N220" s="46">
        <v>0</v>
      </c>
      <c r="O220" s="46">
        <v>0</v>
      </c>
      <c r="P220" s="46">
        <v>1</v>
      </c>
      <c r="Q220" s="46">
        <v>0</v>
      </c>
      <c r="R220" s="46">
        <v>1</v>
      </c>
      <c r="S220" s="46">
        <v>0</v>
      </c>
      <c r="T220" s="46">
        <v>2</v>
      </c>
      <c r="U220" s="46">
        <v>0</v>
      </c>
      <c r="V220" s="46">
        <v>10</v>
      </c>
      <c r="W220" s="46">
        <v>0</v>
      </c>
      <c r="X220" s="117">
        <v>0</v>
      </c>
      <c r="Y220" s="46">
        <v>14</v>
      </c>
      <c r="Z220" s="85"/>
      <c r="AA220" s="46"/>
      <c r="BA220" s="85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6">
        <v>7</v>
      </c>
      <c r="K221" s="46">
        <v>1</v>
      </c>
      <c r="L221" s="46">
        <v>2</v>
      </c>
      <c r="M221" s="46">
        <v>2</v>
      </c>
      <c r="N221" s="46">
        <v>1</v>
      </c>
      <c r="O221" s="46">
        <v>0</v>
      </c>
      <c r="P221" s="46">
        <v>3</v>
      </c>
      <c r="Q221" s="46">
        <v>0</v>
      </c>
      <c r="R221" s="46">
        <v>0</v>
      </c>
      <c r="S221" s="46">
        <v>0</v>
      </c>
      <c r="T221" s="46">
        <v>0</v>
      </c>
      <c r="U221" s="46">
        <v>0</v>
      </c>
      <c r="V221" s="46">
        <v>0</v>
      </c>
      <c r="W221" s="46">
        <v>0</v>
      </c>
      <c r="X221" s="117">
        <v>0</v>
      </c>
      <c r="Y221" s="46">
        <v>9</v>
      </c>
      <c r="Z221" s="85"/>
      <c r="AA221" s="46"/>
      <c r="BA221" s="85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6">
        <v>8</v>
      </c>
      <c r="K222" s="46">
        <v>0</v>
      </c>
      <c r="L222" s="46">
        <v>0</v>
      </c>
      <c r="M222" s="46">
        <v>0</v>
      </c>
      <c r="N222" s="46">
        <v>0</v>
      </c>
      <c r="O222" s="46">
        <v>0</v>
      </c>
      <c r="P222" s="46">
        <v>0</v>
      </c>
      <c r="Q222" s="46">
        <v>0</v>
      </c>
      <c r="R222" s="46">
        <v>0</v>
      </c>
      <c r="S222" s="46">
        <v>0</v>
      </c>
      <c r="T222" s="46">
        <v>0</v>
      </c>
      <c r="U222" s="46">
        <v>0</v>
      </c>
      <c r="V222" s="46">
        <v>2</v>
      </c>
      <c r="W222" s="46">
        <v>0</v>
      </c>
      <c r="X222" s="117">
        <v>0</v>
      </c>
      <c r="Y222" s="46">
        <v>2</v>
      </c>
      <c r="Z222" s="85"/>
      <c r="AA222" s="46"/>
      <c r="BA222" s="85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6">
        <v>9</v>
      </c>
      <c r="K223" s="46">
        <v>0</v>
      </c>
      <c r="L223" s="46">
        <v>0</v>
      </c>
      <c r="M223" s="46">
        <v>0</v>
      </c>
      <c r="N223" s="46">
        <v>0</v>
      </c>
      <c r="O223" s="46">
        <v>0</v>
      </c>
      <c r="P223" s="46">
        <v>0</v>
      </c>
      <c r="Q223" s="46">
        <v>0</v>
      </c>
      <c r="R223" s="46">
        <v>0</v>
      </c>
      <c r="S223" s="46">
        <v>0</v>
      </c>
      <c r="T223" s="46">
        <v>0</v>
      </c>
      <c r="U223" s="46">
        <v>2</v>
      </c>
      <c r="V223" s="46">
        <v>0</v>
      </c>
      <c r="W223" s="46">
        <v>0</v>
      </c>
      <c r="X223" s="117">
        <v>0</v>
      </c>
      <c r="Y223" s="46">
        <v>2</v>
      </c>
      <c r="Z223" s="85"/>
      <c r="AA223" s="46"/>
      <c r="BA223" s="85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6">
        <v>10</v>
      </c>
      <c r="K224" s="46">
        <v>0</v>
      </c>
      <c r="L224" s="46">
        <v>0</v>
      </c>
      <c r="M224" s="46">
        <v>0</v>
      </c>
      <c r="N224" s="46">
        <v>0</v>
      </c>
      <c r="O224" s="46">
        <v>0</v>
      </c>
      <c r="P224" s="46">
        <v>0</v>
      </c>
      <c r="Q224" s="46">
        <v>0</v>
      </c>
      <c r="R224" s="46">
        <v>0</v>
      </c>
      <c r="S224" s="46">
        <v>1</v>
      </c>
      <c r="T224" s="46">
        <v>0</v>
      </c>
      <c r="U224" s="46">
        <v>0</v>
      </c>
      <c r="V224" s="46">
        <v>0</v>
      </c>
      <c r="W224" s="46">
        <v>0</v>
      </c>
      <c r="X224" s="117">
        <v>0</v>
      </c>
      <c r="Y224" s="46">
        <v>1</v>
      </c>
      <c r="Z224" s="85"/>
      <c r="AA224" s="46"/>
      <c r="BA224" s="85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6">
        <v>11</v>
      </c>
      <c r="K225" s="46">
        <v>0</v>
      </c>
      <c r="L225" s="46">
        <v>0</v>
      </c>
      <c r="M225" s="46">
        <v>0</v>
      </c>
      <c r="N225" s="46">
        <v>0</v>
      </c>
      <c r="O225" s="46">
        <v>0</v>
      </c>
      <c r="P225" s="46">
        <v>0</v>
      </c>
      <c r="Q225" s="46">
        <v>0</v>
      </c>
      <c r="R225" s="46">
        <v>0</v>
      </c>
      <c r="S225" s="46">
        <v>0</v>
      </c>
      <c r="T225" s="46">
        <v>0</v>
      </c>
      <c r="U225" s="46">
        <v>0</v>
      </c>
      <c r="V225" s="46">
        <v>0</v>
      </c>
      <c r="W225" s="46">
        <v>0</v>
      </c>
      <c r="X225" s="117">
        <v>0</v>
      </c>
      <c r="Y225" s="46">
        <v>0</v>
      </c>
      <c r="Z225" s="85"/>
      <c r="AA225" s="46"/>
      <c r="BA225" s="85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6">
        <v>12</v>
      </c>
      <c r="K226" s="46">
        <v>0</v>
      </c>
      <c r="L226" s="46">
        <v>0</v>
      </c>
      <c r="M226" s="46">
        <v>0</v>
      </c>
      <c r="N226" s="46">
        <v>0</v>
      </c>
      <c r="O226" s="46">
        <v>0</v>
      </c>
      <c r="P226" s="46">
        <v>0</v>
      </c>
      <c r="Q226" s="46">
        <v>0</v>
      </c>
      <c r="R226" s="46">
        <v>0</v>
      </c>
      <c r="S226" s="46">
        <v>0</v>
      </c>
      <c r="T226" s="46">
        <v>0</v>
      </c>
      <c r="U226" s="46">
        <v>0</v>
      </c>
      <c r="V226" s="46">
        <v>0</v>
      </c>
      <c r="W226" s="46">
        <v>0</v>
      </c>
      <c r="X226" s="117">
        <v>0</v>
      </c>
      <c r="Y226" s="46">
        <v>0</v>
      </c>
      <c r="Z226" s="85"/>
      <c r="AA226" s="46"/>
      <c r="BA226" s="85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6">
        <v>13</v>
      </c>
      <c r="K227" s="46">
        <v>0</v>
      </c>
      <c r="L227" s="46">
        <v>0</v>
      </c>
      <c r="M227" s="46">
        <v>0</v>
      </c>
      <c r="N227" s="46">
        <v>0</v>
      </c>
      <c r="O227" s="46">
        <v>0</v>
      </c>
      <c r="P227" s="46">
        <v>0</v>
      </c>
      <c r="Q227" s="46">
        <v>0</v>
      </c>
      <c r="R227" s="46">
        <v>0</v>
      </c>
      <c r="S227" s="46">
        <v>0</v>
      </c>
      <c r="T227" s="46">
        <v>0</v>
      </c>
      <c r="U227" s="46">
        <v>0</v>
      </c>
      <c r="V227" s="46">
        <v>0</v>
      </c>
      <c r="W227" s="46">
        <v>0</v>
      </c>
      <c r="X227" s="117">
        <v>0</v>
      </c>
      <c r="Y227" s="46">
        <v>0</v>
      </c>
      <c r="Z227" s="85"/>
      <c r="AA227" s="46"/>
      <c r="BA227" s="85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6">
        <v>14</v>
      </c>
      <c r="K228" s="46">
        <v>0</v>
      </c>
      <c r="L228" s="46">
        <v>0</v>
      </c>
      <c r="M228" s="46">
        <v>0</v>
      </c>
      <c r="N228" s="46">
        <v>0</v>
      </c>
      <c r="O228" s="46">
        <v>0</v>
      </c>
      <c r="P228" s="46">
        <v>0</v>
      </c>
      <c r="Q228" s="46">
        <v>0</v>
      </c>
      <c r="R228" s="46">
        <v>0</v>
      </c>
      <c r="S228" s="46">
        <v>0</v>
      </c>
      <c r="T228" s="46">
        <v>0</v>
      </c>
      <c r="U228" s="46">
        <v>0</v>
      </c>
      <c r="V228" s="46">
        <v>0</v>
      </c>
      <c r="W228" s="46">
        <v>0</v>
      </c>
      <c r="X228" s="117">
        <v>0</v>
      </c>
      <c r="Y228" s="46">
        <v>0</v>
      </c>
      <c r="Z228" s="85"/>
      <c r="AA228" s="46"/>
      <c r="BA228" s="85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6">
        <v>15</v>
      </c>
      <c r="K229" s="46">
        <v>0</v>
      </c>
      <c r="L229" s="46">
        <v>0</v>
      </c>
      <c r="M229" s="46">
        <v>0</v>
      </c>
      <c r="N229" s="46">
        <v>0</v>
      </c>
      <c r="O229" s="46">
        <v>0</v>
      </c>
      <c r="P229" s="46">
        <v>0</v>
      </c>
      <c r="Q229" s="46">
        <v>0</v>
      </c>
      <c r="R229" s="46">
        <v>0</v>
      </c>
      <c r="S229" s="46">
        <v>0</v>
      </c>
      <c r="T229" s="46">
        <v>0</v>
      </c>
      <c r="U229" s="46">
        <v>0</v>
      </c>
      <c r="V229" s="46">
        <v>0</v>
      </c>
      <c r="W229" s="46">
        <v>0</v>
      </c>
      <c r="X229" s="117">
        <v>0</v>
      </c>
      <c r="Y229" s="46">
        <v>0</v>
      </c>
      <c r="Z229" s="85"/>
      <c r="AA229" s="46"/>
      <c r="BA229" s="85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6">
        <v>1</v>
      </c>
      <c r="K230" s="46">
        <v>1</v>
      </c>
      <c r="L230" s="46">
        <v>5</v>
      </c>
      <c r="M230" s="46">
        <v>5</v>
      </c>
      <c r="N230" s="46">
        <v>5</v>
      </c>
      <c r="O230" s="46">
        <v>2</v>
      </c>
      <c r="P230" s="46">
        <v>1</v>
      </c>
      <c r="Q230" s="46">
        <v>5</v>
      </c>
      <c r="R230" s="46">
        <v>3</v>
      </c>
      <c r="S230" s="46">
        <v>5</v>
      </c>
      <c r="T230" s="46">
        <v>1</v>
      </c>
      <c r="U230" s="46">
        <v>3</v>
      </c>
      <c r="V230" s="46">
        <v>0</v>
      </c>
      <c r="W230" s="46">
        <v>20</v>
      </c>
      <c r="X230" s="117">
        <v>0</v>
      </c>
      <c r="Y230" s="46">
        <v>56</v>
      </c>
      <c r="Z230" s="85">
        <v>1.5534722222222221</v>
      </c>
      <c r="AA230" s="46">
        <v>48.262</v>
      </c>
      <c r="BA230" s="85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6">
        <v>2</v>
      </c>
      <c r="K231" s="46">
        <v>3</v>
      </c>
      <c r="L231" s="46">
        <v>3</v>
      </c>
      <c r="M231" s="46">
        <v>3</v>
      </c>
      <c r="N231" s="46">
        <v>0</v>
      </c>
      <c r="O231" s="46">
        <v>3</v>
      </c>
      <c r="P231" s="46">
        <v>0</v>
      </c>
      <c r="Q231" s="46">
        <v>0</v>
      </c>
      <c r="R231" s="46">
        <v>5</v>
      </c>
      <c r="S231" s="46">
        <v>3</v>
      </c>
      <c r="T231" s="46">
        <v>0</v>
      </c>
      <c r="U231" s="46">
        <v>1</v>
      </c>
      <c r="V231" s="46">
        <v>10</v>
      </c>
      <c r="W231" s="46">
        <v>20</v>
      </c>
      <c r="X231" s="117">
        <v>0</v>
      </c>
      <c r="Y231" s="46">
        <v>51</v>
      </c>
      <c r="Z231" s="85"/>
      <c r="AA231" s="46">
        <v>48.262</v>
      </c>
      <c r="BA231" s="85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6">
        <v>3</v>
      </c>
      <c r="K232" s="46">
        <v>5</v>
      </c>
      <c r="L232" s="46">
        <v>0</v>
      </c>
      <c r="M232" s="46">
        <v>0</v>
      </c>
      <c r="N232" s="46">
        <v>0</v>
      </c>
      <c r="O232" s="46">
        <v>0</v>
      </c>
      <c r="P232" s="46">
        <v>3</v>
      </c>
      <c r="Q232" s="46">
        <v>0</v>
      </c>
      <c r="R232" s="46">
        <v>2</v>
      </c>
      <c r="S232" s="46">
        <v>2</v>
      </c>
      <c r="T232" s="46">
        <v>0</v>
      </c>
      <c r="U232" s="46">
        <v>0</v>
      </c>
      <c r="V232" s="46">
        <v>0</v>
      </c>
      <c r="W232" s="46">
        <v>20</v>
      </c>
      <c r="X232" s="117">
        <v>0</v>
      </c>
      <c r="Y232" s="46">
        <v>32</v>
      </c>
      <c r="Z232" s="85"/>
      <c r="AA232" s="46">
        <v>48.262</v>
      </c>
      <c r="BA232" s="85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6">
        <v>4</v>
      </c>
      <c r="K233" s="46">
        <v>0</v>
      </c>
      <c r="L233" s="46">
        <v>0</v>
      </c>
      <c r="M233" s="46">
        <v>0</v>
      </c>
      <c r="N233" s="46">
        <v>0</v>
      </c>
      <c r="O233" s="46">
        <v>0</v>
      </c>
      <c r="P233" s="46">
        <v>0</v>
      </c>
      <c r="Q233" s="46">
        <v>0</v>
      </c>
      <c r="R233" s="46">
        <v>1</v>
      </c>
      <c r="S233" s="46">
        <v>1</v>
      </c>
      <c r="T233" s="46">
        <v>0</v>
      </c>
      <c r="U233" s="46">
        <v>0</v>
      </c>
      <c r="V233" s="46">
        <v>0</v>
      </c>
      <c r="W233" s="46">
        <v>20</v>
      </c>
      <c r="X233" s="117">
        <v>0</v>
      </c>
      <c r="Y233" s="46">
        <v>22</v>
      </c>
      <c r="Z233" s="85"/>
      <c r="AA233" s="46">
        <v>48.262</v>
      </c>
      <c r="BA233" s="85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6">
        <v>5</v>
      </c>
      <c r="K234" s="46">
        <v>0</v>
      </c>
      <c r="L234" s="46">
        <v>0</v>
      </c>
      <c r="M234" s="46">
        <v>0</v>
      </c>
      <c r="N234" s="46">
        <v>2</v>
      </c>
      <c r="O234" s="46">
        <v>5</v>
      </c>
      <c r="P234" s="46">
        <v>0</v>
      </c>
      <c r="Q234" s="46">
        <v>0</v>
      </c>
      <c r="R234" s="46">
        <v>0</v>
      </c>
      <c r="S234" s="46">
        <v>0</v>
      </c>
      <c r="T234" s="46">
        <v>5</v>
      </c>
      <c r="U234" s="46">
        <v>0</v>
      </c>
      <c r="V234" s="46">
        <v>0</v>
      </c>
      <c r="W234" s="46">
        <v>0</v>
      </c>
      <c r="X234" s="117">
        <v>0</v>
      </c>
      <c r="Y234" s="46">
        <v>12</v>
      </c>
      <c r="Z234" s="85"/>
      <c r="AA234" s="46">
        <v>48.262</v>
      </c>
      <c r="BA234" s="85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6">
        <v>6</v>
      </c>
      <c r="K235" s="46">
        <v>0</v>
      </c>
      <c r="L235" s="46">
        <v>2</v>
      </c>
      <c r="M235" s="46">
        <v>0</v>
      </c>
      <c r="N235" s="46">
        <v>0</v>
      </c>
      <c r="O235" s="46">
        <v>0</v>
      </c>
      <c r="P235" s="46">
        <v>5</v>
      </c>
      <c r="Q235" s="46">
        <v>0</v>
      </c>
      <c r="R235" s="46">
        <v>0</v>
      </c>
      <c r="S235" s="46">
        <v>0</v>
      </c>
      <c r="T235" s="46">
        <v>0</v>
      </c>
      <c r="U235" s="46">
        <v>5</v>
      </c>
      <c r="V235" s="46">
        <v>0</v>
      </c>
      <c r="W235" s="46">
        <v>0</v>
      </c>
      <c r="X235" s="117">
        <v>0</v>
      </c>
      <c r="Y235" s="46">
        <v>12</v>
      </c>
      <c r="Z235" s="85"/>
      <c r="AA235" s="46">
        <v>48.262</v>
      </c>
      <c r="BA235" s="85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6">
        <v>7</v>
      </c>
      <c r="K236" s="46">
        <v>0</v>
      </c>
      <c r="L236" s="46">
        <v>0</v>
      </c>
      <c r="M236" s="46">
        <v>1</v>
      </c>
      <c r="N236" s="46">
        <v>3</v>
      </c>
      <c r="O236" s="46">
        <v>0</v>
      </c>
      <c r="P236" s="46">
        <v>2</v>
      </c>
      <c r="Q236" s="46">
        <v>1</v>
      </c>
      <c r="R236" s="46">
        <v>0</v>
      </c>
      <c r="S236" s="46">
        <v>0</v>
      </c>
      <c r="T236" s="46">
        <v>0</v>
      </c>
      <c r="U236" s="46">
        <v>2</v>
      </c>
      <c r="V236" s="46">
        <v>2</v>
      </c>
      <c r="W236" s="46">
        <v>0</v>
      </c>
      <c r="X236" s="117">
        <v>0</v>
      </c>
      <c r="Y236" s="46">
        <v>11</v>
      </c>
      <c r="Z236" s="85"/>
      <c r="AA236" s="46">
        <v>48.262</v>
      </c>
      <c r="BA236" s="85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6">
        <v>8</v>
      </c>
      <c r="K237" s="46">
        <v>2</v>
      </c>
      <c r="L237" s="46">
        <v>1</v>
      </c>
      <c r="M237" s="46">
        <v>0</v>
      </c>
      <c r="N237" s="46">
        <v>1</v>
      </c>
      <c r="O237" s="46">
        <v>0</v>
      </c>
      <c r="P237" s="46">
        <v>0</v>
      </c>
      <c r="Q237" s="46">
        <v>3</v>
      </c>
      <c r="R237" s="46">
        <v>0</v>
      </c>
      <c r="S237" s="46">
        <v>0</v>
      </c>
      <c r="T237" s="46">
        <v>2</v>
      </c>
      <c r="U237" s="46">
        <v>0</v>
      </c>
      <c r="V237" s="46">
        <v>0</v>
      </c>
      <c r="W237" s="46">
        <v>0</v>
      </c>
      <c r="X237" s="117">
        <v>0</v>
      </c>
      <c r="Y237" s="46">
        <v>9</v>
      </c>
      <c r="Z237" s="85"/>
      <c r="AA237" s="46">
        <v>48.262</v>
      </c>
      <c r="BA237" s="85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6">
        <v>9</v>
      </c>
      <c r="K238" s="46">
        <v>0</v>
      </c>
      <c r="L238" s="46">
        <v>0</v>
      </c>
      <c r="M238" s="46">
        <v>0</v>
      </c>
      <c r="N238" s="46">
        <v>0</v>
      </c>
      <c r="O238" s="46">
        <v>0</v>
      </c>
      <c r="P238" s="46">
        <v>0</v>
      </c>
      <c r="Q238" s="46">
        <v>0</v>
      </c>
      <c r="R238" s="46">
        <v>0</v>
      </c>
      <c r="S238" s="46">
        <v>0</v>
      </c>
      <c r="T238" s="46">
        <v>0</v>
      </c>
      <c r="U238" s="46">
        <v>0</v>
      </c>
      <c r="V238" s="46">
        <v>6</v>
      </c>
      <c r="W238" s="46">
        <v>0</v>
      </c>
      <c r="X238" s="117">
        <v>0</v>
      </c>
      <c r="Y238" s="46">
        <v>6</v>
      </c>
      <c r="Z238" s="85"/>
      <c r="AA238" s="46">
        <v>48.262</v>
      </c>
      <c r="BA238" s="85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6">
        <v>10</v>
      </c>
      <c r="K239" s="46">
        <v>0</v>
      </c>
      <c r="L239" s="46">
        <v>0</v>
      </c>
      <c r="M239" s="46">
        <v>0</v>
      </c>
      <c r="N239" s="46">
        <v>0</v>
      </c>
      <c r="O239" s="46">
        <v>0</v>
      </c>
      <c r="P239" s="46">
        <v>0</v>
      </c>
      <c r="Q239" s="46">
        <v>2</v>
      </c>
      <c r="R239" s="46">
        <v>0</v>
      </c>
      <c r="S239" s="46">
        <v>0</v>
      </c>
      <c r="T239" s="46">
        <v>0</v>
      </c>
      <c r="U239" s="46">
        <v>0</v>
      </c>
      <c r="V239" s="46">
        <v>4</v>
      </c>
      <c r="W239" s="46">
        <v>0</v>
      </c>
      <c r="X239" s="117">
        <v>0</v>
      </c>
      <c r="Y239" s="46">
        <v>6</v>
      </c>
      <c r="Z239" s="85"/>
      <c r="AA239" s="46">
        <v>48.262</v>
      </c>
      <c r="BA239" s="85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6">
        <v>11</v>
      </c>
      <c r="K240" s="46">
        <v>0</v>
      </c>
      <c r="L240" s="46">
        <v>0</v>
      </c>
      <c r="M240" s="46">
        <v>0</v>
      </c>
      <c r="N240" s="46">
        <v>0</v>
      </c>
      <c r="O240" s="46">
        <v>0</v>
      </c>
      <c r="P240" s="46">
        <v>0</v>
      </c>
      <c r="Q240" s="46">
        <v>0</v>
      </c>
      <c r="R240" s="46">
        <v>0</v>
      </c>
      <c r="S240" s="46">
        <v>0</v>
      </c>
      <c r="T240" s="46">
        <v>3</v>
      </c>
      <c r="U240" s="46">
        <v>0</v>
      </c>
      <c r="V240" s="46">
        <v>0</v>
      </c>
      <c r="W240" s="46">
        <v>0</v>
      </c>
      <c r="X240" s="117">
        <v>0</v>
      </c>
      <c r="Y240" s="46">
        <v>3</v>
      </c>
      <c r="Z240" s="85"/>
      <c r="AA240" s="46">
        <v>48.262</v>
      </c>
      <c r="BA240" s="85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6">
        <v>12</v>
      </c>
      <c r="K241" s="46">
        <v>0</v>
      </c>
      <c r="L241" s="46">
        <v>0</v>
      </c>
      <c r="M241" s="46">
        <v>2</v>
      </c>
      <c r="N241" s="46">
        <v>0</v>
      </c>
      <c r="O241" s="46">
        <v>0</v>
      </c>
      <c r="P241" s="46">
        <v>0</v>
      </c>
      <c r="Q241" s="46">
        <v>0</v>
      </c>
      <c r="R241" s="46">
        <v>0</v>
      </c>
      <c r="S241" s="46">
        <v>0</v>
      </c>
      <c r="T241" s="46">
        <v>0</v>
      </c>
      <c r="U241" s="46">
        <v>0</v>
      </c>
      <c r="V241" s="46">
        <v>0</v>
      </c>
      <c r="W241" s="46">
        <v>0</v>
      </c>
      <c r="X241" s="117">
        <v>0</v>
      </c>
      <c r="Y241" s="46">
        <v>2</v>
      </c>
      <c r="Z241" s="85"/>
      <c r="AA241" s="46">
        <v>48.262</v>
      </c>
      <c r="BA241" s="85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6">
        <v>13</v>
      </c>
      <c r="K242" s="46">
        <v>0</v>
      </c>
      <c r="L242" s="46">
        <v>0</v>
      </c>
      <c r="M242" s="46">
        <v>0</v>
      </c>
      <c r="N242" s="46">
        <v>0</v>
      </c>
      <c r="O242" s="46">
        <v>1</v>
      </c>
      <c r="P242" s="46">
        <v>0</v>
      </c>
      <c r="Q242" s="46">
        <v>0</v>
      </c>
      <c r="R242" s="46">
        <v>0</v>
      </c>
      <c r="S242" s="46">
        <v>0</v>
      </c>
      <c r="T242" s="46">
        <v>0</v>
      </c>
      <c r="U242" s="46">
        <v>0</v>
      </c>
      <c r="V242" s="46">
        <v>0</v>
      </c>
      <c r="W242" s="46">
        <v>0</v>
      </c>
      <c r="X242" s="117">
        <v>0</v>
      </c>
      <c r="Y242" s="46">
        <v>1</v>
      </c>
      <c r="Z242" s="85"/>
      <c r="AA242" s="46">
        <v>48.262</v>
      </c>
      <c r="BA242" s="85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6">
        <v>14</v>
      </c>
      <c r="K243" s="46">
        <v>0</v>
      </c>
      <c r="L243" s="46">
        <v>0</v>
      </c>
      <c r="M243" s="46">
        <v>0</v>
      </c>
      <c r="N243" s="46">
        <v>0</v>
      </c>
      <c r="O243" s="46">
        <v>0</v>
      </c>
      <c r="P243" s="46">
        <v>0</v>
      </c>
      <c r="Q243" s="46">
        <v>0</v>
      </c>
      <c r="R243" s="46">
        <v>0</v>
      </c>
      <c r="S243" s="46">
        <v>0</v>
      </c>
      <c r="T243" s="46">
        <v>0</v>
      </c>
      <c r="U243" s="46">
        <v>0</v>
      </c>
      <c r="V243" s="46">
        <v>0</v>
      </c>
      <c r="W243" s="46">
        <v>0</v>
      </c>
      <c r="X243" s="117">
        <v>0</v>
      </c>
      <c r="Y243" s="46">
        <v>0</v>
      </c>
      <c r="Z243" s="85"/>
      <c r="AA243" s="46">
        <v>48.262</v>
      </c>
      <c r="BA243" s="85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6">
        <v>1</v>
      </c>
      <c r="K244" s="46">
        <v>5</v>
      </c>
      <c r="L244" s="46">
        <v>5</v>
      </c>
      <c r="M244" s="46">
        <v>0</v>
      </c>
      <c r="N244" s="46">
        <v>5</v>
      </c>
      <c r="O244" s="46">
        <v>2</v>
      </c>
      <c r="P244" s="46">
        <v>5</v>
      </c>
      <c r="Q244" s="46">
        <v>0</v>
      </c>
      <c r="R244" s="46">
        <v>1</v>
      </c>
      <c r="S244" s="46">
        <v>3</v>
      </c>
      <c r="T244" s="46">
        <v>5</v>
      </c>
      <c r="U244" s="46">
        <v>1</v>
      </c>
      <c r="V244" s="46">
        <v>10</v>
      </c>
      <c r="W244" s="46">
        <v>0</v>
      </c>
      <c r="X244" s="117">
        <v>0</v>
      </c>
      <c r="Y244" s="46">
        <v>42</v>
      </c>
      <c r="Z244" s="85">
        <v>1.5013888888888889</v>
      </c>
      <c r="AA244" s="46">
        <v>49.936</v>
      </c>
      <c r="BA244" s="85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6">
        <v>2</v>
      </c>
      <c r="K245" s="46">
        <v>3</v>
      </c>
      <c r="L245" s="46">
        <v>1</v>
      </c>
      <c r="M245" s="46">
        <v>5</v>
      </c>
      <c r="N245" s="46">
        <v>3</v>
      </c>
      <c r="O245" s="46">
        <v>0</v>
      </c>
      <c r="P245" s="46">
        <v>3</v>
      </c>
      <c r="Q245" s="46">
        <v>3</v>
      </c>
      <c r="R245" s="46">
        <v>3</v>
      </c>
      <c r="S245" s="46">
        <v>2</v>
      </c>
      <c r="T245" s="46">
        <v>1</v>
      </c>
      <c r="U245" s="46">
        <v>2</v>
      </c>
      <c r="V245" s="46">
        <v>6</v>
      </c>
      <c r="W245" s="46">
        <v>0</v>
      </c>
      <c r="X245" s="117">
        <v>0</v>
      </c>
      <c r="Y245" s="46">
        <v>32</v>
      </c>
      <c r="Z245" s="85"/>
      <c r="AA245" s="46">
        <v>49.936</v>
      </c>
      <c r="BA245" s="85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6">
        <v>3</v>
      </c>
      <c r="K246" s="46">
        <v>0</v>
      </c>
      <c r="L246" s="46">
        <v>3</v>
      </c>
      <c r="M246" s="46">
        <v>2</v>
      </c>
      <c r="N246" s="46">
        <v>0</v>
      </c>
      <c r="O246" s="46">
        <v>5</v>
      </c>
      <c r="P246" s="46">
        <v>2</v>
      </c>
      <c r="Q246" s="46">
        <v>0</v>
      </c>
      <c r="R246" s="46">
        <v>0</v>
      </c>
      <c r="S246" s="46">
        <v>0</v>
      </c>
      <c r="T246" s="46">
        <v>0</v>
      </c>
      <c r="U246" s="46">
        <v>3</v>
      </c>
      <c r="V246" s="46">
        <v>4</v>
      </c>
      <c r="W246" s="46">
        <v>0</v>
      </c>
      <c r="X246" s="117">
        <v>0</v>
      </c>
      <c r="Y246" s="46">
        <v>19</v>
      </c>
      <c r="Z246" s="85"/>
      <c r="AA246" s="46">
        <v>49.936</v>
      </c>
      <c r="BA246" s="85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6">
        <v>4</v>
      </c>
      <c r="K247" s="46">
        <v>0</v>
      </c>
      <c r="L247" s="46">
        <v>0</v>
      </c>
      <c r="M247" s="46">
        <v>1</v>
      </c>
      <c r="N247" s="46">
        <v>0</v>
      </c>
      <c r="O247" s="46">
        <v>0</v>
      </c>
      <c r="P247" s="46">
        <v>0</v>
      </c>
      <c r="Q247" s="46">
        <v>5</v>
      </c>
      <c r="R247" s="46">
        <v>5</v>
      </c>
      <c r="S247" s="46">
        <v>0</v>
      </c>
      <c r="T247" s="46">
        <v>0</v>
      </c>
      <c r="U247" s="46">
        <v>5</v>
      </c>
      <c r="V247" s="46">
        <v>0</v>
      </c>
      <c r="W247" s="46">
        <v>0</v>
      </c>
      <c r="X247" s="117">
        <v>0</v>
      </c>
      <c r="Y247" s="46">
        <v>16</v>
      </c>
      <c r="Z247" s="85"/>
      <c r="AA247" s="46">
        <v>49.936</v>
      </c>
      <c r="BA247" s="85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6">
        <v>5</v>
      </c>
      <c r="K248" s="46">
        <v>0</v>
      </c>
      <c r="L248" s="46">
        <v>2</v>
      </c>
      <c r="M248" s="46">
        <v>0</v>
      </c>
      <c r="N248" s="46">
        <v>0</v>
      </c>
      <c r="O248" s="46">
        <v>3</v>
      </c>
      <c r="P248" s="46">
        <v>0</v>
      </c>
      <c r="Q248" s="46">
        <v>0</v>
      </c>
      <c r="R248" s="46">
        <v>0</v>
      </c>
      <c r="S248" s="46">
        <v>5</v>
      </c>
      <c r="T248" s="46">
        <v>3</v>
      </c>
      <c r="U248" s="46">
        <v>0</v>
      </c>
      <c r="V248" s="46">
        <v>0</v>
      </c>
      <c r="W248" s="46">
        <v>0</v>
      </c>
      <c r="X248" s="117">
        <v>0</v>
      </c>
      <c r="Y248" s="46">
        <v>13</v>
      </c>
      <c r="Z248" s="85"/>
      <c r="AA248" s="46">
        <v>49.936</v>
      </c>
      <c r="BA248" s="85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6">
        <v>6</v>
      </c>
      <c r="K249" s="46">
        <v>0</v>
      </c>
      <c r="L249" s="46">
        <v>0</v>
      </c>
      <c r="M249" s="46">
        <v>3</v>
      </c>
      <c r="N249" s="46">
        <v>0</v>
      </c>
      <c r="O249" s="46">
        <v>0</v>
      </c>
      <c r="P249" s="46">
        <v>0</v>
      </c>
      <c r="Q249" s="46">
        <v>0</v>
      </c>
      <c r="R249" s="46">
        <v>0</v>
      </c>
      <c r="S249" s="46">
        <v>0</v>
      </c>
      <c r="T249" s="46">
        <v>0</v>
      </c>
      <c r="U249" s="46">
        <v>0</v>
      </c>
      <c r="V249" s="46">
        <v>2</v>
      </c>
      <c r="W249" s="46">
        <v>0</v>
      </c>
      <c r="X249" s="117">
        <v>0</v>
      </c>
      <c r="Y249" s="46">
        <v>5</v>
      </c>
      <c r="Z249" s="85"/>
      <c r="AA249" s="46">
        <v>49.936</v>
      </c>
      <c r="BA249" s="85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6">
        <v>7</v>
      </c>
      <c r="K250" s="46">
        <v>1</v>
      </c>
      <c r="L250" s="46">
        <v>0</v>
      </c>
      <c r="M250" s="46">
        <v>0</v>
      </c>
      <c r="N250" s="46">
        <v>1</v>
      </c>
      <c r="O250" s="46">
        <v>0</v>
      </c>
      <c r="P250" s="46">
        <v>0</v>
      </c>
      <c r="Q250" s="46">
        <v>1</v>
      </c>
      <c r="R250" s="46">
        <v>2</v>
      </c>
      <c r="S250" s="46">
        <v>0</v>
      </c>
      <c r="T250" s="46">
        <v>0</v>
      </c>
      <c r="U250" s="46">
        <v>0</v>
      </c>
      <c r="V250" s="46">
        <v>0</v>
      </c>
      <c r="W250" s="46">
        <v>0</v>
      </c>
      <c r="X250" s="117">
        <v>0</v>
      </c>
      <c r="Y250" s="46">
        <v>5</v>
      </c>
      <c r="Z250" s="85"/>
      <c r="AA250" s="46">
        <v>49.936</v>
      </c>
      <c r="BA250" s="85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6">
        <v>8</v>
      </c>
      <c r="K251" s="46">
        <v>0</v>
      </c>
      <c r="L251" s="46">
        <v>0</v>
      </c>
      <c r="M251" s="46">
        <v>0</v>
      </c>
      <c r="N251" s="46">
        <v>2</v>
      </c>
      <c r="O251" s="46">
        <v>0</v>
      </c>
      <c r="P251" s="46">
        <v>0</v>
      </c>
      <c r="Q251" s="46">
        <v>0</v>
      </c>
      <c r="R251" s="46">
        <v>0</v>
      </c>
      <c r="S251" s="46">
        <v>0</v>
      </c>
      <c r="T251" s="46">
        <v>2</v>
      </c>
      <c r="U251" s="46">
        <v>0</v>
      </c>
      <c r="V251" s="46">
        <v>0</v>
      </c>
      <c r="W251" s="46">
        <v>0</v>
      </c>
      <c r="X251" s="117">
        <v>0</v>
      </c>
      <c r="Y251" s="46">
        <v>4</v>
      </c>
      <c r="Z251" s="85"/>
      <c r="AA251" s="46">
        <v>49.936</v>
      </c>
      <c r="BA251" s="85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6">
        <v>9</v>
      </c>
      <c r="K252" s="46">
        <v>2</v>
      </c>
      <c r="L252" s="46">
        <v>0</v>
      </c>
      <c r="M252" s="46">
        <v>0</v>
      </c>
      <c r="N252" s="46">
        <v>0</v>
      </c>
      <c r="O252" s="46">
        <v>1</v>
      </c>
      <c r="P252" s="46">
        <v>0</v>
      </c>
      <c r="Q252" s="46">
        <v>0</v>
      </c>
      <c r="R252" s="46">
        <v>0</v>
      </c>
      <c r="S252" s="46">
        <v>1</v>
      </c>
      <c r="T252" s="46">
        <v>0</v>
      </c>
      <c r="U252" s="46">
        <v>0</v>
      </c>
      <c r="V252" s="46">
        <v>0</v>
      </c>
      <c r="W252" s="46">
        <v>0</v>
      </c>
      <c r="X252" s="117">
        <v>0</v>
      </c>
      <c r="Y252" s="46">
        <v>4</v>
      </c>
      <c r="Z252" s="85"/>
      <c r="AA252" s="46">
        <v>49.936</v>
      </c>
      <c r="BA252" s="85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6">
        <v>10</v>
      </c>
      <c r="K253" s="46">
        <v>0</v>
      </c>
      <c r="L253" s="46">
        <v>0</v>
      </c>
      <c r="M253" s="46">
        <v>0</v>
      </c>
      <c r="N253" s="46">
        <v>0</v>
      </c>
      <c r="O253" s="46">
        <v>0</v>
      </c>
      <c r="P253" s="46">
        <v>0</v>
      </c>
      <c r="Q253" s="46">
        <v>2</v>
      </c>
      <c r="R253" s="46">
        <v>0</v>
      </c>
      <c r="S253" s="46">
        <v>0</v>
      </c>
      <c r="T253" s="46">
        <v>0</v>
      </c>
      <c r="U253" s="46">
        <v>0</v>
      </c>
      <c r="V253" s="46">
        <v>0</v>
      </c>
      <c r="W253" s="46">
        <v>0</v>
      </c>
      <c r="X253" s="117">
        <v>0</v>
      </c>
      <c r="Y253" s="46">
        <v>2</v>
      </c>
      <c r="Z253" s="85"/>
      <c r="AA253" s="46">
        <v>49.936</v>
      </c>
      <c r="BA253" s="85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6">
        <v>11</v>
      </c>
      <c r="K254" s="46">
        <v>0</v>
      </c>
      <c r="L254" s="46">
        <v>0</v>
      </c>
      <c r="M254" s="46">
        <v>0</v>
      </c>
      <c r="N254" s="46">
        <v>0</v>
      </c>
      <c r="O254" s="46">
        <v>0</v>
      </c>
      <c r="P254" s="46">
        <v>1</v>
      </c>
      <c r="Q254" s="46">
        <v>0</v>
      </c>
      <c r="R254" s="46">
        <v>0</v>
      </c>
      <c r="S254" s="46">
        <v>0</v>
      </c>
      <c r="T254" s="46">
        <v>0</v>
      </c>
      <c r="U254" s="46">
        <v>0</v>
      </c>
      <c r="V254" s="46">
        <v>0</v>
      </c>
      <c r="W254" s="46">
        <v>0</v>
      </c>
      <c r="X254" s="117">
        <v>0</v>
      </c>
      <c r="Y254" s="46">
        <v>1</v>
      </c>
      <c r="Z254" s="85"/>
      <c r="AA254" s="46">
        <v>49.936</v>
      </c>
      <c r="BA254" s="85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6">
        <v>1</v>
      </c>
      <c r="K255" s="46">
        <v>5</v>
      </c>
      <c r="L255" s="46">
        <v>0</v>
      </c>
      <c r="M255" s="46">
        <v>5</v>
      </c>
      <c r="N255" s="46">
        <v>3</v>
      </c>
      <c r="O255" s="46">
        <v>0</v>
      </c>
      <c r="P255" s="46">
        <v>5</v>
      </c>
      <c r="Q255" s="46">
        <v>1</v>
      </c>
      <c r="R255" s="46">
        <v>3</v>
      </c>
      <c r="S255" s="46">
        <v>3</v>
      </c>
      <c r="T255" s="46">
        <v>0</v>
      </c>
      <c r="U255" s="46">
        <v>0</v>
      </c>
      <c r="V255" s="46">
        <v>6</v>
      </c>
      <c r="W255" s="46">
        <v>0</v>
      </c>
      <c r="X255" s="117">
        <v>0</v>
      </c>
      <c r="Y255" s="46">
        <v>31</v>
      </c>
      <c r="Z255" s="85">
        <v>1.840972222222222</v>
      </c>
      <c r="AA255" s="46">
        <v>40.737000000000002</v>
      </c>
      <c r="BA255" s="85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6">
        <v>2</v>
      </c>
      <c r="K256" s="46">
        <v>0</v>
      </c>
      <c r="L256" s="46">
        <v>0</v>
      </c>
      <c r="M256" s="46">
        <v>0</v>
      </c>
      <c r="N256" s="46">
        <v>5</v>
      </c>
      <c r="O256" s="46">
        <v>1</v>
      </c>
      <c r="P256" s="46">
        <v>0</v>
      </c>
      <c r="Q256" s="46">
        <v>0</v>
      </c>
      <c r="R256" s="46">
        <v>5</v>
      </c>
      <c r="S256" s="46">
        <v>0</v>
      </c>
      <c r="T256" s="46">
        <v>0</v>
      </c>
      <c r="U256" s="46">
        <v>3</v>
      </c>
      <c r="V256" s="46">
        <v>10</v>
      </c>
      <c r="W256" s="46">
        <v>0</v>
      </c>
      <c r="X256" s="117">
        <v>0</v>
      </c>
      <c r="Y256" s="46">
        <v>24</v>
      </c>
      <c r="Z256" s="85"/>
      <c r="AA256" s="46">
        <v>40.737000000000002</v>
      </c>
      <c r="BA256" s="85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6">
        <v>3</v>
      </c>
      <c r="K257" s="46">
        <v>0</v>
      </c>
      <c r="L257" s="46">
        <v>5</v>
      </c>
      <c r="M257" s="46">
        <v>0</v>
      </c>
      <c r="N257" s="46">
        <v>0</v>
      </c>
      <c r="O257" s="46">
        <v>2</v>
      </c>
      <c r="P257" s="46">
        <v>0</v>
      </c>
      <c r="Q257" s="46">
        <v>3</v>
      </c>
      <c r="R257" s="46">
        <v>1</v>
      </c>
      <c r="S257" s="46">
        <v>0</v>
      </c>
      <c r="T257" s="46">
        <v>2</v>
      </c>
      <c r="U257" s="46">
        <v>5</v>
      </c>
      <c r="V257" s="46">
        <v>0</v>
      </c>
      <c r="W257" s="46">
        <v>0</v>
      </c>
      <c r="X257" s="117">
        <v>0</v>
      </c>
      <c r="Y257" s="46">
        <v>18</v>
      </c>
      <c r="Z257" s="85"/>
      <c r="AA257" s="46">
        <v>40.737000000000002</v>
      </c>
      <c r="BA257" s="85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6">
        <v>4</v>
      </c>
      <c r="K258" s="46">
        <v>3</v>
      </c>
      <c r="L258" s="46">
        <v>3</v>
      </c>
      <c r="M258" s="46">
        <v>1</v>
      </c>
      <c r="N258" s="46">
        <v>0</v>
      </c>
      <c r="O258" s="46">
        <v>0</v>
      </c>
      <c r="P258" s="46">
        <v>1</v>
      </c>
      <c r="Q258" s="46">
        <v>0</v>
      </c>
      <c r="R258" s="46">
        <v>2</v>
      </c>
      <c r="S258" s="46">
        <v>0</v>
      </c>
      <c r="T258" s="46">
        <v>0</v>
      </c>
      <c r="U258" s="46">
        <v>0</v>
      </c>
      <c r="V258" s="46">
        <v>4</v>
      </c>
      <c r="W258" s="46">
        <v>0</v>
      </c>
      <c r="X258" s="117">
        <v>0</v>
      </c>
      <c r="Y258" s="46">
        <v>14</v>
      </c>
      <c r="Z258" s="85"/>
      <c r="AA258" s="46">
        <v>40.737000000000002</v>
      </c>
      <c r="BA258" s="85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6">
        <v>5</v>
      </c>
      <c r="K259" s="46">
        <v>0</v>
      </c>
      <c r="L259" s="46">
        <v>1</v>
      </c>
      <c r="M259" s="46">
        <v>0</v>
      </c>
      <c r="N259" s="46">
        <v>2</v>
      </c>
      <c r="O259" s="46">
        <v>0</v>
      </c>
      <c r="P259" s="46">
        <v>2</v>
      </c>
      <c r="Q259" s="46">
        <v>0</v>
      </c>
      <c r="R259" s="46">
        <v>0</v>
      </c>
      <c r="S259" s="46">
        <v>5</v>
      </c>
      <c r="T259" s="46">
        <v>3</v>
      </c>
      <c r="U259" s="46">
        <v>0</v>
      </c>
      <c r="V259" s="46">
        <v>0</v>
      </c>
      <c r="W259" s="46">
        <v>0</v>
      </c>
      <c r="X259" s="117">
        <v>0</v>
      </c>
      <c r="Y259" s="46">
        <v>13</v>
      </c>
      <c r="Z259" s="85"/>
      <c r="AA259" s="46">
        <v>40.737000000000002</v>
      </c>
      <c r="BA259" s="85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6">
        <v>6</v>
      </c>
      <c r="K260" s="46">
        <v>0</v>
      </c>
      <c r="L260" s="46">
        <v>0</v>
      </c>
      <c r="M260" s="46">
        <v>0</v>
      </c>
      <c r="N260" s="46">
        <v>0</v>
      </c>
      <c r="O260" s="46">
        <v>3</v>
      </c>
      <c r="P260" s="46">
        <v>0</v>
      </c>
      <c r="Q260" s="46">
        <v>5</v>
      </c>
      <c r="R260" s="46">
        <v>0</v>
      </c>
      <c r="S260" s="46">
        <v>0</v>
      </c>
      <c r="T260" s="46">
        <v>0</v>
      </c>
      <c r="U260" s="46">
        <v>2</v>
      </c>
      <c r="V260" s="46">
        <v>2</v>
      </c>
      <c r="W260" s="46">
        <v>0</v>
      </c>
      <c r="X260" s="117">
        <v>0</v>
      </c>
      <c r="Y260" s="46">
        <v>12</v>
      </c>
      <c r="Z260" s="85"/>
      <c r="AA260" s="46">
        <v>40.737000000000002</v>
      </c>
      <c r="BA260" s="85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6">
        <v>7</v>
      </c>
      <c r="K261" s="46">
        <v>0</v>
      </c>
      <c r="L261" s="46">
        <v>0</v>
      </c>
      <c r="M261" s="46">
        <v>2</v>
      </c>
      <c r="N261" s="46">
        <v>0</v>
      </c>
      <c r="O261" s="46">
        <v>0</v>
      </c>
      <c r="P261" s="46">
        <v>0</v>
      </c>
      <c r="Q261" s="46">
        <v>0</v>
      </c>
      <c r="R261" s="46">
        <v>0</v>
      </c>
      <c r="S261" s="46">
        <v>0</v>
      </c>
      <c r="T261" s="46">
        <v>5</v>
      </c>
      <c r="U261" s="46">
        <v>1</v>
      </c>
      <c r="V261" s="46">
        <v>0</v>
      </c>
      <c r="W261" s="46">
        <v>0</v>
      </c>
      <c r="X261" s="117">
        <v>0</v>
      </c>
      <c r="Y261" s="46">
        <v>8</v>
      </c>
      <c r="Z261" s="85"/>
      <c r="AA261" s="46">
        <v>40.737000000000002</v>
      </c>
      <c r="BA261" s="85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6">
        <v>8</v>
      </c>
      <c r="K262" s="46">
        <v>2</v>
      </c>
      <c r="L262" s="46">
        <v>2</v>
      </c>
      <c r="M262" s="46">
        <v>0</v>
      </c>
      <c r="N262" s="46">
        <v>1</v>
      </c>
      <c r="O262" s="46">
        <v>0</v>
      </c>
      <c r="P262" s="46">
        <v>0</v>
      </c>
      <c r="Q262" s="46">
        <v>0</v>
      </c>
      <c r="R262" s="46">
        <v>0</v>
      </c>
      <c r="S262" s="46">
        <v>1</v>
      </c>
      <c r="T262" s="46">
        <v>1</v>
      </c>
      <c r="U262" s="46">
        <v>0</v>
      </c>
      <c r="V262" s="46">
        <v>0</v>
      </c>
      <c r="W262" s="46">
        <v>0</v>
      </c>
      <c r="X262" s="117">
        <v>0</v>
      </c>
      <c r="Y262" s="46">
        <v>7</v>
      </c>
      <c r="Z262" s="85"/>
      <c r="AA262" s="46">
        <v>40.737000000000002</v>
      </c>
      <c r="BA262" s="85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6">
        <v>9</v>
      </c>
      <c r="K263" s="46">
        <v>0</v>
      </c>
      <c r="L263" s="46">
        <v>0</v>
      </c>
      <c r="M263" s="46">
        <v>3</v>
      </c>
      <c r="N263" s="46">
        <v>0</v>
      </c>
      <c r="O263" s="46">
        <v>0</v>
      </c>
      <c r="P263" s="46">
        <v>3</v>
      </c>
      <c r="Q263" s="46">
        <v>0</v>
      </c>
      <c r="R263" s="46">
        <v>0</v>
      </c>
      <c r="S263" s="46">
        <v>0</v>
      </c>
      <c r="T263" s="46">
        <v>0</v>
      </c>
      <c r="U263" s="46">
        <v>0</v>
      </c>
      <c r="V263" s="46">
        <v>0</v>
      </c>
      <c r="W263" s="46">
        <v>0</v>
      </c>
      <c r="X263" s="117">
        <v>0</v>
      </c>
      <c r="Y263" s="46">
        <v>6</v>
      </c>
      <c r="Z263" s="85"/>
      <c r="AA263" s="46">
        <v>40.737000000000002</v>
      </c>
      <c r="BA263" s="85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6">
        <v>10</v>
      </c>
      <c r="K264" s="46">
        <v>0</v>
      </c>
      <c r="L264" s="46">
        <v>0</v>
      </c>
      <c r="M264" s="46">
        <v>0</v>
      </c>
      <c r="N264" s="46">
        <v>0</v>
      </c>
      <c r="O264" s="46">
        <v>5</v>
      </c>
      <c r="P264" s="46">
        <v>0</v>
      </c>
      <c r="Q264" s="46">
        <v>0</v>
      </c>
      <c r="R264" s="46">
        <v>0</v>
      </c>
      <c r="S264" s="46">
        <v>0</v>
      </c>
      <c r="T264" s="46">
        <v>0</v>
      </c>
      <c r="U264" s="46">
        <v>0</v>
      </c>
      <c r="V264" s="46">
        <v>0</v>
      </c>
      <c r="W264" s="46">
        <v>0</v>
      </c>
      <c r="X264" s="117">
        <v>0</v>
      </c>
      <c r="Y264" s="46">
        <v>5</v>
      </c>
      <c r="Z264" s="85"/>
      <c r="AA264" s="46">
        <v>40.737000000000002</v>
      </c>
      <c r="BA264" s="85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6">
        <v>11</v>
      </c>
      <c r="K265" s="46">
        <v>1</v>
      </c>
      <c r="L265" s="46">
        <v>0</v>
      </c>
      <c r="M265" s="46">
        <v>0</v>
      </c>
      <c r="N265" s="46">
        <v>0</v>
      </c>
      <c r="O265" s="46">
        <v>0</v>
      </c>
      <c r="P265" s="46">
        <v>0</v>
      </c>
      <c r="Q265" s="46">
        <v>2</v>
      </c>
      <c r="R265" s="46">
        <v>0</v>
      </c>
      <c r="S265" s="46">
        <v>0</v>
      </c>
      <c r="T265" s="46">
        <v>0</v>
      </c>
      <c r="U265" s="46">
        <v>0</v>
      </c>
      <c r="V265" s="46">
        <v>0</v>
      </c>
      <c r="W265" s="46">
        <v>0</v>
      </c>
      <c r="X265" s="117">
        <v>0</v>
      </c>
      <c r="Y265" s="46">
        <v>3</v>
      </c>
      <c r="Z265" s="85"/>
      <c r="AA265" s="46">
        <v>40.737000000000002</v>
      </c>
      <c r="BA265" s="85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6">
        <v>12</v>
      </c>
      <c r="K266" s="46">
        <v>0</v>
      </c>
      <c r="L266" s="46">
        <v>0</v>
      </c>
      <c r="M266" s="46">
        <v>0</v>
      </c>
      <c r="N266" s="46">
        <v>0</v>
      </c>
      <c r="O266" s="46">
        <v>0</v>
      </c>
      <c r="P266" s="46">
        <v>0</v>
      </c>
      <c r="Q266" s="46">
        <v>0</v>
      </c>
      <c r="R266" s="46">
        <v>0</v>
      </c>
      <c r="S266" s="46">
        <v>2</v>
      </c>
      <c r="T266" s="46">
        <v>0</v>
      </c>
      <c r="U266" s="46">
        <v>0</v>
      </c>
      <c r="V266" s="46">
        <v>0</v>
      </c>
      <c r="W266" s="46">
        <v>0</v>
      </c>
      <c r="X266" s="117">
        <v>0</v>
      </c>
      <c r="Y266" s="46">
        <v>2</v>
      </c>
      <c r="Z266" s="85"/>
      <c r="AA266" s="46">
        <v>40.737000000000002</v>
      </c>
      <c r="BA266" s="85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6">
        <v>13</v>
      </c>
      <c r="K267" s="46">
        <v>0</v>
      </c>
      <c r="L267" s="46">
        <v>0</v>
      </c>
      <c r="M267" s="46">
        <v>0</v>
      </c>
      <c r="N267" s="46">
        <v>0</v>
      </c>
      <c r="O267" s="46">
        <v>0</v>
      </c>
      <c r="P267" s="46">
        <v>0</v>
      </c>
      <c r="Q267" s="46">
        <v>0</v>
      </c>
      <c r="R267" s="46">
        <v>0</v>
      </c>
      <c r="S267" s="46">
        <v>0</v>
      </c>
      <c r="T267" s="46">
        <v>0</v>
      </c>
      <c r="U267" s="46">
        <v>0</v>
      </c>
      <c r="V267" s="46">
        <v>0</v>
      </c>
      <c r="W267" s="46">
        <v>0</v>
      </c>
      <c r="X267" s="117">
        <v>0</v>
      </c>
      <c r="Y267" s="46">
        <v>0</v>
      </c>
      <c r="Z267" s="85"/>
      <c r="AA267" s="46">
        <v>40.737000000000002</v>
      </c>
      <c r="BA267" s="85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6">
        <v>1</v>
      </c>
      <c r="K268" s="46">
        <v>5</v>
      </c>
      <c r="L268" s="46">
        <v>5</v>
      </c>
      <c r="M268" s="46">
        <v>0</v>
      </c>
      <c r="N268" s="46">
        <v>5</v>
      </c>
      <c r="O268" s="46">
        <v>1</v>
      </c>
      <c r="P268" s="46">
        <v>3</v>
      </c>
      <c r="Q268" s="46">
        <v>5</v>
      </c>
      <c r="R268" s="46">
        <v>5</v>
      </c>
      <c r="S268" s="46">
        <v>0</v>
      </c>
      <c r="T268" s="46">
        <v>5</v>
      </c>
      <c r="U268" s="46">
        <v>0</v>
      </c>
      <c r="V268" s="46">
        <v>6</v>
      </c>
      <c r="W268" s="46">
        <v>0</v>
      </c>
      <c r="X268" s="117">
        <v>0</v>
      </c>
      <c r="Y268" s="46">
        <v>40</v>
      </c>
      <c r="Z268" s="85">
        <v>1.4208333333333334</v>
      </c>
      <c r="AA268" s="46">
        <v>52.779000000000003</v>
      </c>
      <c r="BA268" s="85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6">
        <v>2</v>
      </c>
      <c r="K269" s="46">
        <v>0</v>
      </c>
      <c r="L269" s="46">
        <v>1</v>
      </c>
      <c r="M269" s="46">
        <v>5</v>
      </c>
      <c r="N269" s="46">
        <v>0</v>
      </c>
      <c r="O269" s="46">
        <v>5</v>
      </c>
      <c r="P269" s="46">
        <v>5</v>
      </c>
      <c r="Q269" s="46">
        <v>0</v>
      </c>
      <c r="R269" s="46">
        <v>0</v>
      </c>
      <c r="S269" s="46">
        <v>5</v>
      </c>
      <c r="T269" s="46">
        <v>0</v>
      </c>
      <c r="U269" s="46">
        <v>0</v>
      </c>
      <c r="V269" s="46">
        <v>10</v>
      </c>
      <c r="W269" s="46">
        <v>0</v>
      </c>
      <c r="X269" s="117">
        <v>0</v>
      </c>
      <c r="Y269" s="46">
        <v>31</v>
      </c>
      <c r="Z269" s="85"/>
      <c r="AA269" s="46">
        <v>52.779000000000003</v>
      </c>
      <c r="BA269" s="85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6">
        <v>3</v>
      </c>
      <c r="K270" s="46">
        <v>2</v>
      </c>
      <c r="L270" s="46">
        <v>3</v>
      </c>
      <c r="M270" s="46">
        <v>0</v>
      </c>
      <c r="N270" s="46">
        <v>2</v>
      </c>
      <c r="O270" s="46">
        <v>3</v>
      </c>
      <c r="P270" s="46">
        <v>0</v>
      </c>
      <c r="Q270" s="46">
        <v>3</v>
      </c>
      <c r="R270" s="46">
        <v>1</v>
      </c>
      <c r="S270" s="46">
        <v>2</v>
      </c>
      <c r="T270" s="46">
        <v>0</v>
      </c>
      <c r="U270" s="46">
        <v>3</v>
      </c>
      <c r="V270" s="46">
        <v>0</v>
      </c>
      <c r="W270" s="46">
        <v>0</v>
      </c>
      <c r="X270" s="46">
        <v>0</v>
      </c>
      <c r="Y270" s="46">
        <v>19</v>
      </c>
      <c r="Z270" s="85"/>
      <c r="AA270" s="46">
        <v>52.779000000000003</v>
      </c>
      <c r="BA270" s="85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6">
        <v>4</v>
      </c>
      <c r="K271" s="46">
        <v>3</v>
      </c>
      <c r="L271" s="46">
        <v>2</v>
      </c>
      <c r="M271" s="46">
        <v>1</v>
      </c>
      <c r="N271" s="46">
        <v>3</v>
      </c>
      <c r="O271" s="46">
        <v>0</v>
      </c>
      <c r="P271" s="46">
        <v>0</v>
      </c>
      <c r="Q271" s="46">
        <v>1</v>
      </c>
      <c r="R271" s="46">
        <v>2</v>
      </c>
      <c r="S271" s="46">
        <v>0</v>
      </c>
      <c r="T271" s="46">
        <v>0</v>
      </c>
      <c r="U271" s="46">
        <v>2</v>
      </c>
      <c r="V271" s="46">
        <v>0</v>
      </c>
      <c r="W271" s="46">
        <v>0</v>
      </c>
      <c r="X271" s="46">
        <v>0</v>
      </c>
      <c r="Y271" s="46">
        <v>14</v>
      </c>
      <c r="Z271" s="85"/>
      <c r="AA271" s="46">
        <v>52.779000000000003</v>
      </c>
      <c r="BA271" s="85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17">
        <v>5</v>
      </c>
      <c r="K272" s="46">
        <v>0</v>
      </c>
      <c r="L272" s="46">
        <v>0</v>
      </c>
      <c r="M272" s="46">
        <v>0</v>
      </c>
      <c r="N272" s="46">
        <v>0</v>
      </c>
      <c r="O272" s="46">
        <v>2</v>
      </c>
      <c r="P272" s="46">
        <v>0</v>
      </c>
      <c r="Q272" s="46">
        <v>0</v>
      </c>
      <c r="R272" s="46">
        <v>3</v>
      </c>
      <c r="S272" s="46">
        <v>3</v>
      </c>
      <c r="T272" s="46">
        <v>3</v>
      </c>
      <c r="U272" s="46">
        <v>0</v>
      </c>
      <c r="V272" s="46">
        <v>2</v>
      </c>
      <c r="W272" s="46">
        <v>0</v>
      </c>
      <c r="X272" s="46">
        <v>0</v>
      </c>
      <c r="Y272" s="46">
        <v>13</v>
      </c>
      <c r="Z272" s="85"/>
      <c r="AA272" s="46">
        <v>52.779000000000003</v>
      </c>
      <c r="BA272" s="85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67" t="s">
        <v>300</v>
      </c>
      <c r="H273" s="67" t="s">
        <v>605</v>
      </c>
      <c r="I273" s="67" t="s">
        <v>56</v>
      </c>
      <c r="J273" s="17">
        <v>6</v>
      </c>
      <c r="K273" s="46">
        <v>1</v>
      </c>
      <c r="L273" s="46">
        <v>0</v>
      </c>
      <c r="M273" s="46">
        <v>3</v>
      </c>
      <c r="N273" s="46">
        <v>0</v>
      </c>
      <c r="O273" s="46">
        <v>0</v>
      </c>
      <c r="P273" s="46">
        <v>0</v>
      </c>
      <c r="Q273" s="46">
        <v>0</v>
      </c>
      <c r="R273" s="46">
        <v>0</v>
      </c>
      <c r="S273" s="46">
        <v>1</v>
      </c>
      <c r="T273" s="46">
        <v>2</v>
      </c>
      <c r="U273" s="46">
        <v>0</v>
      </c>
      <c r="V273" s="46">
        <v>0</v>
      </c>
      <c r="W273" s="46">
        <v>0</v>
      </c>
      <c r="X273" s="46">
        <v>0</v>
      </c>
      <c r="Y273" s="46">
        <v>7</v>
      </c>
      <c r="Z273" s="85"/>
      <c r="AA273" s="46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67" t="s">
        <v>236</v>
      </c>
      <c r="H274" s="67" t="s">
        <v>531</v>
      </c>
      <c r="I274" s="67" t="s">
        <v>51</v>
      </c>
      <c r="J274" s="17">
        <v>7</v>
      </c>
      <c r="K274" s="46">
        <v>0</v>
      </c>
      <c r="L274" s="46">
        <v>0</v>
      </c>
      <c r="M274" s="46">
        <v>0</v>
      </c>
      <c r="N274" s="46">
        <v>1</v>
      </c>
      <c r="O274" s="46">
        <v>0</v>
      </c>
      <c r="P274" s="46">
        <v>0</v>
      </c>
      <c r="Q274" s="46">
        <v>0</v>
      </c>
      <c r="R274" s="46">
        <v>0</v>
      </c>
      <c r="S274" s="46">
        <v>0</v>
      </c>
      <c r="T274" s="46">
        <v>0</v>
      </c>
      <c r="U274" s="46">
        <v>1</v>
      </c>
      <c r="V274" s="46">
        <v>4</v>
      </c>
      <c r="W274" s="46">
        <v>0</v>
      </c>
      <c r="X274" s="46">
        <v>0</v>
      </c>
      <c r="Y274" s="46">
        <v>6</v>
      </c>
      <c r="Z274" s="85"/>
      <c r="AA274" s="46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67" t="s">
        <v>268</v>
      </c>
      <c r="H275" s="67" t="s">
        <v>470</v>
      </c>
      <c r="I275" s="67" t="s">
        <v>47</v>
      </c>
      <c r="J275" s="17">
        <v>8</v>
      </c>
      <c r="K275" s="46">
        <v>0</v>
      </c>
      <c r="L275" s="46">
        <v>0</v>
      </c>
      <c r="M275" s="46">
        <v>0</v>
      </c>
      <c r="N275" s="46">
        <v>0</v>
      </c>
      <c r="O275" s="46">
        <v>0</v>
      </c>
      <c r="P275" s="46">
        <v>1</v>
      </c>
      <c r="Q275" s="46">
        <v>0</v>
      </c>
      <c r="R275" s="46">
        <v>0</v>
      </c>
      <c r="S275" s="46">
        <v>0</v>
      </c>
      <c r="T275" s="46">
        <v>0</v>
      </c>
      <c r="U275" s="46">
        <v>5</v>
      </c>
      <c r="V275" s="46">
        <v>0</v>
      </c>
      <c r="W275" s="46">
        <v>0</v>
      </c>
      <c r="X275" s="46">
        <v>0</v>
      </c>
      <c r="Y275" s="46">
        <v>6</v>
      </c>
      <c r="Z275" s="85"/>
      <c r="AA275" s="46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67" t="s">
        <v>459</v>
      </c>
      <c r="H276" s="67" t="s">
        <v>491</v>
      </c>
      <c r="I276" s="67" t="s">
        <v>15</v>
      </c>
      <c r="J276" s="17">
        <v>9</v>
      </c>
      <c r="K276" s="46">
        <v>0</v>
      </c>
      <c r="L276" s="46">
        <v>0</v>
      </c>
      <c r="M276" s="46">
        <v>2</v>
      </c>
      <c r="N276" s="46">
        <v>0</v>
      </c>
      <c r="O276" s="46">
        <v>0</v>
      </c>
      <c r="P276" s="46">
        <v>2</v>
      </c>
      <c r="Q276" s="46">
        <v>0</v>
      </c>
      <c r="R276" s="46">
        <v>0</v>
      </c>
      <c r="S276" s="46">
        <v>0</v>
      </c>
      <c r="T276" s="46">
        <v>1</v>
      </c>
      <c r="U276" s="46">
        <v>0</v>
      </c>
      <c r="V276" s="46">
        <v>0</v>
      </c>
      <c r="W276" s="46">
        <v>0</v>
      </c>
      <c r="X276" s="46">
        <v>0</v>
      </c>
      <c r="Y276" s="46">
        <v>5</v>
      </c>
      <c r="Z276" s="85"/>
      <c r="AA276" s="46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67" t="s">
        <v>327</v>
      </c>
      <c r="H277" s="67" t="s">
        <v>530</v>
      </c>
      <c r="I277" s="67" t="s">
        <v>17</v>
      </c>
      <c r="J277" s="17">
        <v>10</v>
      </c>
      <c r="K277" s="46">
        <v>0</v>
      </c>
      <c r="L277" s="46">
        <v>0</v>
      </c>
      <c r="M277" s="46">
        <v>0</v>
      </c>
      <c r="N277" s="46">
        <v>0</v>
      </c>
      <c r="O277" s="46">
        <v>0</v>
      </c>
      <c r="P277" s="46">
        <v>0</v>
      </c>
      <c r="Q277" s="46">
        <v>2</v>
      </c>
      <c r="R277" s="46">
        <v>0</v>
      </c>
      <c r="S277" s="46">
        <v>0</v>
      </c>
      <c r="T277" s="46">
        <v>0</v>
      </c>
      <c r="U277" s="46">
        <v>0</v>
      </c>
      <c r="V277" s="46">
        <v>0</v>
      </c>
      <c r="W277" s="46">
        <v>0</v>
      </c>
      <c r="X277" s="46">
        <v>0</v>
      </c>
      <c r="Y277" s="46">
        <v>2</v>
      </c>
      <c r="Z277" s="85"/>
      <c r="AA277" s="46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67" t="s">
        <v>221</v>
      </c>
      <c r="H278" s="67" t="s">
        <v>313</v>
      </c>
      <c r="I278" s="67" t="s">
        <v>40</v>
      </c>
      <c r="J278" s="17">
        <v>11</v>
      </c>
      <c r="K278" s="46">
        <v>0</v>
      </c>
      <c r="L278" s="46">
        <v>0</v>
      </c>
      <c r="M278" s="46">
        <v>0</v>
      </c>
      <c r="N278" s="46">
        <v>0</v>
      </c>
      <c r="O278" s="46">
        <v>0</v>
      </c>
      <c r="P278" s="46">
        <v>0</v>
      </c>
      <c r="Q278" s="46">
        <v>0</v>
      </c>
      <c r="R278" s="46">
        <v>0</v>
      </c>
      <c r="S278" s="46">
        <v>0</v>
      </c>
      <c r="T278" s="46">
        <v>0</v>
      </c>
      <c r="U278" s="46">
        <v>0</v>
      </c>
      <c r="V278" s="46">
        <v>0</v>
      </c>
      <c r="W278" s="46">
        <v>0</v>
      </c>
      <c r="X278" s="46">
        <v>0</v>
      </c>
      <c r="Y278" s="46">
        <v>0</v>
      </c>
      <c r="Z278" s="85"/>
      <c r="AA278" s="46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67" t="s">
        <v>272</v>
      </c>
      <c r="H279" s="67" t="s">
        <v>456</v>
      </c>
      <c r="I279" s="67" t="s">
        <v>53</v>
      </c>
      <c r="J279" s="17">
        <v>12</v>
      </c>
      <c r="K279" s="46">
        <v>0</v>
      </c>
      <c r="L279" s="46">
        <v>0</v>
      </c>
      <c r="M279" s="46">
        <v>0</v>
      </c>
      <c r="N279" s="46">
        <v>0</v>
      </c>
      <c r="O279" s="46">
        <v>0</v>
      </c>
      <c r="P279" s="46">
        <v>0</v>
      </c>
      <c r="Q279" s="46">
        <v>0</v>
      </c>
      <c r="R279" s="46">
        <v>0</v>
      </c>
      <c r="S279" s="46">
        <v>0</v>
      </c>
      <c r="T279" s="46">
        <v>0</v>
      </c>
      <c r="U279" s="46">
        <v>0</v>
      </c>
      <c r="V279" s="46">
        <v>0</v>
      </c>
      <c r="W279" s="46">
        <v>0</v>
      </c>
      <c r="X279" s="46">
        <v>0</v>
      </c>
      <c r="Y279" s="46">
        <v>0</v>
      </c>
      <c r="Z279" s="85"/>
      <c r="AA279" s="46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67" t="s">
        <v>244</v>
      </c>
      <c r="H280" s="67" t="s">
        <v>554</v>
      </c>
      <c r="I280" s="67" t="s">
        <v>38</v>
      </c>
      <c r="J280" s="17">
        <v>13</v>
      </c>
      <c r="K280" s="46">
        <v>0</v>
      </c>
      <c r="L280" s="46">
        <v>0</v>
      </c>
      <c r="M280" s="46">
        <v>0</v>
      </c>
      <c r="N280" s="46">
        <v>0</v>
      </c>
      <c r="O280" s="46">
        <v>0</v>
      </c>
      <c r="P280" s="46">
        <v>0</v>
      </c>
      <c r="Q280" s="46">
        <v>0</v>
      </c>
      <c r="R280" s="46">
        <v>0</v>
      </c>
      <c r="S280" s="46">
        <v>0</v>
      </c>
      <c r="T280" s="46">
        <v>0</v>
      </c>
      <c r="U280" s="46">
        <v>0</v>
      </c>
      <c r="V280" s="46">
        <v>0</v>
      </c>
      <c r="W280" s="46">
        <v>0</v>
      </c>
      <c r="X280" s="46">
        <v>20</v>
      </c>
      <c r="Y280" s="46">
        <v>-20</v>
      </c>
      <c r="Z280" s="85"/>
      <c r="AA280" s="46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67" t="s">
        <v>231</v>
      </c>
      <c r="H281" s="67" t="s">
        <v>290</v>
      </c>
      <c r="I281" s="67" t="s">
        <v>232</v>
      </c>
      <c r="J281" s="17">
        <v>14</v>
      </c>
      <c r="K281" s="46">
        <v>0</v>
      </c>
      <c r="L281" s="46">
        <v>0</v>
      </c>
      <c r="M281" s="46">
        <v>0</v>
      </c>
      <c r="N281" s="46">
        <v>0</v>
      </c>
      <c r="O281" s="46">
        <v>0</v>
      </c>
      <c r="P281" s="46">
        <v>0</v>
      </c>
      <c r="Q281" s="46">
        <v>0</v>
      </c>
      <c r="R281" s="46">
        <v>0</v>
      </c>
      <c r="S281" s="46">
        <v>0</v>
      </c>
      <c r="T281" s="46">
        <v>0</v>
      </c>
      <c r="U281" s="46">
        <v>0</v>
      </c>
      <c r="V281" s="46">
        <v>0</v>
      </c>
      <c r="W281" s="46">
        <v>0</v>
      </c>
      <c r="X281" s="46">
        <v>40</v>
      </c>
      <c r="Y281" s="46">
        <v>-40</v>
      </c>
      <c r="Z281" s="85"/>
      <c r="AA281" s="46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67" t="s">
        <v>340</v>
      </c>
      <c r="H282" s="67" t="s">
        <v>348</v>
      </c>
      <c r="I282" s="67" t="s">
        <v>65</v>
      </c>
      <c r="J282" s="17" t="s">
        <v>308</v>
      </c>
      <c r="K282" s="46">
        <v>0</v>
      </c>
      <c r="L282" s="46">
        <v>0</v>
      </c>
      <c r="M282" s="46">
        <v>0</v>
      </c>
      <c r="N282" s="46">
        <v>0</v>
      </c>
      <c r="O282" s="46">
        <v>0</v>
      </c>
      <c r="P282" s="46">
        <v>0</v>
      </c>
      <c r="Q282" s="46">
        <v>0</v>
      </c>
      <c r="R282" s="46">
        <v>0</v>
      </c>
      <c r="S282" s="46">
        <v>0</v>
      </c>
      <c r="T282" s="46">
        <v>0</v>
      </c>
      <c r="U282" s="46">
        <v>0</v>
      </c>
      <c r="V282" s="46">
        <v>0</v>
      </c>
      <c r="W282" s="46">
        <v>0</v>
      </c>
      <c r="X282" s="46">
        <v>60</v>
      </c>
      <c r="Y282" s="46" t="s">
        <v>308</v>
      </c>
      <c r="Z282" s="85"/>
      <c r="AA282" s="46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67" t="s">
        <v>296</v>
      </c>
      <c r="H283" s="67" t="s">
        <v>2329</v>
      </c>
      <c r="I283" s="67" t="s">
        <v>49</v>
      </c>
      <c r="J283" s="17" t="s">
        <v>308</v>
      </c>
      <c r="K283" s="46">
        <v>0</v>
      </c>
      <c r="L283" s="46">
        <v>0</v>
      </c>
      <c r="M283" s="46">
        <v>0</v>
      </c>
      <c r="N283" s="46">
        <v>0</v>
      </c>
      <c r="O283" s="46">
        <v>0</v>
      </c>
      <c r="P283" s="46">
        <v>0</v>
      </c>
      <c r="Q283" s="46">
        <v>0</v>
      </c>
      <c r="R283" s="46">
        <v>0</v>
      </c>
      <c r="S283" s="46">
        <v>0</v>
      </c>
      <c r="T283" s="46">
        <v>0</v>
      </c>
      <c r="U283" s="46">
        <v>0</v>
      </c>
      <c r="V283" s="46">
        <v>0</v>
      </c>
      <c r="W283" s="46">
        <v>0</v>
      </c>
      <c r="X283" s="46">
        <v>60</v>
      </c>
      <c r="Y283" s="46" t="s">
        <v>308</v>
      </c>
      <c r="Z283" s="85"/>
      <c r="AA283" s="46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67" t="s">
        <v>535</v>
      </c>
      <c r="H284" s="67" t="s">
        <v>333</v>
      </c>
      <c r="I284" s="67" t="s">
        <v>172</v>
      </c>
      <c r="J284" s="17" t="s">
        <v>308</v>
      </c>
      <c r="K284" s="46">
        <v>0</v>
      </c>
      <c r="L284" s="46">
        <v>0</v>
      </c>
      <c r="M284" s="46">
        <v>0</v>
      </c>
      <c r="N284" s="46">
        <v>0</v>
      </c>
      <c r="O284" s="46">
        <v>0</v>
      </c>
      <c r="P284" s="46">
        <v>0</v>
      </c>
      <c r="Q284" s="46">
        <v>0</v>
      </c>
      <c r="R284" s="46">
        <v>0</v>
      </c>
      <c r="S284" s="46">
        <v>0</v>
      </c>
      <c r="T284" s="46">
        <v>0</v>
      </c>
      <c r="U284" s="46">
        <v>0</v>
      </c>
      <c r="V284" s="46">
        <v>0</v>
      </c>
      <c r="W284" s="46">
        <v>0</v>
      </c>
      <c r="X284" s="46">
        <v>60</v>
      </c>
      <c r="Y284" s="46" t="s">
        <v>308</v>
      </c>
      <c r="Z284" s="85"/>
      <c r="AA284" s="46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2" t="s">
        <v>306</v>
      </c>
      <c r="H285" s="62" t="s">
        <v>349</v>
      </c>
      <c r="I285" s="62" t="s">
        <v>19</v>
      </c>
      <c r="J285" s="17">
        <v>1</v>
      </c>
      <c r="K285" s="46">
        <v>5</v>
      </c>
      <c r="L285" s="46">
        <v>5</v>
      </c>
      <c r="M285" s="46">
        <v>3</v>
      </c>
      <c r="N285" s="46">
        <v>3</v>
      </c>
      <c r="O285" s="46">
        <v>5</v>
      </c>
      <c r="P285" s="46">
        <v>3</v>
      </c>
      <c r="Q285" s="46">
        <v>2</v>
      </c>
      <c r="R285" s="46">
        <v>0</v>
      </c>
      <c r="S285" s="46">
        <v>2</v>
      </c>
      <c r="T285" s="46">
        <v>1</v>
      </c>
      <c r="U285" s="46">
        <v>1</v>
      </c>
      <c r="V285" s="46">
        <v>0</v>
      </c>
      <c r="W285" s="46">
        <v>20</v>
      </c>
      <c r="X285" s="46">
        <v>0</v>
      </c>
      <c r="Y285" s="46">
        <v>50</v>
      </c>
      <c r="Z285" s="85">
        <v>1.4076388888888889</v>
      </c>
      <c r="AA285" s="46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2" t="s">
        <v>309</v>
      </c>
      <c r="H286" s="62" t="s">
        <v>561</v>
      </c>
      <c r="I286" s="62" t="s">
        <v>25</v>
      </c>
      <c r="J286" s="17">
        <v>2</v>
      </c>
      <c r="K286" s="46">
        <v>2</v>
      </c>
      <c r="L286" s="46">
        <v>0</v>
      </c>
      <c r="M286" s="46">
        <v>5</v>
      </c>
      <c r="N286" s="46">
        <v>5</v>
      </c>
      <c r="O286" s="46">
        <v>2</v>
      </c>
      <c r="P286" s="46">
        <v>0</v>
      </c>
      <c r="Q286" s="46">
        <v>3</v>
      </c>
      <c r="R286" s="46">
        <v>0</v>
      </c>
      <c r="S286" s="46">
        <v>5</v>
      </c>
      <c r="T286" s="46">
        <v>0</v>
      </c>
      <c r="U286" s="46">
        <v>0</v>
      </c>
      <c r="V286" s="46">
        <v>2</v>
      </c>
      <c r="W286" s="46">
        <v>20</v>
      </c>
      <c r="X286" s="46">
        <v>0</v>
      </c>
      <c r="Y286" s="46">
        <v>44</v>
      </c>
      <c r="Z286" s="85"/>
      <c r="AA286" s="46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2" t="s">
        <v>215</v>
      </c>
      <c r="H287" s="62" t="s">
        <v>574</v>
      </c>
      <c r="I287" s="62" t="s">
        <v>17</v>
      </c>
      <c r="J287" s="17">
        <v>3</v>
      </c>
      <c r="K287" s="46">
        <v>1</v>
      </c>
      <c r="L287" s="46">
        <v>0</v>
      </c>
      <c r="M287" s="46">
        <v>0</v>
      </c>
      <c r="N287" s="46">
        <v>0</v>
      </c>
      <c r="O287" s="46">
        <v>0</v>
      </c>
      <c r="P287" s="46">
        <v>2</v>
      </c>
      <c r="Q287" s="46">
        <v>5</v>
      </c>
      <c r="R287" s="46">
        <v>0</v>
      </c>
      <c r="S287" s="46">
        <v>3</v>
      </c>
      <c r="T287" s="46">
        <v>0</v>
      </c>
      <c r="U287" s="46">
        <v>0</v>
      </c>
      <c r="V287" s="46">
        <v>4</v>
      </c>
      <c r="W287" s="46">
        <v>20</v>
      </c>
      <c r="X287" s="46">
        <v>0</v>
      </c>
      <c r="Y287" s="46">
        <v>35</v>
      </c>
      <c r="Z287" s="85"/>
      <c r="AA287" s="46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2" t="s">
        <v>268</v>
      </c>
      <c r="H288" s="62" t="s">
        <v>279</v>
      </c>
      <c r="I288" s="62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39"/>
      <c r="AA288" s="83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2" t="s">
        <v>214</v>
      </c>
      <c r="H289" s="62" t="s">
        <v>329</v>
      </c>
      <c r="I289" s="62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39"/>
      <c r="AA289" s="83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2" t="s">
        <v>459</v>
      </c>
      <c r="H290" s="62" t="s">
        <v>491</v>
      </c>
      <c r="I290" s="62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39"/>
      <c r="AA290" s="83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2" t="s">
        <v>531</v>
      </c>
      <c r="H291" s="62" t="s">
        <v>236</v>
      </c>
      <c r="I291" s="62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39"/>
      <c r="AA291" s="83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2" t="s">
        <v>298</v>
      </c>
      <c r="H292" s="62" t="s">
        <v>227</v>
      </c>
      <c r="I292" s="62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39"/>
      <c r="AA292" s="83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2" t="s">
        <v>237</v>
      </c>
      <c r="H293" s="62" t="s">
        <v>606</v>
      </c>
      <c r="I293" s="62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39"/>
      <c r="AA293" s="83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2" t="s">
        <v>314</v>
      </c>
      <c r="H294" s="62" t="s">
        <v>564</v>
      </c>
      <c r="I294" s="62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39"/>
      <c r="AA294" s="83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2" t="s">
        <v>299</v>
      </c>
      <c r="H295" s="62" t="s">
        <v>244</v>
      </c>
      <c r="I295" s="62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39"/>
      <c r="AA295" s="83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2" t="s">
        <v>303</v>
      </c>
      <c r="H296" s="62" t="s">
        <v>488</v>
      </c>
      <c r="I296" s="62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39"/>
      <c r="AA296" s="83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2" t="s">
        <v>568</v>
      </c>
      <c r="H297" s="62" t="s">
        <v>282</v>
      </c>
      <c r="I297" s="62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39"/>
      <c r="AA297" s="83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2" t="s">
        <v>233</v>
      </c>
      <c r="H298" s="62" t="s">
        <v>427</v>
      </c>
      <c r="I298" s="62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39"/>
      <c r="AA298" s="83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2" t="s">
        <v>535</v>
      </c>
      <c r="H299" s="62" t="s">
        <v>333</v>
      </c>
      <c r="I299" s="62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39"/>
      <c r="AA299" s="83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2" t="s">
        <v>340</v>
      </c>
      <c r="H300" s="62" t="s">
        <v>348</v>
      </c>
      <c r="I300" s="62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39"/>
      <c r="AA300" s="83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2" t="s">
        <v>326</v>
      </c>
      <c r="H301" s="62" t="s">
        <v>296</v>
      </c>
      <c r="I301" s="62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39"/>
      <c r="AA301" s="83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2" t="s">
        <v>607</v>
      </c>
      <c r="H302" s="62" t="s">
        <v>446</v>
      </c>
      <c r="I302" s="62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39"/>
      <c r="AA302" s="83">
        <v>53.268000000000001</v>
      </c>
      <c r="AD302"/>
    </row>
    <row r="303" spans="1:30" x14ac:dyDescent="0.3">
      <c r="A303" s="38" t="s">
        <v>173</v>
      </c>
      <c r="B303" s="38">
        <v>2019</v>
      </c>
      <c r="C303" s="68">
        <v>43526</v>
      </c>
      <c r="D303" s="38" t="s">
        <v>13</v>
      </c>
      <c r="E303" s="4" t="s">
        <v>204</v>
      </c>
      <c r="F303" s="4" t="s">
        <v>204</v>
      </c>
      <c r="G303" s="67" t="s">
        <v>306</v>
      </c>
      <c r="H303" s="67" t="s">
        <v>349</v>
      </c>
      <c r="I303" s="67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39">
        <v>1.7763888888888888</v>
      </c>
      <c r="AA303" s="59">
        <v>42.21</v>
      </c>
      <c r="AD303"/>
    </row>
    <row r="304" spans="1:30" x14ac:dyDescent="0.3">
      <c r="A304" s="38" t="s">
        <v>173</v>
      </c>
      <c r="B304" s="38">
        <v>2019</v>
      </c>
      <c r="C304" s="68">
        <v>43526</v>
      </c>
      <c r="D304" s="38" t="s">
        <v>13</v>
      </c>
      <c r="E304" s="4" t="s">
        <v>204</v>
      </c>
      <c r="F304" s="4" t="s">
        <v>204</v>
      </c>
      <c r="G304" s="67" t="s">
        <v>270</v>
      </c>
      <c r="H304" s="67" t="s">
        <v>346</v>
      </c>
      <c r="I304" s="67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39"/>
      <c r="AA304" s="59">
        <v>42.21</v>
      </c>
      <c r="AD304"/>
    </row>
    <row r="305" spans="1:30" x14ac:dyDescent="0.3">
      <c r="A305" s="38" t="s">
        <v>173</v>
      </c>
      <c r="B305" s="38">
        <v>2019</v>
      </c>
      <c r="C305" s="68">
        <v>43526</v>
      </c>
      <c r="D305" s="38" t="s">
        <v>13</v>
      </c>
      <c r="E305" s="4" t="s">
        <v>204</v>
      </c>
      <c r="F305" s="4" t="s">
        <v>204</v>
      </c>
      <c r="G305" s="67" t="s">
        <v>237</v>
      </c>
      <c r="H305" s="67" t="s">
        <v>325</v>
      </c>
      <c r="I305" s="67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39"/>
      <c r="AA305" s="59">
        <v>42.21</v>
      </c>
      <c r="AD305"/>
    </row>
    <row r="306" spans="1:30" x14ac:dyDescent="0.3">
      <c r="A306" s="38" t="s">
        <v>173</v>
      </c>
      <c r="B306" s="38">
        <v>2019</v>
      </c>
      <c r="C306" s="68">
        <v>43526</v>
      </c>
      <c r="D306" s="38" t="s">
        <v>13</v>
      </c>
      <c r="E306" s="4" t="s">
        <v>204</v>
      </c>
      <c r="F306" s="4" t="s">
        <v>204</v>
      </c>
      <c r="G306" s="67" t="s">
        <v>328</v>
      </c>
      <c r="H306" s="67" t="s">
        <v>343</v>
      </c>
      <c r="I306" s="67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39"/>
      <c r="AA306" s="59">
        <v>42.21</v>
      </c>
      <c r="AD306"/>
    </row>
    <row r="307" spans="1:30" x14ac:dyDescent="0.3">
      <c r="A307" s="38" t="s">
        <v>173</v>
      </c>
      <c r="B307" s="38">
        <v>2019</v>
      </c>
      <c r="C307" s="68">
        <v>43526</v>
      </c>
      <c r="D307" s="38" t="s">
        <v>13</v>
      </c>
      <c r="E307" s="4" t="s">
        <v>204</v>
      </c>
      <c r="F307" s="4" t="s">
        <v>204</v>
      </c>
      <c r="G307" s="67" t="s">
        <v>298</v>
      </c>
      <c r="H307" s="67" t="s">
        <v>345</v>
      </c>
      <c r="I307" s="67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39"/>
      <c r="AA307" s="59">
        <v>42.21</v>
      </c>
      <c r="AD307"/>
    </row>
    <row r="308" spans="1:30" x14ac:dyDescent="0.3">
      <c r="A308" s="38" t="s">
        <v>173</v>
      </c>
      <c r="B308" s="38">
        <v>2019</v>
      </c>
      <c r="C308" s="68">
        <v>43526</v>
      </c>
      <c r="D308" s="38" t="s">
        <v>13</v>
      </c>
      <c r="E308" s="4" t="s">
        <v>204</v>
      </c>
      <c r="F308" s="4" t="s">
        <v>204</v>
      </c>
      <c r="G308" s="67" t="s">
        <v>336</v>
      </c>
      <c r="H308" s="67" t="s">
        <v>564</v>
      </c>
      <c r="I308" s="67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39"/>
      <c r="AA308" s="59">
        <v>42.21</v>
      </c>
      <c r="AD308"/>
    </row>
    <row r="309" spans="1:30" x14ac:dyDescent="0.3">
      <c r="A309" s="38" t="s">
        <v>173</v>
      </c>
      <c r="B309" s="38">
        <v>2019</v>
      </c>
      <c r="C309" s="68">
        <v>43526</v>
      </c>
      <c r="D309" s="38" t="s">
        <v>13</v>
      </c>
      <c r="E309" s="4" t="s">
        <v>204</v>
      </c>
      <c r="F309" s="4" t="s">
        <v>204</v>
      </c>
      <c r="G309" s="67" t="s">
        <v>236</v>
      </c>
      <c r="H309" s="67" t="s">
        <v>301</v>
      </c>
      <c r="I309" s="67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39"/>
      <c r="AA309" s="59">
        <v>42.21</v>
      </c>
      <c r="AD309"/>
    </row>
    <row r="310" spans="1:30" x14ac:dyDescent="0.3">
      <c r="A310" s="38" t="s">
        <v>173</v>
      </c>
      <c r="B310" s="38">
        <v>2019</v>
      </c>
      <c r="C310" s="68">
        <v>43526</v>
      </c>
      <c r="D310" s="38" t="s">
        <v>13</v>
      </c>
      <c r="E310" s="4" t="s">
        <v>204</v>
      </c>
      <c r="F310" s="4" t="s">
        <v>204</v>
      </c>
      <c r="G310" s="67" t="s">
        <v>268</v>
      </c>
      <c r="H310" s="67" t="s">
        <v>470</v>
      </c>
      <c r="I310" s="67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39"/>
      <c r="AA310" s="59">
        <v>42.21</v>
      </c>
      <c r="AD310"/>
    </row>
    <row r="311" spans="1:30" x14ac:dyDescent="0.3">
      <c r="A311" s="38" t="s">
        <v>173</v>
      </c>
      <c r="B311" s="38">
        <v>2019</v>
      </c>
      <c r="C311" s="68">
        <v>43526</v>
      </c>
      <c r="D311" s="38" t="s">
        <v>13</v>
      </c>
      <c r="E311" s="4" t="s">
        <v>204</v>
      </c>
      <c r="F311" s="4" t="s">
        <v>204</v>
      </c>
      <c r="G311" s="67" t="s">
        <v>331</v>
      </c>
      <c r="H311" s="67" t="s">
        <v>300</v>
      </c>
      <c r="I311" s="67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39"/>
      <c r="AA311" s="59">
        <v>42.21</v>
      </c>
      <c r="AD311"/>
    </row>
    <row r="312" spans="1:30" x14ac:dyDescent="0.3">
      <c r="A312" s="38" t="s">
        <v>173</v>
      </c>
      <c r="B312" s="38">
        <v>2019</v>
      </c>
      <c r="C312" s="68">
        <v>43526</v>
      </c>
      <c r="D312" s="38" t="s">
        <v>13</v>
      </c>
      <c r="E312" s="4" t="s">
        <v>204</v>
      </c>
      <c r="F312" s="4" t="s">
        <v>204</v>
      </c>
      <c r="G312" s="67" t="s">
        <v>215</v>
      </c>
      <c r="H312" s="67" t="s">
        <v>570</v>
      </c>
      <c r="I312" s="67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39"/>
      <c r="AA312" s="59">
        <v>42.21</v>
      </c>
      <c r="AD312"/>
    </row>
    <row r="313" spans="1:30" x14ac:dyDescent="0.3">
      <c r="A313" s="38" t="s">
        <v>173</v>
      </c>
      <c r="B313" s="38">
        <v>2019</v>
      </c>
      <c r="C313" s="68">
        <v>43526</v>
      </c>
      <c r="D313" s="38" t="s">
        <v>13</v>
      </c>
      <c r="E313" s="4" t="s">
        <v>204</v>
      </c>
      <c r="F313" s="4" t="s">
        <v>204</v>
      </c>
      <c r="G313" s="67" t="s">
        <v>221</v>
      </c>
      <c r="H313" s="67" t="s">
        <v>320</v>
      </c>
      <c r="I313" s="67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39"/>
      <c r="AA313" s="59">
        <v>42.21</v>
      </c>
      <c r="AD313"/>
    </row>
    <row r="314" spans="1:30" x14ac:dyDescent="0.3">
      <c r="A314" s="38" t="s">
        <v>173</v>
      </c>
      <c r="B314" s="38">
        <v>2019</v>
      </c>
      <c r="C314" s="68">
        <v>43526</v>
      </c>
      <c r="D314" s="38" t="s">
        <v>13</v>
      </c>
      <c r="E314" s="4" t="s">
        <v>204</v>
      </c>
      <c r="F314" s="4" t="s">
        <v>204</v>
      </c>
      <c r="G314" s="67" t="s">
        <v>290</v>
      </c>
      <c r="H314" s="67" t="s">
        <v>231</v>
      </c>
      <c r="I314" s="67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39"/>
      <c r="AA314" s="59">
        <v>42.21</v>
      </c>
      <c r="AD314"/>
    </row>
    <row r="315" spans="1:30" x14ac:dyDescent="0.3">
      <c r="A315" s="38" t="s">
        <v>173</v>
      </c>
      <c r="B315" s="38">
        <v>2019</v>
      </c>
      <c r="C315" s="68">
        <v>43526</v>
      </c>
      <c r="D315" s="38" t="s">
        <v>13</v>
      </c>
      <c r="E315" s="4" t="s">
        <v>204</v>
      </c>
      <c r="F315" s="4" t="s">
        <v>204</v>
      </c>
      <c r="G315" s="67" t="s">
        <v>282</v>
      </c>
      <c r="H315" s="67" t="s">
        <v>347</v>
      </c>
      <c r="I315" s="67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39"/>
      <c r="AA315" s="59">
        <v>42.21</v>
      </c>
      <c r="AD315"/>
    </row>
    <row r="316" spans="1:30" x14ac:dyDescent="0.3">
      <c r="A316" s="38" t="s">
        <v>173</v>
      </c>
      <c r="B316" s="38">
        <v>2019</v>
      </c>
      <c r="C316" s="68">
        <v>43526</v>
      </c>
      <c r="D316" s="38" t="s">
        <v>13</v>
      </c>
      <c r="E316" s="4" t="s">
        <v>204</v>
      </c>
      <c r="F316" s="4" t="s">
        <v>204</v>
      </c>
      <c r="G316" t="s">
        <v>2331</v>
      </c>
      <c r="H316" s="67" t="s">
        <v>607</v>
      </c>
      <c r="I316" s="67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39"/>
      <c r="AA316" s="59">
        <v>42.21</v>
      </c>
      <c r="AD316"/>
    </row>
    <row r="317" spans="1:30" x14ac:dyDescent="0.3">
      <c r="A317" s="38" t="s">
        <v>173</v>
      </c>
      <c r="B317" s="38">
        <v>2019</v>
      </c>
      <c r="C317" s="68">
        <v>43526</v>
      </c>
      <c r="D317" s="38" t="s">
        <v>13</v>
      </c>
      <c r="E317" s="4" t="s">
        <v>204</v>
      </c>
      <c r="F317" s="4" t="s">
        <v>204</v>
      </c>
      <c r="G317" s="67" t="s">
        <v>473</v>
      </c>
      <c r="H317" s="67" t="s">
        <v>340</v>
      </c>
      <c r="I317" s="67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39"/>
      <c r="AA317" s="59">
        <v>42.21</v>
      </c>
      <c r="AD317"/>
    </row>
    <row r="318" spans="1:30" x14ac:dyDescent="0.3">
      <c r="A318" s="38" t="s">
        <v>173</v>
      </c>
      <c r="B318" s="38">
        <v>2019</v>
      </c>
      <c r="C318" s="68">
        <v>43526</v>
      </c>
      <c r="D318" s="38" t="s">
        <v>13</v>
      </c>
      <c r="E318" s="4" t="s">
        <v>204</v>
      </c>
      <c r="F318" s="4" t="s">
        <v>204</v>
      </c>
      <c r="G318" s="67" t="s">
        <v>217</v>
      </c>
      <c r="H318" s="67" t="s">
        <v>335</v>
      </c>
      <c r="I318" s="67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39"/>
      <c r="AA318" s="59">
        <v>42.21</v>
      </c>
      <c r="AD318"/>
    </row>
    <row r="319" spans="1:30" x14ac:dyDescent="0.3">
      <c r="A319" s="38" t="s">
        <v>173</v>
      </c>
      <c r="B319" s="38">
        <v>2019</v>
      </c>
      <c r="C319" s="68">
        <v>43526</v>
      </c>
      <c r="D319" s="38" t="s">
        <v>13</v>
      </c>
      <c r="E319" s="4" t="s">
        <v>204</v>
      </c>
      <c r="F319" s="4" t="s">
        <v>204</v>
      </c>
      <c r="G319" s="67" t="s">
        <v>608</v>
      </c>
      <c r="H319" s="67" t="s">
        <v>296</v>
      </c>
      <c r="I319" s="67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39"/>
      <c r="AA319" s="59">
        <v>42.21</v>
      </c>
      <c r="AD319"/>
    </row>
    <row r="320" spans="1:30" x14ac:dyDescent="0.3">
      <c r="A320" s="38" t="s">
        <v>173</v>
      </c>
      <c r="B320" s="38">
        <v>2019</v>
      </c>
      <c r="C320" s="68">
        <v>43526</v>
      </c>
      <c r="D320" s="38" t="s">
        <v>13</v>
      </c>
      <c r="E320" s="4" t="s">
        <v>204</v>
      </c>
      <c r="F320" s="4" t="s">
        <v>204</v>
      </c>
      <c r="G320" s="67" t="s">
        <v>609</v>
      </c>
      <c r="H320" s="67" t="s">
        <v>538</v>
      </c>
      <c r="I320" s="67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39"/>
      <c r="AA320" s="59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39" t="s">
        <v>204</v>
      </c>
      <c r="F321" s="39" t="s">
        <v>204</v>
      </c>
      <c r="G321" s="62" t="s">
        <v>306</v>
      </c>
      <c r="H321" s="62" t="s">
        <v>349</v>
      </c>
      <c r="I321" s="62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39">
        <v>0.96666666666666667</v>
      </c>
      <c r="AA321" s="59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39" t="s">
        <v>204</v>
      </c>
      <c r="F322" s="39" t="s">
        <v>204</v>
      </c>
      <c r="G322" s="62" t="s">
        <v>236</v>
      </c>
      <c r="H322" s="62" t="s">
        <v>301</v>
      </c>
      <c r="I322" s="62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39"/>
      <c r="AA322" s="59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39" t="s">
        <v>204</v>
      </c>
      <c r="F323" s="39" t="s">
        <v>204</v>
      </c>
      <c r="G323" s="62" t="s">
        <v>227</v>
      </c>
      <c r="H323" s="62" t="s">
        <v>345</v>
      </c>
      <c r="I323" s="62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39"/>
      <c r="AA323" s="59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39" t="s">
        <v>204</v>
      </c>
      <c r="F324" s="39" t="s">
        <v>204</v>
      </c>
      <c r="G324" s="62" t="s">
        <v>336</v>
      </c>
      <c r="H324" s="62" t="s">
        <v>604</v>
      </c>
      <c r="I324" s="62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39"/>
      <c r="AA324" s="59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39" t="s">
        <v>204</v>
      </c>
      <c r="F325" s="39" t="s">
        <v>204</v>
      </c>
      <c r="G325" s="62" t="s">
        <v>335</v>
      </c>
      <c r="H325" s="62" t="s">
        <v>217</v>
      </c>
      <c r="I325" s="62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39"/>
      <c r="AA325" s="59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39" t="s">
        <v>204</v>
      </c>
      <c r="F326" s="39" t="s">
        <v>204</v>
      </c>
      <c r="G326" s="62" t="s">
        <v>231</v>
      </c>
      <c r="H326" s="62" t="s">
        <v>303</v>
      </c>
      <c r="I326" s="62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39"/>
      <c r="AA326" s="59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39" t="s">
        <v>204</v>
      </c>
      <c r="F327" s="39" t="s">
        <v>204</v>
      </c>
      <c r="G327" s="62" t="s">
        <v>332</v>
      </c>
      <c r="H327" s="62" t="s">
        <v>215</v>
      </c>
      <c r="I327" s="62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39"/>
      <c r="AA327" s="59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39" t="s">
        <v>204</v>
      </c>
      <c r="F328" s="39" t="s">
        <v>204</v>
      </c>
      <c r="G328" s="62" t="s">
        <v>459</v>
      </c>
      <c r="H328" s="62" t="s">
        <v>610</v>
      </c>
      <c r="I328" s="62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39"/>
      <c r="AA328" s="59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39" t="s">
        <v>204</v>
      </c>
      <c r="F329" s="39" t="s">
        <v>204</v>
      </c>
      <c r="G329" s="62" t="s">
        <v>470</v>
      </c>
      <c r="H329" s="62" t="s">
        <v>279</v>
      </c>
      <c r="I329" s="62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39"/>
      <c r="AA329" s="59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39" t="s">
        <v>204</v>
      </c>
      <c r="F330" s="39" t="s">
        <v>204</v>
      </c>
      <c r="G330" s="62" t="s">
        <v>347</v>
      </c>
      <c r="H330" s="62" t="s">
        <v>568</v>
      </c>
      <c r="I330" s="62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39"/>
      <c r="AA330" s="59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39" t="s">
        <v>204</v>
      </c>
      <c r="F331" s="39" t="s">
        <v>204</v>
      </c>
      <c r="G331" s="62" t="s">
        <v>320</v>
      </c>
      <c r="H331" s="62" t="s">
        <v>313</v>
      </c>
      <c r="I331" s="62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39"/>
      <c r="AA331" s="59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39" t="s">
        <v>204</v>
      </c>
      <c r="F332" s="39" t="s">
        <v>204</v>
      </c>
      <c r="G332" s="62" t="s">
        <v>244</v>
      </c>
      <c r="H332" s="62" t="s">
        <v>299</v>
      </c>
      <c r="I332" s="62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39"/>
      <c r="AA332" s="59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39" t="s">
        <v>204</v>
      </c>
      <c r="F333" s="39" t="s">
        <v>204</v>
      </c>
      <c r="G333" s="62" t="s">
        <v>535</v>
      </c>
      <c r="H333" s="62" t="s">
        <v>280</v>
      </c>
      <c r="I333" s="62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39"/>
      <c r="AA333" s="59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39" t="s">
        <v>204</v>
      </c>
      <c r="F334" s="39" t="s">
        <v>204</v>
      </c>
      <c r="G334" s="62" t="s">
        <v>216</v>
      </c>
      <c r="H334" s="62" t="s">
        <v>312</v>
      </c>
      <c r="I334" s="62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39"/>
      <c r="AA334" s="59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39" t="s">
        <v>204</v>
      </c>
      <c r="F335" s="39" t="s">
        <v>204</v>
      </c>
      <c r="G335" s="62" t="s">
        <v>331</v>
      </c>
      <c r="H335" s="62" t="s">
        <v>427</v>
      </c>
      <c r="I335" s="62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39"/>
      <c r="AA335" s="59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39" t="s">
        <v>204</v>
      </c>
      <c r="F336" s="39" t="s">
        <v>204</v>
      </c>
      <c r="G336" s="62" t="s">
        <v>425</v>
      </c>
      <c r="H336" s="62" t="s">
        <v>558</v>
      </c>
      <c r="I336" s="62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39"/>
      <c r="AA336" s="59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39" t="s">
        <v>204</v>
      </c>
      <c r="F337" s="39" t="s">
        <v>204</v>
      </c>
      <c r="G337" s="62" t="s">
        <v>296</v>
      </c>
      <c r="H337" s="62" t="s">
        <v>326</v>
      </c>
      <c r="I337" s="62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39"/>
      <c r="AA337" s="59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39" t="s">
        <v>204</v>
      </c>
      <c r="F338" s="39" t="s">
        <v>204</v>
      </c>
      <c r="G338" s="62" t="s">
        <v>348</v>
      </c>
      <c r="H338" s="62" t="s">
        <v>473</v>
      </c>
      <c r="I338" s="62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39"/>
      <c r="AA338" s="59">
        <v>51.688000000000002</v>
      </c>
      <c r="AD338"/>
    </row>
    <row r="339" spans="1:30" x14ac:dyDescent="0.3">
      <c r="A339" s="38" t="s">
        <v>657</v>
      </c>
      <c r="B339" s="38">
        <v>2024</v>
      </c>
      <c r="C339" s="9">
        <v>45305</v>
      </c>
      <c r="D339" s="38" t="s">
        <v>3881</v>
      </c>
      <c r="E339" s="39" t="s">
        <v>204</v>
      </c>
      <c r="F339" s="39" t="s">
        <v>204</v>
      </c>
      <c r="G339" t="s">
        <v>422</v>
      </c>
      <c r="H339" t="s">
        <v>423</v>
      </c>
      <c r="I339" t="s">
        <v>17</v>
      </c>
      <c r="J339" s="17">
        <v>1</v>
      </c>
      <c r="K339">
        <v>2</v>
      </c>
      <c r="L339">
        <f>0</f>
        <v>0</v>
      </c>
      <c r="M339">
        <f>0</f>
        <v>0</v>
      </c>
      <c r="N339">
        <v>5</v>
      </c>
      <c r="O339">
        <v>1</v>
      </c>
      <c r="P339">
        <f>0</f>
        <v>0</v>
      </c>
      <c r="Q339">
        <f>0</f>
        <v>0</v>
      </c>
      <c r="R339">
        <v>5</v>
      </c>
      <c r="S339">
        <v>5</v>
      </c>
      <c r="T339">
        <v>3</v>
      </c>
      <c r="U339">
        <v>5</v>
      </c>
      <c r="V339">
        <v>4</v>
      </c>
      <c r="W339">
        <v>20</v>
      </c>
      <c r="X339">
        <f>0</f>
        <v>0</v>
      </c>
      <c r="Y339">
        <v>50</v>
      </c>
      <c r="Z339" s="37">
        <v>2.4513888888888887E-2</v>
      </c>
      <c r="AA339" s="59">
        <v>50.991999999999997</v>
      </c>
      <c r="AD339"/>
    </row>
    <row r="340" spans="1:30" x14ac:dyDescent="0.3">
      <c r="A340" s="38" t="s">
        <v>657</v>
      </c>
      <c r="B340" s="38">
        <v>2024</v>
      </c>
      <c r="C340" s="9">
        <v>45305</v>
      </c>
      <c r="D340" s="38" t="s">
        <v>3881</v>
      </c>
      <c r="E340" s="39" t="s">
        <v>204</v>
      </c>
      <c r="F340" s="39" t="s">
        <v>204</v>
      </c>
      <c r="G340" t="s">
        <v>258</v>
      </c>
      <c r="H340" t="s">
        <v>236</v>
      </c>
      <c r="I340" t="s">
        <v>51</v>
      </c>
      <c r="J340" s="17">
        <v>2</v>
      </c>
      <c r="K340">
        <v>3</v>
      </c>
      <c r="L340">
        <f>0</f>
        <v>0</v>
      </c>
      <c r="M340">
        <f>0</f>
        <v>0</v>
      </c>
      <c r="N340">
        <v>1</v>
      </c>
      <c r="O340">
        <f>0</f>
        <v>0</v>
      </c>
      <c r="P340">
        <v>3</v>
      </c>
      <c r="Q340">
        <v>3</v>
      </c>
      <c r="R340">
        <f>0</f>
        <v>0</v>
      </c>
      <c r="S340">
        <v>3</v>
      </c>
      <c r="T340">
        <v>5</v>
      </c>
      <c r="U340">
        <v>3</v>
      </c>
      <c r="V340">
        <f>0</f>
        <v>0</v>
      </c>
      <c r="W340">
        <v>20</v>
      </c>
      <c r="X340">
        <f>0</f>
        <v>0</v>
      </c>
      <c r="Y340">
        <v>41</v>
      </c>
      <c r="AA340" s="59">
        <v>50.991999999999997</v>
      </c>
      <c r="AD340"/>
    </row>
    <row r="341" spans="1:30" x14ac:dyDescent="0.3">
      <c r="A341" s="38" t="s">
        <v>657</v>
      </c>
      <c r="B341" s="38">
        <v>2024</v>
      </c>
      <c r="C341" s="9">
        <v>45305</v>
      </c>
      <c r="D341" s="38" t="s">
        <v>3881</v>
      </c>
      <c r="E341" s="39" t="s">
        <v>204</v>
      </c>
      <c r="F341" s="39" t="s">
        <v>204</v>
      </c>
      <c r="G341" t="s">
        <v>227</v>
      </c>
      <c r="H341" t="s">
        <v>316</v>
      </c>
      <c r="I341" t="s">
        <v>53</v>
      </c>
      <c r="J341" s="17">
        <v>3</v>
      </c>
      <c r="K341">
        <f>0</f>
        <v>0</v>
      </c>
      <c r="L341">
        <v>3</v>
      </c>
      <c r="M341">
        <v>1</v>
      </c>
      <c r="N341">
        <v>3</v>
      </c>
      <c r="O341">
        <v>3</v>
      </c>
      <c r="P341">
        <v>1</v>
      </c>
      <c r="Q341">
        <v>5</v>
      </c>
      <c r="R341">
        <v>1</v>
      </c>
      <c r="S341">
        <f>0</f>
        <v>0</v>
      </c>
      <c r="T341">
        <v>1</v>
      </c>
      <c r="U341">
        <f>0</f>
        <v>0</v>
      </c>
      <c r="V341">
        <v>10</v>
      </c>
      <c r="W341">
        <f>0</f>
        <v>0</v>
      </c>
      <c r="X341">
        <f>0</f>
        <v>0</v>
      </c>
      <c r="Y341">
        <v>28</v>
      </c>
      <c r="AA341" s="59">
        <v>50.991999999999997</v>
      </c>
      <c r="AD341"/>
    </row>
    <row r="342" spans="1:30" x14ac:dyDescent="0.3">
      <c r="A342" s="38" t="s">
        <v>657</v>
      </c>
      <c r="B342" s="38">
        <v>2024</v>
      </c>
      <c r="C342" s="9">
        <v>45305</v>
      </c>
      <c r="D342" s="38" t="s">
        <v>3881</v>
      </c>
      <c r="E342" s="39" t="s">
        <v>204</v>
      </c>
      <c r="F342" s="39" t="s">
        <v>204</v>
      </c>
      <c r="G342" t="s">
        <v>268</v>
      </c>
      <c r="H342" t="s">
        <v>470</v>
      </c>
      <c r="I342" t="s">
        <v>47</v>
      </c>
      <c r="J342" s="17">
        <v>4</v>
      </c>
      <c r="K342">
        <f>0</f>
        <v>0</v>
      </c>
      <c r="L342">
        <f>0</f>
        <v>0</v>
      </c>
      <c r="M342">
        <f>0</f>
        <v>0</v>
      </c>
      <c r="N342">
        <v>2</v>
      </c>
      <c r="O342">
        <f>0</f>
        <v>0</v>
      </c>
      <c r="P342">
        <v>5</v>
      </c>
      <c r="Q342">
        <v>2</v>
      </c>
      <c r="R342">
        <v>3</v>
      </c>
      <c r="S342">
        <v>2</v>
      </c>
      <c r="T342">
        <v>2</v>
      </c>
      <c r="U342">
        <v>2</v>
      </c>
      <c r="V342">
        <v>6</v>
      </c>
      <c r="W342">
        <f>0</f>
        <v>0</v>
      </c>
      <c r="X342">
        <f>0</f>
        <v>0</v>
      </c>
      <c r="Y342">
        <v>24</v>
      </c>
      <c r="AA342" s="59">
        <v>50.991999999999997</v>
      </c>
      <c r="AD342"/>
    </row>
    <row r="343" spans="1:30" x14ac:dyDescent="0.3">
      <c r="A343" s="38" t="s">
        <v>657</v>
      </c>
      <c r="B343" s="38">
        <v>2024</v>
      </c>
      <c r="C343" s="9">
        <v>45305</v>
      </c>
      <c r="D343" s="38" t="s">
        <v>3881</v>
      </c>
      <c r="E343" s="39" t="s">
        <v>204</v>
      </c>
      <c r="F343" s="39" t="s">
        <v>204</v>
      </c>
      <c r="G343" t="s">
        <v>462</v>
      </c>
      <c r="H343" t="s">
        <v>2540</v>
      </c>
      <c r="I343" t="s">
        <v>19</v>
      </c>
      <c r="J343" s="17">
        <v>5</v>
      </c>
      <c r="K343">
        <f>0</f>
        <v>0</v>
      </c>
      <c r="L343">
        <v>5</v>
      </c>
      <c r="M343">
        <v>3</v>
      </c>
      <c r="N343">
        <f>0</f>
        <v>0</v>
      </c>
      <c r="O343">
        <v>5</v>
      </c>
      <c r="P343">
        <f>0</f>
        <v>0</v>
      </c>
      <c r="Q343">
        <f>0</f>
        <v>0</v>
      </c>
      <c r="R343">
        <v>2</v>
      </c>
      <c r="S343">
        <f>0</f>
        <v>0</v>
      </c>
      <c r="T343">
        <f>0</f>
        <v>0</v>
      </c>
      <c r="U343">
        <v>1</v>
      </c>
      <c r="V343">
        <v>2</v>
      </c>
      <c r="W343">
        <f>0</f>
        <v>0</v>
      </c>
      <c r="X343">
        <f>0</f>
        <v>0</v>
      </c>
      <c r="Y343">
        <v>18</v>
      </c>
      <c r="AA343" s="59">
        <v>50.991999999999997</v>
      </c>
      <c r="AD343"/>
    </row>
    <row r="344" spans="1:30" x14ac:dyDescent="0.3">
      <c r="A344" s="38" t="s">
        <v>657</v>
      </c>
      <c r="B344" s="38">
        <v>2024</v>
      </c>
      <c r="C344" s="9">
        <v>45305</v>
      </c>
      <c r="D344" s="38" t="s">
        <v>3881</v>
      </c>
      <c r="E344" s="39" t="s">
        <v>204</v>
      </c>
      <c r="F344" s="39" t="s">
        <v>204</v>
      </c>
      <c r="G344" t="s">
        <v>426</v>
      </c>
      <c r="H344" t="s">
        <v>427</v>
      </c>
      <c r="I344" t="s">
        <v>56</v>
      </c>
      <c r="J344" s="17">
        <v>6</v>
      </c>
      <c r="K344">
        <f>0</f>
        <v>0</v>
      </c>
      <c r="L344">
        <f>0</f>
        <v>0</v>
      </c>
      <c r="M344">
        <v>5</v>
      </c>
      <c r="N344">
        <f>0</f>
        <v>0</v>
      </c>
      <c r="O344">
        <v>2</v>
      </c>
      <c r="P344">
        <v>2</v>
      </c>
      <c r="Q344">
        <f>0</f>
        <v>0</v>
      </c>
      <c r="R344">
        <f>0</f>
        <v>0</v>
      </c>
      <c r="S344">
        <f>0</f>
        <v>0</v>
      </c>
      <c r="T344">
        <f>0</f>
        <v>0</v>
      </c>
      <c r="U344">
        <f>0</f>
        <v>0</v>
      </c>
      <c r="V344">
        <f>0</f>
        <v>0</v>
      </c>
      <c r="W344">
        <f>0</f>
        <v>0</v>
      </c>
      <c r="X344">
        <f>0</f>
        <v>0</v>
      </c>
      <c r="Y344">
        <v>9</v>
      </c>
      <c r="AA344" s="59">
        <v>50.991999999999997</v>
      </c>
      <c r="AD344"/>
    </row>
    <row r="345" spans="1:30" x14ac:dyDescent="0.3">
      <c r="A345" s="38" t="s">
        <v>657</v>
      </c>
      <c r="B345" s="38">
        <v>2024</v>
      </c>
      <c r="C345" s="9">
        <v>45305</v>
      </c>
      <c r="D345" s="38" t="s">
        <v>3881</v>
      </c>
      <c r="E345" s="39" t="s">
        <v>204</v>
      </c>
      <c r="F345" s="39" t="s">
        <v>204</v>
      </c>
      <c r="G345" t="s">
        <v>459</v>
      </c>
      <c r="H345" t="s">
        <v>228</v>
      </c>
      <c r="I345" t="s">
        <v>15</v>
      </c>
      <c r="J345" s="17">
        <v>7</v>
      </c>
      <c r="K345">
        <f>0</f>
        <v>0</v>
      </c>
      <c r="L345">
        <v>1</v>
      </c>
      <c r="M345">
        <v>2</v>
      </c>
      <c r="N345">
        <f>0</f>
        <v>0</v>
      </c>
      <c r="O345">
        <f>0</f>
        <v>0</v>
      </c>
      <c r="P345">
        <f>0</f>
        <v>0</v>
      </c>
      <c r="Q345">
        <v>1</v>
      </c>
      <c r="R345">
        <f>0</f>
        <v>0</v>
      </c>
      <c r="S345">
        <v>1</v>
      </c>
      <c r="T345">
        <f>0</f>
        <v>0</v>
      </c>
      <c r="U345">
        <f>0</f>
        <v>0</v>
      </c>
      <c r="V345">
        <f>0</f>
        <v>0</v>
      </c>
      <c r="W345">
        <f>0</f>
        <v>0</v>
      </c>
      <c r="X345">
        <f>0</f>
        <v>0</v>
      </c>
      <c r="Y345">
        <v>5</v>
      </c>
      <c r="AA345" s="59">
        <v>50.991999999999997</v>
      </c>
      <c r="AD345"/>
    </row>
    <row r="346" spans="1:30" x14ac:dyDescent="0.3">
      <c r="A346" s="38" t="s">
        <v>657</v>
      </c>
      <c r="B346" s="38">
        <v>2024</v>
      </c>
      <c r="C346" s="9">
        <v>45305</v>
      </c>
      <c r="D346" s="38" t="s">
        <v>3881</v>
      </c>
      <c r="E346" s="39" t="s">
        <v>204</v>
      </c>
      <c r="F346" s="39" t="s">
        <v>204</v>
      </c>
      <c r="G346" t="s">
        <v>1333</v>
      </c>
      <c r="H346" t="s">
        <v>2428</v>
      </c>
      <c r="I346" t="s">
        <v>238</v>
      </c>
      <c r="J346" s="17">
        <v>8</v>
      </c>
      <c r="K346">
        <f>0</f>
        <v>0</v>
      </c>
      <c r="L346">
        <f>0</f>
        <v>0</v>
      </c>
      <c r="M346">
        <f>0</f>
        <v>0</v>
      </c>
      <c r="N346">
        <f>0</f>
        <v>0</v>
      </c>
      <c r="O346">
        <f>0</f>
        <v>0</v>
      </c>
      <c r="P346">
        <f>0</f>
        <v>0</v>
      </c>
      <c r="Q346">
        <f>0</f>
        <v>0</v>
      </c>
      <c r="R346">
        <f>0</f>
        <v>0</v>
      </c>
      <c r="S346">
        <f>0</f>
        <v>0</v>
      </c>
      <c r="T346">
        <f>0</f>
        <v>0</v>
      </c>
      <c r="U346">
        <f>0</f>
        <v>0</v>
      </c>
      <c r="V346">
        <f>0</f>
        <v>0</v>
      </c>
      <c r="W346">
        <f>0</f>
        <v>0</v>
      </c>
      <c r="X346">
        <f>0</f>
        <v>0</v>
      </c>
      <c r="Y346">
        <v>0</v>
      </c>
      <c r="AA346" s="59">
        <v>50.991999999999997</v>
      </c>
      <c r="AD346"/>
    </row>
    <row r="347" spans="1:30" x14ac:dyDescent="0.3">
      <c r="A347" s="38" t="s">
        <v>657</v>
      </c>
      <c r="B347" s="38">
        <v>2024</v>
      </c>
      <c r="C347" s="9">
        <v>45305</v>
      </c>
      <c r="D347" s="38" t="s">
        <v>3881</v>
      </c>
      <c r="E347" s="39" t="s">
        <v>204</v>
      </c>
      <c r="F347" s="39" t="s">
        <v>204</v>
      </c>
      <c r="G347" t="s">
        <v>488</v>
      </c>
      <c r="H347" t="s">
        <v>853</v>
      </c>
      <c r="I347" t="s">
        <v>232</v>
      </c>
      <c r="J347" s="17">
        <v>9</v>
      </c>
      <c r="K347">
        <f>0</f>
        <v>0</v>
      </c>
      <c r="L347">
        <f>0</f>
        <v>0</v>
      </c>
      <c r="M347">
        <f>0</f>
        <v>0</v>
      </c>
      <c r="N347">
        <f>0</f>
        <v>0</v>
      </c>
      <c r="O347">
        <f>0</f>
        <v>0</v>
      </c>
      <c r="P347">
        <f>0</f>
        <v>0</v>
      </c>
      <c r="Q347">
        <f>0</f>
        <v>0</v>
      </c>
      <c r="R347">
        <f>0</f>
        <v>0</v>
      </c>
      <c r="S347">
        <f>0</f>
        <v>0</v>
      </c>
      <c r="T347">
        <f>0</f>
        <v>0</v>
      </c>
      <c r="U347">
        <f>0</f>
        <v>0</v>
      </c>
      <c r="V347">
        <f>0</f>
        <v>0</v>
      </c>
      <c r="W347">
        <f>0</f>
        <v>0</v>
      </c>
      <c r="X347">
        <f>0</f>
        <v>0</v>
      </c>
      <c r="Y347">
        <v>0</v>
      </c>
      <c r="AA347" s="59">
        <v>50.991999999999997</v>
      </c>
      <c r="AD347"/>
    </row>
    <row r="348" spans="1:30" x14ac:dyDescent="0.3">
      <c r="A348" s="38" t="s">
        <v>657</v>
      </c>
      <c r="B348" s="38">
        <v>2024</v>
      </c>
      <c r="C348" s="9">
        <v>45305</v>
      </c>
      <c r="D348" s="38" t="s">
        <v>3881</v>
      </c>
      <c r="E348" s="39" t="s">
        <v>204</v>
      </c>
      <c r="F348" s="39" t="s">
        <v>204</v>
      </c>
      <c r="G348" t="s">
        <v>283</v>
      </c>
      <c r="H348" t="s">
        <v>3886</v>
      </c>
      <c r="I348" t="s">
        <v>31</v>
      </c>
      <c r="J348" s="17">
        <v>10</v>
      </c>
      <c r="K348">
        <f>0</f>
        <v>0</v>
      </c>
      <c r="L348">
        <f>0</f>
        <v>0</v>
      </c>
      <c r="M348">
        <f>0</f>
        <v>0</v>
      </c>
      <c r="N348">
        <f>0</f>
        <v>0</v>
      </c>
      <c r="O348">
        <f>0</f>
        <v>0</v>
      </c>
      <c r="P348">
        <f>0</f>
        <v>0</v>
      </c>
      <c r="Q348">
        <f>0</f>
        <v>0</v>
      </c>
      <c r="R348">
        <f>0</f>
        <v>0</v>
      </c>
      <c r="S348">
        <f>0</f>
        <v>0</v>
      </c>
      <c r="T348">
        <f>0</f>
        <v>0</v>
      </c>
      <c r="U348">
        <f>0</f>
        <v>0</v>
      </c>
      <c r="V348">
        <f>0</f>
        <v>0</v>
      </c>
      <c r="W348">
        <f>0</f>
        <v>0</v>
      </c>
      <c r="X348">
        <v>40</v>
      </c>
      <c r="Y348" t="s">
        <v>308</v>
      </c>
      <c r="AA348" s="59">
        <v>50.991999999999997</v>
      </c>
      <c r="AD348"/>
    </row>
    <row r="349" spans="1:30" x14ac:dyDescent="0.3">
      <c r="A349" s="38" t="s">
        <v>657</v>
      </c>
      <c r="B349" s="38">
        <v>2024</v>
      </c>
      <c r="C349" s="9">
        <v>45305</v>
      </c>
      <c r="D349" s="38" t="s">
        <v>3881</v>
      </c>
      <c r="E349" s="39" t="s">
        <v>204</v>
      </c>
      <c r="F349" s="39" t="s">
        <v>204</v>
      </c>
      <c r="G349" t="s">
        <v>343</v>
      </c>
      <c r="H349" t="s">
        <v>328</v>
      </c>
      <c r="I349" t="s">
        <v>25</v>
      </c>
      <c r="J349" s="17">
        <v>11</v>
      </c>
      <c r="K349">
        <v>5</v>
      </c>
      <c r="L349">
        <f>0</f>
        <v>0</v>
      </c>
      <c r="M349">
        <f>0</f>
        <v>0</v>
      </c>
      <c r="N349">
        <f>0</f>
        <v>0</v>
      </c>
      <c r="O349">
        <f>0</f>
        <v>0</v>
      </c>
      <c r="P349">
        <f>0</f>
        <v>0</v>
      </c>
      <c r="Q349">
        <f>0</f>
        <v>0</v>
      </c>
      <c r="R349">
        <f>0</f>
        <v>0</v>
      </c>
      <c r="S349">
        <f>0</f>
        <v>0</v>
      </c>
      <c r="T349">
        <f>0</f>
        <v>0</v>
      </c>
      <c r="U349">
        <f>0</f>
        <v>0</v>
      </c>
      <c r="V349">
        <f>0</f>
        <v>0</v>
      </c>
      <c r="W349">
        <f>0</f>
        <v>0</v>
      </c>
      <c r="X349">
        <f>0</f>
        <v>0</v>
      </c>
      <c r="Y349" t="s">
        <v>308</v>
      </c>
      <c r="AA349" s="59">
        <v>50.991999999999997</v>
      </c>
      <c r="AD349"/>
    </row>
    <row r="350" spans="1:30" x14ac:dyDescent="0.3">
      <c r="A350" s="38" t="s">
        <v>657</v>
      </c>
      <c r="B350" s="38">
        <v>2024</v>
      </c>
      <c r="C350" s="9">
        <v>45305</v>
      </c>
      <c r="D350" s="38" t="s">
        <v>3881</v>
      </c>
      <c r="E350" s="39" t="s">
        <v>204</v>
      </c>
      <c r="F350" s="39" t="s">
        <v>204</v>
      </c>
      <c r="G350" t="s">
        <v>616</v>
      </c>
      <c r="H350" t="s">
        <v>3888</v>
      </c>
      <c r="I350" t="s">
        <v>49</v>
      </c>
      <c r="J350" s="17">
        <v>12</v>
      </c>
      <c r="K350">
        <v>1</v>
      </c>
      <c r="L350">
        <v>2</v>
      </c>
      <c r="M350">
        <f>0</f>
        <v>0</v>
      </c>
      <c r="N350">
        <f>0</f>
        <v>0</v>
      </c>
      <c r="O350">
        <f>0</f>
        <v>0</v>
      </c>
      <c r="P350">
        <f>0</f>
        <v>0</v>
      </c>
      <c r="Q350">
        <f>0</f>
        <v>0</v>
      </c>
      <c r="R350">
        <f>0</f>
        <v>0</v>
      </c>
      <c r="S350">
        <f>0</f>
        <v>0</v>
      </c>
      <c r="T350">
        <f>0</f>
        <v>0</v>
      </c>
      <c r="U350">
        <f>0</f>
        <v>0</v>
      </c>
      <c r="V350">
        <f>0</f>
        <v>0</v>
      </c>
      <c r="W350">
        <f>0</f>
        <v>0</v>
      </c>
      <c r="X350">
        <f>0</f>
        <v>0</v>
      </c>
      <c r="Y350" t="s">
        <v>308</v>
      </c>
      <c r="AA350" s="59">
        <v>50.991999999999997</v>
      </c>
      <c r="AD350"/>
    </row>
    <row r="351" spans="1:30" x14ac:dyDescent="0.3">
      <c r="A351" s="38" t="s">
        <v>657</v>
      </c>
      <c r="B351" s="38">
        <v>2024</v>
      </c>
      <c r="C351" s="9">
        <v>45305</v>
      </c>
      <c r="D351" s="38" t="s">
        <v>3881</v>
      </c>
      <c r="E351" s="39" t="s">
        <v>204</v>
      </c>
      <c r="F351" s="39" t="s">
        <v>204</v>
      </c>
      <c r="G351" t="s">
        <v>445</v>
      </c>
      <c r="H351" t="s">
        <v>444</v>
      </c>
      <c r="I351" t="s">
        <v>61</v>
      </c>
      <c r="J351" s="17">
        <v>13</v>
      </c>
      <c r="K351">
        <f>0</f>
        <v>0</v>
      </c>
      <c r="L351">
        <f>0</f>
        <v>0</v>
      </c>
      <c r="M351">
        <f>0</f>
        <v>0</v>
      </c>
      <c r="N351">
        <f>0</f>
        <v>0</v>
      </c>
      <c r="O351">
        <f>0</f>
        <v>0</v>
      </c>
      <c r="P351">
        <f>0</f>
        <v>0</v>
      </c>
      <c r="Q351">
        <f>0</f>
        <v>0</v>
      </c>
      <c r="R351">
        <f>0</f>
        <v>0</v>
      </c>
      <c r="S351">
        <f>0</f>
        <v>0</v>
      </c>
      <c r="T351">
        <f>0</f>
        <v>0</v>
      </c>
      <c r="U351">
        <f>0</f>
        <v>0</v>
      </c>
      <c r="V351">
        <f>0</f>
        <v>0</v>
      </c>
      <c r="W351">
        <f>0</f>
        <v>0</v>
      </c>
      <c r="X351">
        <v>20</v>
      </c>
      <c r="Y351" t="s">
        <v>308</v>
      </c>
      <c r="AA351" s="59">
        <v>50.991999999999997</v>
      </c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410" priority="75" operator="between">
      <formula>2</formula>
      <formula>2</formula>
    </cfRule>
    <cfRule type="cellIs" dxfId="409" priority="76" operator="between">
      <formula>4</formula>
      <formula>4</formula>
    </cfRule>
  </conditionalFormatting>
  <conditionalFormatting sqref="D120:D187">
    <cfRule type="expression" dxfId="408" priority="68">
      <formula>$G120="F"</formula>
    </cfRule>
    <cfRule type="expression" dxfId="407" priority="69">
      <formula>$G120="SF"</formula>
    </cfRule>
    <cfRule type="expression" dxfId="406" priority="70">
      <formula>$G120="QF"</formula>
    </cfRule>
    <cfRule type="expression" dxfId="405" priority="71">
      <formula>$G120="R16"</formula>
    </cfRule>
    <cfRule type="expression" dxfId="404" priority="72">
      <formula>$G120="R8"</formula>
    </cfRule>
  </conditionalFormatting>
  <conditionalFormatting sqref="U204:U1746">
    <cfRule type="cellIs" dxfId="403" priority="73" operator="between">
      <formula>10</formula>
      <formula>10</formula>
    </cfRule>
  </conditionalFormatting>
  <conditionalFormatting sqref="U2:U421">
    <cfRule type="cellIs" dxfId="402" priority="65" operator="between">
      <formula>4</formula>
      <formula>4</formula>
    </cfRule>
    <cfRule type="cellIs" dxfId="401" priority="66" operator="between">
      <formula>2</formula>
      <formula>2</formula>
    </cfRule>
    <cfRule type="cellIs" dxfId="400" priority="67" operator="between">
      <formula>10</formula>
      <formula>10</formula>
    </cfRule>
    <cfRule type="cellIs" dxfId="399" priority="74" operator="between">
      <formula>6</formula>
      <formula>6</formula>
    </cfRule>
  </conditionalFormatting>
  <conditionalFormatting sqref="T188:T192">
    <cfRule type="cellIs" dxfId="398" priority="61" operator="between">
      <formula>1</formula>
      <formula>1</formula>
    </cfRule>
    <cfRule type="cellIs" dxfId="397" priority="62" operator="between">
      <formula>2</formula>
      <formula>2</formula>
    </cfRule>
    <cfRule type="cellIs" dxfId="396" priority="63" operator="between">
      <formula>3</formula>
      <formula>3</formula>
    </cfRule>
    <cfRule type="cellIs" dxfId="395" priority="64" operator="between">
      <formula>5</formula>
      <formula>5</formula>
    </cfRule>
  </conditionalFormatting>
  <conditionalFormatting sqref="T194">
    <cfRule type="cellIs" dxfId="394" priority="57" operator="between">
      <formula>1</formula>
      <formula>1</formula>
    </cfRule>
    <cfRule type="cellIs" dxfId="393" priority="58" operator="between">
      <formula>2</formula>
      <formula>2</formula>
    </cfRule>
    <cfRule type="cellIs" dxfId="392" priority="59" operator="between">
      <formula>3</formula>
      <formula>3</formula>
    </cfRule>
    <cfRule type="cellIs" dxfId="391" priority="60" operator="between">
      <formula>5</formula>
      <formula>5</formula>
    </cfRule>
  </conditionalFormatting>
  <conditionalFormatting sqref="A224:B259">
    <cfRule type="expression" dxfId="390" priority="52">
      <formula>$E224="Q"</formula>
    </cfRule>
    <cfRule type="expression" dxfId="389" priority="53">
      <formula>$E224="G"</formula>
    </cfRule>
    <cfRule type="expression" dxfId="388" priority="54">
      <formula>$E224="B"</formula>
    </cfRule>
  </conditionalFormatting>
  <conditionalFormatting sqref="D224:D259">
    <cfRule type="expression" dxfId="387" priority="49">
      <formula>$E224="Q"</formula>
    </cfRule>
    <cfRule type="expression" dxfId="386" priority="50">
      <formula>$E224="G"</formula>
    </cfRule>
    <cfRule type="expression" dxfId="385" priority="51">
      <formula>$E224="B"</formula>
    </cfRule>
  </conditionalFormatting>
  <conditionalFormatting sqref="A260:B302 D260:D302">
    <cfRule type="expression" dxfId="384" priority="47">
      <formula>#REF!="F"</formula>
    </cfRule>
    <cfRule type="expression" dxfId="383" priority="48">
      <formula>#REF!="Q"</formula>
    </cfRule>
  </conditionalFormatting>
  <conditionalFormatting sqref="J2:X289 J290:J351">
    <cfRule type="cellIs" dxfId="382" priority="28" operator="between">
      <formula>0</formula>
      <formula>0</formula>
    </cfRule>
  </conditionalFormatting>
  <conditionalFormatting sqref="V2:V1746">
    <cfRule type="cellIs" dxfId="381" priority="18" operator="between">
      <formula>2</formula>
      <formula>2</formula>
    </cfRule>
    <cfRule type="cellIs" dxfId="380" priority="19" operator="between">
      <formula>4</formula>
      <formula>4</formula>
    </cfRule>
    <cfRule type="cellIs" dxfId="379" priority="20" operator="between">
      <formula>6</formula>
      <formula>6</formula>
    </cfRule>
    <cfRule type="cellIs" dxfId="378" priority="21" operator="between">
      <formula>10</formula>
      <formula>10</formula>
    </cfRule>
  </conditionalFormatting>
  <conditionalFormatting sqref="K2:U2000">
    <cfRule type="cellIs" dxfId="377" priority="78" operator="between">
      <formula>1</formula>
      <formula>1</formula>
    </cfRule>
    <cfRule type="cellIs" dxfId="376" priority="79" operator="between">
      <formula>2</formula>
      <formula>2</formula>
    </cfRule>
    <cfRule type="cellIs" dxfId="375" priority="80" operator="between">
      <formula>3</formula>
      <formula>3</formula>
    </cfRule>
    <cfRule type="cellIs" dxfId="374" priority="81" operator="between">
      <formula>5</formula>
      <formula>5</formula>
    </cfRule>
  </conditionalFormatting>
  <conditionalFormatting sqref="D303:D320 A303:B320">
    <cfRule type="expression" dxfId="373" priority="16">
      <formula>#REF!="F"</formula>
    </cfRule>
    <cfRule type="expression" dxfId="372" priority="17">
      <formula>#REF!="Q"</formula>
    </cfRule>
  </conditionalFormatting>
  <conditionalFormatting sqref="E321:F351">
    <cfRule type="expression" dxfId="371" priority="13">
      <formula>$E321="F"</formula>
    </cfRule>
    <cfRule type="expression" dxfId="370" priority="14">
      <formula>$E321="R1"</formula>
    </cfRule>
    <cfRule type="expression" dxfId="369" priority="15">
      <formula>$E321="Q"</formula>
    </cfRule>
  </conditionalFormatting>
  <conditionalFormatting sqref="A321:D338">
    <cfRule type="expression" dxfId="368" priority="10">
      <formula>$E321="R1"</formula>
    </cfRule>
    <cfRule type="expression" dxfId="367" priority="11">
      <formula>$E321="F"</formula>
    </cfRule>
    <cfRule type="expression" dxfId="366" priority="12">
      <formula>$E321="Q"</formula>
    </cfRule>
  </conditionalFormatting>
  <conditionalFormatting sqref="A339:D351">
    <cfRule type="expression" dxfId="365" priority="1">
      <formula>$E339="Q"</formula>
    </cfRule>
    <cfRule type="expression" dxfId="364" priority="2">
      <formula>$E339="G"</formula>
    </cfRule>
    <cfRule type="expression" dxfId="363" priority="3">
      <formula>$E339="B"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80"/>
  <sheetViews>
    <sheetView workbookViewId="0">
      <pane ySplit="1" topLeftCell="A556" activePane="bottomLeft" state="frozen"/>
      <selection activeCell="G472" sqref="G472:G507"/>
      <selection pane="bottomLeft" activeCell="A562" sqref="A562:D56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36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36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36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36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36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36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36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36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36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36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36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36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36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36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36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36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36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36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36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36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36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36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36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36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36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36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36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36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36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36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36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36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36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36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3872</v>
      </c>
      <c r="G34" s="14">
        <f>(C34-VLOOKUP(E34,Riders!$A$2:$C$3501,2,FALSE))/365</f>
        <v>24.208219178082192</v>
      </c>
      <c r="H34" s="3">
        <v>9</v>
      </c>
      <c r="I34" s="136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36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36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36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36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36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36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36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36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36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36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36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36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36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36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36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36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36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36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36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36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36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36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36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36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36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36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36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36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36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36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36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36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36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36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36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36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36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36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36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36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36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36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36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36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36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36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36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36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36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36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36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36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36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36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36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36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36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36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36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36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36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36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36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36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36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36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36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36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36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36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36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36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36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36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36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36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36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36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36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36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36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36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36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36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36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36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36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36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36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36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36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36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36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36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36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36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36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36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36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36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36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36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36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36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36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36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36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36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36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36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36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36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36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36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36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36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36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36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36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36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36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36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36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36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36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36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36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36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36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36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36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36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36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36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36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36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36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36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36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36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36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36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36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36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36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36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36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36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36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36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36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36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36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36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36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36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36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36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36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36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36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36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36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36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36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36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36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36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36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36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36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36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36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36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36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36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36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36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36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36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36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36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36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36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36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36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36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36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36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36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36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36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36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36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36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36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36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36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36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36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36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36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36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36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36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36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36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36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36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36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36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36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36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36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36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36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36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36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36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36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36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36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36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36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36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36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36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36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36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36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36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36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36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36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36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36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36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36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36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36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36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36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36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36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36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36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36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36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36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36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36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36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36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36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36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36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36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36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36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36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36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36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36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36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36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36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36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36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36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36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36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36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36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36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36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36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36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36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36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36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36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36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36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36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36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36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36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36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36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36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36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36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36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36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36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36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36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36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36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36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36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36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36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36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36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36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36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36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36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36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36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36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36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36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36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36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36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36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36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36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36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36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36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36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36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36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36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36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36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36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36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36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36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36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36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36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36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36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36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36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36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36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36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36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36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36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36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36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36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36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36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36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36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36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36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36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36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36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36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36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36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36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36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36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36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36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36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36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36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36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36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36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36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36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36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36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36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36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36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36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36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36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36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36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36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36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315</v>
      </c>
      <c r="F421" s="67" t="s">
        <v>36</v>
      </c>
      <c r="G421" s="14">
        <f>(C421-VLOOKUP(E421,Riders!$A$2:$C$3501,2,FALSE))/365</f>
        <v>27.235616438356164</v>
      </c>
      <c r="H421" s="38">
        <v>2</v>
      </c>
      <c r="I421" s="136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136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306</v>
      </c>
      <c r="F423" s="67" t="s">
        <v>19</v>
      </c>
      <c r="G423" s="14">
        <f>(C423-VLOOKUP(E423,Riders!$A$2:$C$3501,2,FALSE))/365</f>
        <v>36.4</v>
      </c>
      <c r="H423" s="38">
        <v>4</v>
      </c>
      <c r="I423" s="136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331</v>
      </c>
      <c r="F424" s="67" t="s">
        <v>56</v>
      </c>
      <c r="G424" s="14">
        <f>(C424-VLOOKUP(E424,Riders!$A$2:$C$3501,2,FALSE))/365</f>
        <v>26.863013698630137</v>
      </c>
      <c r="H424" s="38">
        <v>5</v>
      </c>
      <c r="I424" s="136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221</v>
      </c>
      <c r="F425" s="67" t="s">
        <v>40</v>
      </c>
      <c r="G425" s="14">
        <f>(C425-VLOOKUP(E425,Riders!$A$2:$C$3501,2,FALSE))/365</f>
        <v>21.904109589041095</v>
      </c>
      <c r="H425" s="38">
        <v>6</v>
      </c>
      <c r="I425" s="136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307</v>
      </c>
      <c r="F426" s="67" t="s">
        <v>27</v>
      </c>
      <c r="G426" s="14">
        <f>(C426-VLOOKUP(E426,Riders!$A$2:$C$3501,2,FALSE))/365</f>
        <v>25.764383561643836</v>
      </c>
      <c r="H426" s="38">
        <v>7</v>
      </c>
      <c r="I426" s="136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268</v>
      </c>
      <c r="F427" s="67" t="s">
        <v>47</v>
      </c>
      <c r="G427" s="14">
        <f>(C427-VLOOKUP(E427,Riders!$A$2:$C$3501,2,FALSE))/365</f>
        <v>22.161643835616438</v>
      </c>
      <c r="H427" s="38">
        <v>8</v>
      </c>
      <c r="I427" s="136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237</v>
      </c>
      <c r="F428" s="67" t="s">
        <v>238</v>
      </c>
      <c r="G428" s="14">
        <f>(C428-VLOOKUP(E428,Riders!$A$2:$C$3501,2,FALSE))/365</f>
        <v>22.783561643835615</v>
      </c>
      <c r="H428" s="38">
        <v>9</v>
      </c>
      <c r="I428" s="136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222</v>
      </c>
      <c r="F429" s="67" t="s">
        <v>223</v>
      </c>
      <c r="G429" s="14">
        <f>(C429-VLOOKUP(E429,Riders!$A$2:$C$3501,2,FALSE))/365</f>
        <v>19.657534246575342</v>
      </c>
      <c r="H429" s="38">
        <v>10</v>
      </c>
      <c r="I429" s="136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67" t="s">
        <v>269</v>
      </c>
      <c r="F430" s="67" t="s">
        <v>25</v>
      </c>
      <c r="G430" s="14">
        <f>(C430-VLOOKUP(E430,Riders!$A$2:$C$3501,2,FALSE))/365</f>
        <v>24.986301369863014</v>
      </c>
      <c r="H430" s="38">
        <v>11</v>
      </c>
      <c r="I430" s="136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332</v>
      </c>
      <c r="F431" s="67" t="s">
        <v>17</v>
      </c>
      <c r="G431" s="14">
        <f>(C431-VLOOKUP(E431,Riders!$A$2:$C$3501,2,FALSE))/365</f>
        <v>27.531506849315068</v>
      </c>
      <c r="H431" s="38">
        <v>12</v>
      </c>
      <c r="I431" s="136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322</v>
      </c>
      <c r="F432" s="67" t="s">
        <v>29</v>
      </c>
      <c r="G432" s="14">
        <f>(C432-VLOOKUP(E432,Riders!$A$2:$C$3501,2,FALSE))/365</f>
        <v>31.13150684931507</v>
      </c>
      <c r="H432" s="38">
        <v>13</v>
      </c>
      <c r="I432" s="136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303</v>
      </c>
      <c r="F433" s="67" t="s">
        <v>232</v>
      </c>
      <c r="G433" s="14">
        <f>(C433-VLOOKUP(E433,Riders!$A$2:$C$3501,2,FALSE))/365</f>
        <v>24.731506849315068</v>
      </c>
      <c r="H433" s="38">
        <v>14</v>
      </c>
      <c r="I433" s="136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2331</v>
      </c>
      <c r="F434" s="67" t="s">
        <v>44</v>
      </c>
      <c r="G434" s="14">
        <f>(C434-VLOOKUP(E434,Riders!$A$2:$C$3501,2,FALSE))/365</f>
        <v>22.241095890410961</v>
      </c>
      <c r="H434" s="38">
        <v>15</v>
      </c>
      <c r="I434" s="136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333</v>
      </c>
      <c r="F435" s="67" t="s">
        <v>172</v>
      </c>
      <c r="G435" s="14">
        <f>(C435-VLOOKUP(E435,Riders!$A$2:$C$3501,2,FALSE))/365</f>
        <v>24.586301369863012</v>
      </c>
      <c r="H435" s="38">
        <v>16</v>
      </c>
      <c r="I435" s="136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310</v>
      </c>
      <c r="F436" s="67" t="s">
        <v>158</v>
      </c>
      <c r="G436" s="14">
        <f>(C436-VLOOKUP(E436,Riders!$A$2:$C$3501,2,FALSE))/365</f>
        <v>28.775342465753425</v>
      </c>
      <c r="H436" s="38">
        <v>17</v>
      </c>
      <c r="I436" s="136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136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334</v>
      </c>
      <c r="F438" s="67" t="s">
        <v>118</v>
      </c>
      <c r="G438" s="14">
        <f>(C438-VLOOKUP(E438,Riders!$A$2:$C$3501,2,FALSE))/365</f>
        <v>26.361643835616437</v>
      </c>
      <c r="H438" s="38">
        <v>19</v>
      </c>
      <c r="I438" s="136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311</v>
      </c>
      <c r="F439" s="67" t="s">
        <v>61</v>
      </c>
      <c r="G439" s="14">
        <f>(C439-VLOOKUP(E439,Riders!$A$2:$C$3501,2,FALSE))/365</f>
        <v>29.13150684931507</v>
      </c>
      <c r="H439" s="38">
        <v>20</v>
      </c>
      <c r="I439" s="136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1415</v>
      </c>
      <c r="F440" s="67" t="s">
        <v>230</v>
      </c>
      <c r="G440" s="14">
        <f>(C440-VLOOKUP(E440,Riders!$A$2:$C$3501,2,FALSE))/365</f>
        <v>29.082191780821919</v>
      </c>
      <c r="H440" s="38">
        <v>21</v>
      </c>
      <c r="I440" s="136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219</v>
      </c>
      <c r="F441" s="67" t="s">
        <v>220</v>
      </c>
      <c r="G441" s="14">
        <f>(C441-VLOOKUP(E441,Riders!$A$2:$C$3501,2,FALSE))/365</f>
        <v>26.523287671232875</v>
      </c>
      <c r="H441" s="38">
        <v>22</v>
      </c>
      <c r="I441" s="136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236</v>
      </c>
      <c r="F442" s="67" t="s">
        <v>51</v>
      </c>
      <c r="G442" s="14">
        <f>(C442-VLOOKUP(E442,Riders!$A$2:$C$3501,2,FALSE))/365</f>
        <v>23.32054794520548</v>
      </c>
      <c r="H442" s="38">
        <v>23</v>
      </c>
      <c r="I442" s="136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276</v>
      </c>
      <c r="F443" s="67" t="s">
        <v>120</v>
      </c>
      <c r="G443" s="14" t="e">
        <f>(C443-VLOOKUP(E443,Riders!$A$2:$C$3501,2,FALSE))/365</f>
        <v>#N/A</v>
      </c>
      <c r="H443" s="38">
        <v>24</v>
      </c>
      <c r="I443" s="136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136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36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36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36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36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36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36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36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36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36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36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36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36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36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36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36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36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36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36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36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36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36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36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36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36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36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36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36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36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36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36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36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36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36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36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36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36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36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36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36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36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36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36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36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36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36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36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36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36">
        <v>7.1180555555555554E-3</v>
      </c>
      <c r="J492">
        <v>43.87</v>
      </c>
    </row>
    <row r="493" spans="1:10" x14ac:dyDescent="0.3">
      <c r="A493" s="39" t="s">
        <v>181</v>
      </c>
      <c r="B493" s="39">
        <v>2018</v>
      </c>
      <c r="C493" s="64">
        <v>43449</v>
      </c>
      <c r="D493" s="39" t="s">
        <v>72</v>
      </c>
      <c r="E493" s="62" t="s">
        <v>343</v>
      </c>
      <c r="F493" s="62" t="s">
        <v>25</v>
      </c>
      <c r="G493" s="14">
        <f>(C493-VLOOKUP(E493,Riders!$A$2:$C$3501,2,FALSE))/365</f>
        <v>24.287671232876711</v>
      </c>
      <c r="H493" s="62">
        <v>4</v>
      </c>
      <c r="I493" s="136">
        <v>7.1180555555555598E-3</v>
      </c>
      <c r="J493">
        <v>43.87</v>
      </c>
    </row>
    <row r="494" spans="1:10" x14ac:dyDescent="0.3">
      <c r="A494" s="39" t="s">
        <v>181</v>
      </c>
      <c r="B494" s="39">
        <v>2018</v>
      </c>
      <c r="C494" s="64">
        <v>43449</v>
      </c>
      <c r="D494" s="39" t="s">
        <v>72</v>
      </c>
      <c r="E494" s="62" t="s">
        <v>307</v>
      </c>
      <c r="F494" s="62" t="s">
        <v>27</v>
      </c>
      <c r="G494" s="14">
        <f>(C494-VLOOKUP(E494,Riders!$A$2:$C$3501,2,FALSE))/365</f>
        <v>25.556164383561644</v>
      </c>
      <c r="H494" s="62">
        <v>5</v>
      </c>
      <c r="I494" s="136">
        <v>7.1180555555555598E-3</v>
      </c>
      <c r="J494">
        <v>43.87</v>
      </c>
    </row>
    <row r="495" spans="1:10" x14ac:dyDescent="0.3">
      <c r="A495" s="39" t="s">
        <v>181</v>
      </c>
      <c r="B495" s="39">
        <v>2018</v>
      </c>
      <c r="C495" s="64">
        <v>43449</v>
      </c>
      <c r="D495" s="39" t="s">
        <v>72</v>
      </c>
      <c r="E495" s="62" t="s">
        <v>221</v>
      </c>
      <c r="F495" s="62" t="s">
        <v>40</v>
      </c>
      <c r="G495" s="14">
        <f>(C495-VLOOKUP(E495,Riders!$A$2:$C$3501,2,FALSE))/365</f>
        <v>21.695890410958903</v>
      </c>
      <c r="H495" s="62">
        <v>6</v>
      </c>
      <c r="I495" s="136">
        <v>7.1180555555555598E-3</v>
      </c>
      <c r="J495">
        <v>43.87</v>
      </c>
    </row>
    <row r="496" spans="1:10" x14ac:dyDescent="0.3">
      <c r="A496" s="39" t="s">
        <v>181</v>
      </c>
      <c r="B496" s="39">
        <v>2018</v>
      </c>
      <c r="C496" s="64">
        <v>43449</v>
      </c>
      <c r="D496" s="39" t="s">
        <v>72</v>
      </c>
      <c r="E496" s="62" t="s">
        <v>344</v>
      </c>
      <c r="F496" s="62" t="s">
        <v>118</v>
      </c>
      <c r="G496" s="14" t="e">
        <f>(C496-VLOOKUP(E496,Riders!$A$2:$C$3501,2,FALSE))/365</f>
        <v>#N/A</v>
      </c>
      <c r="H496" s="62">
        <v>7</v>
      </c>
      <c r="I496" s="136">
        <v>7.1180555555555598E-3</v>
      </c>
      <c r="J496">
        <v>43.87</v>
      </c>
    </row>
    <row r="497" spans="1:10" x14ac:dyDescent="0.3">
      <c r="A497" s="39" t="s">
        <v>181</v>
      </c>
      <c r="B497" s="39">
        <v>2018</v>
      </c>
      <c r="C497" s="64">
        <v>43449</v>
      </c>
      <c r="D497" s="39" t="s">
        <v>72</v>
      </c>
      <c r="E497" s="62" t="s">
        <v>299</v>
      </c>
      <c r="F497" s="62" t="s">
        <v>38</v>
      </c>
      <c r="G497" s="14">
        <f>(C497-VLOOKUP(E497,Riders!$A$2:$C$3501,2,FALSE))/365</f>
        <v>26.306849315068494</v>
      </c>
      <c r="H497" s="62">
        <v>8</v>
      </c>
      <c r="I497" s="136">
        <v>7.1180555555555598E-3</v>
      </c>
      <c r="J497">
        <v>43.87</v>
      </c>
    </row>
    <row r="498" spans="1:10" x14ac:dyDescent="0.3">
      <c r="A498" s="39" t="s">
        <v>181</v>
      </c>
      <c r="B498" s="39">
        <v>2018</v>
      </c>
      <c r="C498" s="64">
        <v>43449</v>
      </c>
      <c r="D498" s="39" t="s">
        <v>72</v>
      </c>
      <c r="E498" s="62" t="s">
        <v>276</v>
      </c>
      <c r="F498" s="62" t="s">
        <v>120</v>
      </c>
      <c r="G498" s="14" t="e">
        <f>(C498-VLOOKUP(E498,Riders!$A$2:$C$3501,2,FALSE))/365</f>
        <v>#N/A</v>
      </c>
      <c r="H498" s="62">
        <v>9</v>
      </c>
      <c r="I498" s="136">
        <v>7.1180555555555598E-3</v>
      </c>
      <c r="J498">
        <v>43.87</v>
      </c>
    </row>
    <row r="499" spans="1:10" x14ac:dyDescent="0.3">
      <c r="A499" s="39" t="s">
        <v>181</v>
      </c>
      <c r="B499" s="39">
        <v>2018</v>
      </c>
      <c r="C499" s="64">
        <v>43449</v>
      </c>
      <c r="D499" s="39" t="s">
        <v>72</v>
      </c>
      <c r="E499" s="62" t="s">
        <v>317</v>
      </c>
      <c r="F499" s="62" t="s">
        <v>230</v>
      </c>
      <c r="G499" s="14" t="e">
        <f>(C499-VLOOKUP(E499,Riders!$A$2:$C$3501,2,FALSE))/365</f>
        <v>#N/A</v>
      </c>
      <c r="H499" s="62">
        <v>10</v>
      </c>
      <c r="I499" s="136">
        <v>7.1180555555555598E-3</v>
      </c>
      <c r="J499">
        <v>43.87</v>
      </c>
    </row>
    <row r="500" spans="1:10" x14ac:dyDescent="0.3">
      <c r="A500" s="39" t="s">
        <v>181</v>
      </c>
      <c r="B500" s="39">
        <v>2018</v>
      </c>
      <c r="C500" s="64">
        <v>43449</v>
      </c>
      <c r="D500" s="39" t="s">
        <v>72</v>
      </c>
      <c r="E500" s="62" t="s">
        <v>324</v>
      </c>
      <c r="F500" s="62" t="s">
        <v>61</v>
      </c>
      <c r="G500" s="14">
        <f>(C500-VLOOKUP(E500,Riders!$A$2:$C$3501,2,FALSE))/365</f>
        <v>25.246575342465754</v>
      </c>
      <c r="H500" s="62">
        <v>11</v>
      </c>
      <c r="I500" s="136">
        <v>7.1180555555555598E-3</v>
      </c>
      <c r="J500">
        <v>43.87</v>
      </c>
    </row>
    <row r="501" spans="1:10" x14ac:dyDescent="0.3">
      <c r="A501" s="39" t="s">
        <v>181</v>
      </c>
      <c r="B501" s="39">
        <v>2018</v>
      </c>
      <c r="C501" s="64">
        <v>43449</v>
      </c>
      <c r="D501" s="39" t="s">
        <v>72</v>
      </c>
      <c r="E501" s="62" t="s">
        <v>303</v>
      </c>
      <c r="F501" s="62" t="s">
        <v>232</v>
      </c>
      <c r="G501" s="14">
        <f>(C501-VLOOKUP(E501,Riders!$A$2:$C$3501,2,FALSE))/365</f>
        <v>24.523287671232875</v>
      </c>
      <c r="H501" s="62">
        <v>12</v>
      </c>
      <c r="I501" s="136">
        <v>7.1180555555555598E-3</v>
      </c>
      <c r="J501">
        <v>43.87</v>
      </c>
    </row>
    <row r="502" spans="1:10" x14ac:dyDescent="0.3">
      <c r="A502" s="39" t="s">
        <v>181</v>
      </c>
      <c r="B502" s="39">
        <v>2018</v>
      </c>
      <c r="C502" s="64">
        <v>43449</v>
      </c>
      <c r="D502" s="39" t="s">
        <v>72</v>
      </c>
      <c r="E502" s="62" t="s">
        <v>331</v>
      </c>
      <c r="F502" s="62" t="s">
        <v>56</v>
      </c>
      <c r="G502" s="14">
        <f>(C502-VLOOKUP(E502,Riders!$A$2:$C$3501,2,FALSE))/365</f>
        <v>26.654794520547945</v>
      </c>
      <c r="H502" s="62">
        <v>13</v>
      </c>
      <c r="I502" s="136">
        <v>7.1180555555555598E-3</v>
      </c>
      <c r="J502">
        <v>43.87</v>
      </c>
    </row>
    <row r="503" spans="1:10" x14ac:dyDescent="0.3">
      <c r="A503" s="39" t="s">
        <v>181</v>
      </c>
      <c r="B503" s="39">
        <v>2018</v>
      </c>
      <c r="C503" s="64">
        <v>43449</v>
      </c>
      <c r="D503" s="39" t="s">
        <v>72</v>
      </c>
      <c r="E503" s="62" t="s">
        <v>228</v>
      </c>
      <c r="F503" s="62" t="s">
        <v>15</v>
      </c>
      <c r="G503" s="14">
        <f>(C503-VLOOKUP(E503,Riders!$A$2:$C$3501,2,FALSE))/365</f>
        <v>19.468493150684932</v>
      </c>
      <c r="H503" s="62">
        <v>14</v>
      </c>
      <c r="I503" s="136">
        <v>7.1180555555555598E-3</v>
      </c>
      <c r="J503">
        <v>43.87</v>
      </c>
    </row>
    <row r="504" spans="1:10" x14ac:dyDescent="0.3">
      <c r="A504" s="39" t="s">
        <v>181</v>
      </c>
      <c r="B504" s="39">
        <v>2018</v>
      </c>
      <c r="C504" s="64">
        <v>43449</v>
      </c>
      <c r="D504" s="39" t="s">
        <v>72</v>
      </c>
      <c r="E504" s="62" t="s">
        <v>236</v>
      </c>
      <c r="F504" s="62" t="s">
        <v>51</v>
      </c>
      <c r="G504" s="14">
        <f>(C504-VLOOKUP(E504,Riders!$A$2:$C$3501,2,FALSE))/365</f>
        <v>23.112328767123287</v>
      </c>
      <c r="H504" s="62">
        <v>15</v>
      </c>
      <c r="I504" s="136">
        <v>7.1180555555555598E-3</v>
      </c>
      <c r="J504">
        <v>43.87</v>
      </c>
    </row>
    <row r="505" spans="1:10" x14ac:dyDescent="0.3">
      <c r="A505" s="39" t="s">
        <v>181</v>
      </c>
      <c r="B505" s="39">
        <v>2018</v>
      </c>
      <c r="C505" s="64">
        <v>43449</v>
      </c>
      <c r="D505" s="39" t="s">
        <v>72</v>
      </c>
      <c r="E505" s="62" t="s">
        <v>222</v>
      </c>
      <c r="F505" s="62" t="s">
        <v>223</v>
      </c>
      <c r="G505" s="14">
        <f>(C505-VLOOKUP(E505,Riders!$A$2:$C$3501,2,FALSE))/365</f>
        <v>19.449315068493149</v>
      </c>
      <c r="H505" s="62">
        <v>16</v>
      </c>
      <c r="I505" s="136">
        <v>7.1180555555555598E-3</v>
      </c>
      <c r="J505">
        <v>43.87</v>
      </c>
    </row>
    <row r="506" spans="1:10" x14ac:dyDescent="0.3">
      <c r="A506" s="39" t="s">
        <v>181</v>
      </c>
      <c r="B506" s="39">
        <v>2018</v>
      </c>
      <c r="C506" s="64">
        <v>43449</v>
      </c>
      <c r="D506" s="39" t="s">
        <v>72</v>
      </c>
      <c r="E506" s="62" t="s">
        <v>296</v>
      </c>
      <c r="F506" s="62" t="s">
        <v>49</v>
      </c>
      <c r="G506" s="14" t="e">
        <f>(C506-VLOOKUP(E506,Riders!$A$2:$C$3501,2,FALSE))/365</f>
        <v>#N/A</v>
      </c>
      <c r="H506" s="62">
        <v>17</v>
      </c>
      <c r="I506" s="136">
        <v>7.1180555555555598E-3</v>
      </c>
      <c r="J506">
        <v>43.87</v>
      </c>
    </row>
    <row r="507" spans="1:10" x14ac:dyDescent="0.3">
      <c r="A507" s="39" t="s">
        <v>181</v>
      </c>
      <c r="B507" s="39">
        <v>2018</v>
      </c>
      <c r="C507" s="64">
        <v>43449</v>
      </c>
      <c r="D507" s="39" t="s">
        <v>72</v>
      </c>
      <c r="E507" s="62" t="s">
        <v>345</v>
      </c>
      <c r="F507" s="62" t="s">
        <v>53</v>
      </c>
      <c r="G507" s="14">
        <f>(C507-VLOOKUP(E507,Riders!$A$2:$C$3501,2,FALSE))/365</f>
        <v>25.728767123287671</v>
      </c>
      <c r="H507" s="62">
        <v>18</v>
      </c>
      <c r="I507" s="136">
        <v>7.1180555555555598E-3</v>
      </c>
      <c r="J507">
        <v>43.87</v>
      </c>
    </row>
    <row r="508" spans="1:10" x14ac:dyDescent="0.3">
      <c r="A508" s="39" t="s">
        <v>181</v>
      </c>
      <c r="B508" s="39">
        <v>2018</v>
      </c>
      <c r="C508" s="64">
        <v>43449</v>
      </c>
      <c r="D508" s="39" t="s">
        <v>72</v>
      </c>
      <c r="E508" s="62" t="s">
        <v>2331</v>
      </c>
      <c r="F508" s="62" t="s">
        <v>44</v>
      </c>
      <c r="G508" s="14">
        <f>(C508-VLOOKUP(E508,Riders!$A$2:$C$3501,2,FALSE))/365</f>
        <v>22.032876712328768</v>
      </c>
      <c r="H508" s="62">
        <v>19</v>
      </c>
      <c r="I508" s="136">
        <v>7.1180555555555598E-3</v>
      </c>
      <c r="J508">
        <v>43.87</v>
      </c>
    </row>
    <row r="509" spans="1:10" x14ac:dyDescent="0.3">
      <c r="A509" s="39" t="s">
        <v>181</v>
      </c>
      <c r="B509" s="39">
        <v>2018</v>
      </c>
      <c r="C509" s="64">
        <v>43449</v>
      </c>
      <c r="D509" s="39" t="s">
        <v>72</v>
      </c>
      <c r="E509" s="62" t="s">
        <v>346</v>
      </c>
      <c r="F509" s="62" t="s">
        <v>36</v>
      </c>
      <c r="G509" s="14">
        <f>(C509-VLOOKUP(E509,Riders!$A$2:$C$3501,2,FALSE))/365</f>
        <v>25.972602739726028</v>
      </c>
      <c r="H509" s="62">
        <v>20</v>
      </c>
      <c r="I509" s="136">
        <v>7.1180555555555598E-3</v>
      </c>
      <c r="J509">
        <v>43.87</v>
      </c>
    </row>
    <row r="510" spans="1:10" x14ac:dyDescent="0.3">
      <c r="A510" s="39" t="s">
        <v>181</v>
      </c>
      <c r="B510" s="39">
        <v>2018</v>
      </c>
      <c r="C510" s="64">
        <v>43449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26.315068493150687</v>
      </c>
      <c r="H510" s="62">
        <v>21</v>
      </c>
      <c r="I510" s="136">
        <v>7.1180555555555598E-3</v>
      </c>
      <c r="J510">
        <v>43.87</v>
      </c>
    </row>
    <row r="511" spans="1:10" x14ac:dyDescent="0.3">
      <c r="A511" s="39" t="s">
        <v>181</v>
      </c>
      <c r="B511" s="39">
        <v>2018</v>
      </c>
      <c r="C511" s="64">
        <v>43449</v>
      </c>
      <c r="D511" s="39" t="s">
        <v>72</v>
      </c>
      <c r="E511" s="62" t="s">
        <v>242</v>
      </c>
      <c r="F511" s="62" t="s">
        <v>243</v>
      </c>
      <c r="G511" s="14">
        <f>(C511-VLOOKUP(E511,Riders!$A$2:$C$3501,2,FALSE))/365</f>
        <v>24.041095890410958</v>
      </c>
      <c r="H511" s="62">
        <v>22</v>
      </c>
      <c r="I511" s="136">
        <v>7.1180555555555598E-3</v>
      </c>
      <c r="J511">
        <v>43.87</v>
      </c>
    </row>
    <row r="512" spans="1:10" x14ac:dyDescent="0.3">
      <c r="A512" s="39" t="s">
        <v>181</v>
      </c>
      <c r="B512" s="39">
        <v>2018</v>
      </c>
      <c r="C512" s="64">
        <v>43449</v>
      </c>
      <c r="D512" s="39" t="s">
        <v>72</v>
      </c>
      <c r="E512" s="62" t="s">
        <v>347</v>
      </c>
      <c r="F512" s="62" t="s">
        <v>31</v>
      </c>
      <c r="G512" s="14">
        <f>(C512-VLOOKUP(E512,Riders!$A$2:$C$3501,2,FALSE))/365</f>
        <v>30.227397260273971</v>
      </c>
      <c r="H512" s="62">
        <v>23</v>
      </c>
      <c r="I512" s="136">
        <v>7.1180555555555598E-3</v>
      </c>
      <c r="J512">
        <v>43.87</v>
      </c>
    </row>
    <row r="513" spans="1:10" x14ac:dyDescent="0.3">
      <c r="A513" s="39" t="s">
        <v>181</v>
      </c>
      <c r="B513" s="39">
        <v>2018</v>
      </c>
      <c r="C513" s="64">
        <v>43449</v>
      </c>
      <c r="D513" s="39" t="s">
        <v>72</v>
      </c>
      <c r="E513" s="62" t="s">
        <v>348</v>
      </c>
      <c r="F513" s="62" t="s">
        <v>65</v>
      </c>
      <c r="G513" s="14">
        <f>(C513-VLOOKUP(E513,Riders!$A$2:$C$3501,2,FALSE))/365</f>
        <v>25.791780821917808</v>
      </c>
      <c r="H513" s="62">
        <v>24</v>
      </c>
      <c r="I513" s="136">
        <v>7.1180555555555598E-3</v>
      </c>
      <c r="J513">
        <v>43.87</v>
      </c>
    </row>
    <row r="514" spans="1:10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136">
        <v>6.7708333333333336E-3</v>
      </c>
      <c r="J514">
        <v>46.095999999999997</v>
      </c>
    </row>
    <row r="515" spans="1:10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307</v>
      </c>
      <c r="F515" s="67" t="s">
        <v>27</v>
      </c>
      <c r="G515" s="14">
        <f>(C515-VLOOKUP(E515,Riders!$A$2:$C$3501,2,FALSE))/365</f>
        <v>25.517808219178082</v>
      </c>
      <c r="H515" s="67">
        <v>2</v>
      </c>
      <c r="I515" s="136">
        <v>6.7708333333333336E-3</v>
      </c>
      <c r="J515">
        <v>46.095999999999997</v>
      </c>
    </row>
    <row r="516" spans="1:10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298</v>
      </c>
      <c r="F516" s="67" t="s">
        <v>53</v>
      </c>
      <c r="G516" s="14">
        <f>(C516-VLOOKUP(E516,Riders!$A$2:$C$3501,2,FALSE))/365</f>
        <v>19.375342465753423</v>
      </c>
      <c r="H516" s="67">
        <v>3</v>
      </c>
      <c r="I516" s="136">
        <v>6.7708333333333301E-3</v>
      </c>
      <c r="J516">
        <v>46.095999999999997</v>
      </c>
    </row>
    <row r="517" spans="1:10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214</v>
      </c>
      <c r="F517" s="67" t="s">
        <v>67</v>
      </c>
      <c r="G517" s="14">
        <f>(C517-VLOOKUP(E517,Riders!$A$2:$C$3501,2,FALSE))/365</f>
        <v>23.953424657534246</v>
      </c>
      <c r="H517" s="67">
        <v>4</v>
      </c>
      <c r="I517" s="136">
        <v>6.7708333333333301E-3</v>
      </c>
      <c r="J517">
        <v>46.095999999999997</v>
      </c>
    </row>
    <row r="518" spans="1:10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315</v>
      </c>
      <c r="F518" s="67" t="s">
        <v>36</v>
      </c>
      <c r="G518" s="14">
        <f>(C518-VLOOKUP(E518,Riders!$A$2:$C$3501,2,FALSE))/365</f>
        <v>26.989041095890411</v>
      </c>
      <c r="H518" s="67">
        <v>5</v>
      </c>
      <c r="I518" s="136">
        <v>6.7708333333333301E-3</v>
      </c>
      <c r="J518">
        <v>46.095999999999997</v>
      </c>
    </row>
    <row r="519" spans="1:10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219</v>
      </c>
      <c r="F519" s="67" t="s">
        <v>220</v>
      </c>
      <c r="G519" s="14">
        <f>(C519-VLOOKUP(E519,Riders!$A$2:$C$3501,2,FALSE))/365</f>
        <v>26.276712328767122</v>
      </c>
      <c r="H519" s="67">
        <v>6</v>
      </c>
      <c r="I519" s="136">
        <v>6.7708333333333301E-3</v>
      </c>
      <c r="J519">
        <v>46.095999999999997</v>
      </c>
    </row>
    <row r="520" spans="1:10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276</v>
      </c>
      <c r="F520" s="67" t="s">
        <v>120</v>
      </c>
      <c r="G520" s="14" t="e">
        <f>(C520-VLOOKUP(E520,Riders!$A$2:$C$3501,2,FALSE))/365</f>
        <v>#N/A</v>
      </c>
      <c r="H520" s="67">
        <v>7</v>
      </c>
      <c r="I520" s="136">
        <v>6.7708333333333301E-3</v>
      </c>
      <c r="J520">
        <v>46.095999999999997</v>
      </c>
    </row>
    <row r="521" spans="1:10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325</v>
      </c>
      <c r="F521" s="67" t="s">
        <v>238</v>
      </c>
      <c r="G521" s="14">
        <f>(C521-VLOOKUP(E521,Riders!$A$2:$C$3501,2,FALSE))/365</f>
        <v>26.402739726027399</v>
      </c>
      <c r="H521" s="67">
        <v>8</v>
      </c>
      <c r="I521" s="136">
        <v>6.7708333333333301E-3</v>
      </c>
      <c r="J521">
        <v>46.095999999999997</v>
      </c>
    </row>
    <row r="522" spans="1:10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300</v>
      </c>
      <c r="F522" s="67" t="s">
        <v>56</v>
      </c>
      <c r="G522" s="14">
        <f>(C522-VLOOKUP(E522,Riders!$A$2:$C$3501,2,FALSE))/365</f>
        <v>31.391780821917809</v>
      </c>
      <c r="H522" s="67">
        <v>9</v>
      </c>
      <c r="I522" s="136">
        <v>6.7708333333333301E-3</v>
      </c>
      <c r="J522">
        <v>46.095999999999997</v>
      </c>
    </row>
    <row r="523" spans="1:10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349</v>
      </c>
      <c r="F523" s="67" t="s">
        <v>19</v>
      </c>
      <c r="G523" s="14">
        <f>(C523-VLOOKUP(E523,Riders!$A$2:$C$3501,2,FALSE))/365</f>
        <v>27.520547945205479</v>
      </c>
      <c r="H523" s="67">
        <v>10</v>
      </c>
      <c r="I523" s="136">
        <v>6.7708333333333301E-3</v>
      </c>
      <c r="J523">
        <v>46.095999999999997</v>
      </c>
    </row>
    <row r="524" spans="1:10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1415</v>
      </c>
      <c r="F524" s="67" t="s">
        <v>230</v>
      </c>
      <c r="G524" s="14">
        <f>(C524-VLOOKUP(E524,Riders!$A$2:$C$3501,2,FALSE))/365</f>
        <v>28.835616438356166</v>
      </c>
      <c r="H524" s="67">
        <v>11</v>
      </c>
      <c r="I524" s="136">
        <v>6.7708333333333301E-3</v>
      </c>
      <c r="J524">
        <v>46.095999999999997</v>
      </c>
    </row>
    <row r="525" spans="1:10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311</v>
      </c>
      <c r="F525" s="67" t="s">
        <v>61</v>
      </c>
      <c r="G525" s="14">
        <f>(C525-VLOOKUP(E525,Riders!$A$2:$C$3501,2,FALSE))/365</f>
        <v>28.884931506849316</v>
      </c>
      <c r="H525" s="67">
        <v>12</v>
      </c>
      <c r="I525" s="136">
        <v>6.7708333333333301E-3</v>
      </c>
      <c r="J525">
        <v>46.095999999999997</v>
      </c>
    </row>
    <row r="526" spans="1:10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2331</v>
      </c>
      <c r="F526" s="67" t="s">
        <v>44</v>
      </c>
      <c r="G526" s="14">
        <f>(C526-VLOOKUP(E526,Riders!$A$2:$C$3501,2,FALSE))/365</f>
        <v>21.994520547945207</v>
      </c>
      <c r="H526" s="67">
        <v>13</v>
      </c>
      <c r="I526" s="136">
        <v>6.7708333333333301E-3</v>
      </c>
      <c r="J526">
        <v>46.095999999999997</v>
      </c>
    </row>
    <row r="527" spans="1:10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236</v>
      </c>
      <c r="F527" s="67" t="s">
        <v>51</v>
      </c>
      <c r="G527" s="14">
        <f>(C527-VLOOKUP(E527,Riders!$A$2:$C$3501,2,FALSE))/365</f>
        <v>23.073972602739726</v>
      </c>
      <c r="H527" s="67">
        <v>14</v>
      </c>
      <c r="I527" s="136">
        <v>6.7708333333333301E-3</v>
      </c>
      <c r="J527">
        <v>46.095999999999997</v>
      </c>
    </row>
    <row r="528" spans="1:10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242</v>
      </c>
      <c r="F528" s="67" t="s">
        <v>243</v>
      </c>
      <c r="G528" s="14">
        <f>(C528-VLOOKUP(E528,Riders!$A$2:$C$3501,2,FALSE))/365</f>
        <v>24.002739726027396</v>
      </c>
      <c r="H528" s="67">
        <v>15</v>
      </c>
      <c r="I528" s="136">
        <v>6.7708333333333301E-3</v>
      </c>
      <c r="J528">
        <v>46.095999999999997</v>
      </c>
    </row>
    <row r="529" spans="1:10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336</v>
      </c>
      <c r="F529" s="67" t="s">
        <v>118</v>
      </c>
      <c r="G529" s="14" t="e">
        <f>(C529-VLOOKUP(E529,Riders!$A$2:$C$3501,2,FALSE))/365</f>
        <v>#N/A</v>
      </c>
      <c r="H529" s="67">
        <v>16</v>
      </c>
      <c r="I529" s="136">
        <v>6.7708333333333301E-3</v>
      </c>
      <c r="J529">
        <v>46.095999999999997</v>
      </c>
    </row>
    <row r="530" spans="1:10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320</v>
      </c>
      <c r="F530" s="67" t="s">
        <v>40</v>
      </c>
      <c r="G530" s="14">
        <f>(C530-VLOOKUP(E530,Riders!$A$2:$C$3501,2,FALSE))/365</f>
        <v>21.378082191780823</v>
      </c>
      <c r="H530" s="67">
        <v>17</v>
      </c>
      <c r="I530" s="136">
        <v>6.7708333333333301E-3</v>
      </c>
      <c r="J530">
        <v>46.095999999999997</v>
      </c>
    </row>
    <row r="531" spans="1:10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326</v>
      </c>
      <c r="F531" s="67" t="s">
        <v>49</v>
      </c>
      <c r="G531" s="14" t="e">
        <f>(C531-VLOOKUP(E531,Riders!$A$2:$C$3501,2,FALSE))/365</f>
        <v>#N/A</v>
      </c>
      <c r="H531" s="67">
        <v>18</v>
      </c>
      <c r="I531" s="136">
        <v>6.7708333333333301E-3</v>
      </c>
      <c r="J531">
        <v>46.095999999999997</v>
      </c>
    </row>
    <row r="532" spans="1:10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136">
        <v>6.7708333333333301E-3</v>
      </c>
      <c r="J532">
        <v>46.095999999999997</v>
      </c>
    </row>
    <row r="533" spans="1:10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347</v>
      </c>
      <c r="F533" s="67" t="s">
        <v>31</v>
      </c>
      <c r="G533" s="14">
        <f>(C533-VLOOKUP(E533,Riders!$A$2:$C$3501,2,FALSE))/365</f>
        <v>30.18904109589041</v>
      </c>
      <c r="H533" s="67">
        <v>20</v>
      </c>
      <c r="I533" s="136">
        <v>6.7708333333333301E-3</v>
      </c>
      <c r="J533">
        <v>46.095999999999997</v>
      </c>
    </row>
    <row r="534" spans="1:10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333</v>
      </c>
      <c r="F534" s="67" t="s">
        <v>172</v>
      </c>
      <c r="G534" s="14">
        <f>(C534-VLOOKUP(E534,Riders!$A$2:$C$3501,2,FALSE))/365</f>
        <v>24.339726027397262</v>
      </c>
      <c r="H534" s="67">
        <v>21</v>
      </c>
      <c r="I534" s="136">
        <v>6.7708333333333301E-3</v>
      </c>
      <c r="J534">
        <v>46.095999999999997</v>
      </c>
    </row>
    <row r="535" spans="1:10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350</v>
      </c>
      <c r="F535" s="67" t="s">
        <v>15</v>
      </c>
      <c r="G535" s="14">
        <f>(C535-VLOOKUP(E535,Riders!$A$2:$C$3501,2,FALSE))/365</f>
        <v>23.24931506849315</v>
      </c>
      <c r="H535" s="67">
        <v>22</v>
      </c>
      <c r="I535" s="136">
        <v>6.7708333333333301E-3</v>
      </c>
      <c r="J535">
        <v>46.095999999999997</v>
      </c>
    </row>
    <row r="536" spans="1:10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136">
        <v>6.7708333333333301E-3</v>
      </c>
      <c r="J536">
        <v>46.095999999999997</v>
      </c>
    </row>
    <row r="537" spans="1:10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299</v>
      </c>
      <c r="F537" s="67" t="s">
        <v>38</v>
      </c>
      <c r="G537" s="14">
        <f>(C537-VLOOKUP(E537,Riders!$A$2:$C$3501,2,FALSE))/365</f>
        <v>26.268493150684932</v>
      </c>
      <c r="H537" s="67">
        <v>24</v>
      </c>
      <c r="I537" s="136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214</v>
      </c>
      <c r="F538" s="62" t="s">
        <v>67</v>
      </c>
      <c r="G538" s="14">
        <f>(C538-VLOOKUP(E538,Riders!$A$2:$C$3501,2,FALSE))/365</f>
        <v>23.860273972602741</v>
      </c>
      <c r="H538" s="62">
        <v>1</v>
      </c>
      <c r="I538" s="136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136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309</v>
      </c>
      <c r="F540" s="62" t="s">
        <v>25</v>
      </c>
      <c r="G540" s="14">
        <f>(C540-VLOOKUP(E540,Riders!$A$2:$C$3501,2,FALSE))/365</f>
        <v>26.528767123287672</v>
      </c>
      <c r="H540" s="62">
        <v>3</v>
      </c>
      <c r="I540" s="136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221</v>
      </c>
      <c r="F541" s="62" t="s">
        <v>40</v>
      </c>
      <c r="G541" s="14">
        <f>(C541-VLOOKUP(E541,Riders!$A$2:$C$3501,2,FALSE))/365</f>
        <v>21.564383561643837</v>
      </c>
      <c r="H541" s="62">
        <v>4</v>
      </c>
      <c r="I541" s="136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136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136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276</v>
      </c>
      <c r="F544" s="62" t="s">
        <v>120</v>
      </c>
      <c r="G544" s="14" t="e">
        <f>(C544-VLOOKUP(E544,Riders!$A$2:$C$3501,2,FALSE))/365</f>
        <v>#N/A</v>
      </c>
      <c r="H544" s="62">
        <v>7</v>
      </c>
      <c r="I544" s="136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307</v>
      </c>
      <c r="F545" s="62" t="s">
        <v>27</v>
      </c>
      <c r="G545" s="14">
        <f>(C545-VLOOKUP(E545,Riders!$A$2:$C$3501,2,FALSE))/365</f>
        <v>25.424657534246574</v>
      </c>
      <c r="H545" s="62">
        <v>8</v>
      </c>
      <c r="I545" s="136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237</v>
      </c>
      <c r="F546" s="62" t="s">
        <v>238</v>
      </c>
      <c r="G546" s="14">
        <f>(C546-VLOOKUP(E546,Riders!$A$2:$C$3501,2,FALSE))/365</f>
        <v>22.443835616438356</v>
      </c>
      <c r="H546" s="62">
        <v>9</v>
      </c>
      <c r="I546" s="136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231</v>
      </c>
      <c r="F547" s="62" t="s">
        <v>232</v>
      </c>
      <c r="G547" s="14">
        <f>(C547-VLOOKUP(E547,Riders!$A$2:$C$3501,2,FALSE))/365</f>
        <v>21.706849315068492</v>
      </c>
      <c r="H547" s="62">
        <v>10</v>
      </c>
      <c r="I547" s="136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459</v>
      </c>
      <c r="F548" s="62" t="s">
        <v>15</v>
      </c>
      <c r="G548" s="14">
        <f>(C548-VLOOKUP(E548,Riders!$A$2:$C$3501,2,FALSE))/365</f>
        <v>19.950684931506849</v>
      </c>
      <c r="H548" s="62">
        <v>11</v>
      </c>
      <c r="I548" s="136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219</v>
      </c>
      <c r="F549" s="62" t="s">
        <v>220</v>
      </c>
      <c r="G549" s="14">
        <f>(C549-VLOOKUP(E549,Riders!$A$2:$C$3501,2,FALSE))/365</f>
        <v>26.183561643835617</v>
      </c>
      <c r="H549" s="62">
        <v>12</v>
      </c>
      <c r="I549" s="136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300</v>
      </c>
      <c r="F550" s="62" t="s">
        <v>56</v>
      </c>
      <c r="G550" s="14">
        <f>(C550-VLOOKUP(E550,Riders!$A$2:$C$3501,2,FALSE))/365</f>
        <v>31.298630136986301</v>
      </c>
      <c r="H550" s="62">
        <v>13</v>
      </c>
      <c r="I550" s="136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136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1415</v>
      </c>
      <c r="F552" s="62" t="s">
        <v>230</v>
      </c>
      <c r="G552" s="14">
        <f>(C552-VLOOKUP(E552,Riders!$A$2:$C$3501,2,FALSE))/365</f>
        <v>28.742465753424657</v>
      </c>
      <c r="H552" s="62">
        <v>15</v>
      </c>
      <c r="I552" s="136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334</v>
      </c>
      <c r="F553" s="62" t="s">
        <v>118</v>
      </c>
      <c r="G553" s="14">
        <f>(C553-VLOOKUP(E553,Riders!$A$2:$C$3501,2,FALSE))/365</f>
        <v>26.021917808219179</v>
      </c>
      <c r="H553" s="62">
        <v>16</v>
      </c>
      <c r="I553" s="136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562</v>
      </c>
      <c r="F554" s="62" t="s">
        <v>47</v>
      </c>
      <c r="G554" s="14">
        <f>(C554-VLOOKUP(E554,Riders!$A$2:$C$3501,2,FALSE))/365</f>
        <v>21.07123287671233</v>
      </c>
      <c r="H554" s="62">
        <v>17</v>
      </c>
      <c r="I554" s="136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136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299</v>
      </c>
      <c r="F556" s="62" t="s">
        <v>38</v>
      </c>
      <c r="G556" s="14">
        <f>(C556-VLOOKUP(E556,Riders!$A$2:$C$3501,2,FALSE))/365</f>
        <v>26.175342465753424</v>
      </c>
      <c r="H556" s="62">
        <v>19</v>
      </c>
      <c r="I556" s="136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322</v>
      </c>
      <c r="F557" s="62" t="s">
        <v>29</v>
      </c>
      <c r="G557" s="14">
        <f>(C557-VLOOKUP(E557,Riders!$A$2:$C$3501,2,FALSE))/365</f>
        <v>30.791780821917808</v>
      </c>
      <c r="H557" s="62">
        <v>20</v>
      </c>
      <c r="I557" s="136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224</v>
      </c>
      <c r="F558" s="62" t="s">
        <v>225</v>
      </c>
      <c r="G558" s="14">
        <f>(C558-VLOOKUP(E558,Riders!$A$2:$C$3501,2,FALSE))/365</f>
        <v>18.882191780821916</v>
      </c>
      <c r="H558" s="62">
        <v>21</v>
      </c>
      <c r="I558" s="136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326</v>
      </c>
      <c r="F559" s="62" t="s">
        <v>49</v>
      </c>
      <c r="G559" s="14" t="e">
        <f>(C559-VLOOKUP(E559,Riders!$A$2:$C$3501,2,FALSE))/365</f>
        <v>#N/A</v>
      </c>
      <c r="H559" s="62">
        <v>22</v>
      </c>
      <c r="I559" s="136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348</v>
      </c>
      <c r="F560" s="62" t="s">
        <v>65</v>
      </c>
      <c r="G560" s="14">
        <f>(C560-VLOOKUP(E560,Riders!$A$2:$C$3501,2,FALSE))/365</f>
        <v>25.660273972602738</v>
      </c>
      <c r="H560" s="62">
        <v>23</v>
      </c>
      <c r="I560" s="136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338</v>
      </c>
      <c r="F561" s="62" t="s">
        <v>339</v>
      </c>
      <c r="G561" s="14">
        <f>(C561-VLOOKUP(E561,Riders!$A$2:$C$3501,2,FALSE))/365</f>
        <v>28.794520547945204</v>
      </c>
      <c r="H561" s="62">
        <v>24</v>
      </c>
      <c r="I561" s="136">
        <v>6.8518518518518503E-3</v>
      </c>
      <c r="J561">
        <v>45.57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 s="136">
        <v>6.5509259259259262E-3</v>
      </c>
      <c r="J562">
        <v>47.703000000000003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298</v>
      </c>
      <c r="F563" t="s">
        <v>53</v>
      </c>
      <c r="G563" s="14">
        <f>(C563-VLOOKUP(E563,Riders!$A$2:$C$3501,2,FALSE))/365</f>
        <v>24.490410958904111</v>
      </c>
      <c r="H563" s="62">
        <v>2</v>
      </c>
      <c r="I563" s="136">
        <v>6.5509259259259262E-3</v>
      </c>
      <c r="J563">
        <v>47.703000000000003</v>
      </c>
    </row>
    <row r="564" spans="1:10" x14ac:dyDescent="0.3">
      <c r="A564" s="38" t="s">
        <v>657</v>
      </c>
      <c r="B564" s="38">
        <v>2024</v>
      </c>
      <c r="C564" s="9">
        <v>45302</v>
      </c>
      <c r="D564" s="38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62">
        <v>3</v>
      </c>
      <c r="I564" s="136">
        <v>6.5509259259259297E-3</v>
      </c>
      <c r="J564">
        <v>47.703000000000003</v>
      </c>
    </row>
    <row r="565" spans="1:10" x14ac:dyDescent="0.3">
      <c r="A565" s="38" t="s">
        <v>657</v>
      </c>
      <c r="B565" s="38">
        <v>2024</v>
      </c>
      <c r="C565" s="9">
        <v>45302</v>
      </c>
      <c r="D565" s="38" t="s">
        <v>3881</v>
      </c>
      <c r="E565" t="s">
        <v>328</v>
      </c>
      <c r="F565" t="s">
        <v>25</v>
      </c>
      <c r="G565" s="14">
        <f>(C565-VLOOKUP(E565,Riders!$A$2:$C$3501,2,FALSE))/365</f>
        <v>33.468493150684928</v>
      </c>
      <c r="H565" s="62">
        <v>4</v>
      </c>
      <c r="I565" s="136">
        <v>6.5509259259259297E-3</v>
      </c>
      <c r="J565">
        <v>47.703000000000003</v>
      </c>
    </row>
    <row r="566" spans="1:10" x14ac:dyDescent="0.3">
      <c r="A566" s="38" t="s">
        <v>657</v>
      </c>
      <c r="B566" s="38">
        <v>2024</v>
      </c>
      <c r="C566" s="9">
        <v>45302</v>
      </c>
      <c r="D566" s="38" t="s">
        <v>3881</v>
      </c>
      <c r="E566" t="s">
        <v>426</v>
      </c>
      <c r="F566" t="s">
        <v>56</v>
      </c>
      <c r="G566" s="14">
        <f>(C566-VLOOKUP(E566,Riders!$A$2:$C$3501,2,FALSE))/365</f>
        <v>22.739726027397261</v>
      </c>
      <c r="H566" s="62">
        <v>5</v>
      </c>
      <c r="I566" s="136">
        <v>6.5509259259259297E-3</v>
      </c>
      <c r="J566">
        <v>47.703000000000003</v>
      </c>
    </row>
    <row r="567" spans="1:10" x14ac:dyDescent="0.3">
      <c r="A567" s="38" t="s">
        <v>657</v>
      </c>
      <c r="B567" s="38">
        <v>2024</v>
      </c>
      <c r="C567" s="9">
        <v>45302</v>
      </c>
      <c r="D567" s="38" t="s">
        <v>3881</v>
      </c>
      <c r="E567" t="s">
        <v>231</v>
      </c>
      <c r="F567" t="s">
        <v>232</v>
      </c>
      <c r="G567" s="14">
        <f>(C567-VLOOKUP(E567,Riders!$A$2:$C$3501,2,FALSE))/365</f>
        <v>26.915068493150685</v>
      </c>
      <c r="H567" s="62">
        <v>6</v>
      </c>
      <c r="I567" s="136">
        <v>6.5509259259259297E-3</v>
      </c>
      <c r="J567">
        <v>47.703000000000003</v>
      </c>
    </row>
    <row r="568" spans="1:10" x14ac:dyDescent="0.3">
      <c r="A568" s="38" t="s">
        <v>657</v>
      </c>
      <c r="B568" s="38">
        <v>2024</v>
      </c>
      <c r="C568" s="9">
        <v>45302</v>
      </c>
      <c r="D568" s="38" t="s">
        <v>3881</v>
      </c>
      <c r="E568" t="s">
        <v>462</v>
      </c>
      <c r="F568" t="s">
        <v>19</v>
      </c>
      <c r="G568" s="14">
        <f>(C568-VLOOKUP(E568,Riders!$A$2:$C$3501,2,FALSE))/365</f>
        <v>24.627397260273973</v>
      </c>
      <c r="H568" s="62">
        <v>7</v>
      </c>
      <c r="I568" s="136">
        <v>6.5509259259259297E-3</v>
      </c>
      <c r="J568">
        <v>47.703000000000003</v>
      </c>
    </row>
    <row r="569" spans="1:10" x14ac:dyDescent="0.3">
      <c r="A569" s="38" t="s">
        <v>657</v>
      </c>
      <c r="B569" s="38">
        <v>2024</v>
      </c>
      <c r="C569" s="9">
        <v>45302</v>
      </c>
      <c r="D569" s="38" t="s">
        <v>3881</v>
      </c>
      <c r="E569" t="s">
        <v>422</v>
      </c>
      <c r="F569" t="s">
        <v>17</v>
      </c>
      <c r="G569" s="14">
        <f>(C569-VLOOKUP(E569,Riders!$A$2:$C$3501,2,FALSE))/365</f>
        <v>24.734246575342464</v>
      </c>
      <c r="H569" s="62">
        <v>8</v>
      </c>
      <c r="I569" s="136">
        <v>6.5509259259259297E-3</v>
      </c>
      <c r="J569">
        <v>47.703000000000003</v>
      </c>
    </row>
    <row r="570" spans="1:10" x14ac:dyDescent="0.3">
      <c r="A570" s="38" t="s">
        <v>657</v>
      </c>
      <c r="B570" s="38">
        <v>2024</v>
      </c>
      <c r="C570" s="9">
        <v>45302</v>
      </c>
      <c r="D570" s="38" t="s">
        <v>3881</v>
      </c>
      <c r="E570" t="s">
        <v>236</v>
      </c>
      <c r="F570" t="s">
        <v>51</v>
      </c>
      <c r="G570" s="14">
        <f>(C570-VLOOKUP(E570,Riders!$A$2:$C$3501,2,FALSE))/365</f>
        <v>28.18904109589041</v>
      </c>
      <c r="H570" s="62">
        <v>9</v>
      </c>
      <c r="I570" s="136">
        <v>6.5509259259259297E-3</v>
      </c>
      <c r="J570">
        <v>47.703000000000003</v>
      </c>
    </row>
    <row r="571" spans="1:10" x14ac:dyDescent="0.3">
      <c r="A571" s="38" t="s">
        <v>657</v>
      </c>
      <c r="B571" s="38">
        <v>2024</v>
      </c>
      <c r="C571" s="9">
        <v>45302</v>
      </c>
      <c r="D571" s="38" t="s">
        <v>3881</v>
      </c>
      <c r="E571" t="s">
        <v>226</v>
      </c>
      <c r="F571" t="s">
        <v>120</v>
      </c>
      <c r="G571" s="14">
        <f>(C571-VLOOKUP(E571,Riders!$A$2:$C$3501,2,FALSE))/365</f>
        <v>25.372602739726027</v>
      </c>
      <c r="H571" s="62">
        <v>10</v>
      </c>
      <c r="I571" s="136">
        <v>6.5509259259259297E-3</v>
      </c>
      <c r="J571">
        <v>47.703000000000003</v>
      </c>
    </row>
    <row r="572" spans="1:10" x14ac:dyDescent="0.3">
      <c r="A572" s="38" t="s">
        <v>657</v>
      </c>
      <c r="B572" s="38">
        <v>2024</v>
      </c>
      <c r="C572" s="9">
        <v>45302</v>
      </c>
      <c r="D572" s="38" t="s">
        <v>3881</v>
      </c>
      <c r="E572" t="s">
        <v>228</v>
      </c>
      <c r="F572" t="s">
        <v>15</v>
      </c>
      <c r="G572" s="14">
        <f>(C572-VLOOKUP(E572,Riders!$A$2:$C$3501,2,FALSE))/365</f>
        <v>24.545205479452054</v>
      </c>
      <c r="H572" s="62">
        <v>11</v>
      </c>
      <c r="I572" s="136">
        <v>6.5509259259259297E-3</v>
      </c>
      <c r="J572">
        <v>47.703000000000003</v>
      </c>
    </row>
    <row r="573" spans="1:10" x14ac:dyDescent="0.3">
      <c r="A573" s="38" t="s">
        <v>657</v>
      </c>
      <c r="B573" s="38">
        <v>2024</v>
      </c>
      <c r="C573" s="9">
        <v>45302</v>
      </c>
      <c r="D573" s="38" t="s">
        <v>3881</v>
      </c>
      <c r="E573" t="s">
        <v>3888</v>
      </c>
      <c r="F573" t="s">
        <v>49</v>
      </c>
      <c r="G573" s="14" t="e">
        <f>(C573-VLOOKUP(E573,Riders!$A$2:$C$3501,2,FALSE))/365</f>
        <v>#N/A</v>
      </c>
      <c r="H573" s="62">
        <v>12</v>
      </c>
      <c r="I573" s="136">
        <v>6.5509259259259297E-3</v>
      </c>
      <c r="J573">
        <v>47.703000000000003</v>
      </c>
    </row>
    <row r="574" spans="1:10" x14ac:dyDescent="0.3">
      <c r="A574" s="38" t="s">
        <v>657</v>
      </c>
      <c r="B574" s="38">
        <v>2024</v>
      </c>
      <c r="C574" s="9">
        <v>45302</v>
      </c>
      <c r="D574" s="38" t="s">
        <v>3881</v>
      </c>
      <c r="E574" t="s">
        <v>229</v>
      </c>
      <c r="F574" t="s">
        <v>61</v>
      </c>
      <c r="G574" s="14">
        <f>(C574-VLOOKUP(E574,Riders!$A$2:$C$3501,2,FALSE))/365</f>
        <v>25.345205479452055</v>
      </c>
      <c r="H574" s="62">
        <v>13</v>
      </c>
      <c r="I574" s="136">
        <v>6.5509259259259297E-3</v>
      </c>
      <c r="J574">
        <v>47.703000000000003</v>
      </c>
    </row>
    <row r="575" spans="1:10" x14ac:dyDescent="0.3">
      <c r="A575" s="38" t="s">
        <v>657</v>
      </c>
      <c r="B575" s="38">
        <v>2024</v>
      </c>
      <c r="C575" s="9">
        <v>45302</v>
      </c>
      <c r="D575" s="38" t="s">
        <v>3881</v>
      </c>
      <c r="E575" t="s">
        <v>222</v>
      </c>
      <c r="F575" t="s">
        <v>223</v>
      </c>
      <c r="G575" s="14">
        <f>(C575-VLOOKUP(E575,Riders!$A$2:$C$3501,2,FALSE))/365</f>
        <v>24.526027397260275</v>
      </c>
      <c r="H575" s="62">
        <v>14</v>
      </c>
      <c r="I575" s="136">
        <v>6.5509259259259297E-3</v>
      </c>
      <c r="J575">
        <v>47.703000000000003</v>
      </c>
    </row>
    <row r="576" spans="1:10" x14ac:dyDescent="0.3">
      <c r="A576" s="38" t="s">
        <v>657</v>
      </c>
      <c r="B576" s="38">
        <v>2024</v>
      </c>
      <c r="C576" s="9">
        <v>45302</v>
      </c>
      <c r="D576" s="38" t="s">
        <v>3881</v>
      </c>
      <c r="E576" t="s">
        <v>3883</v>
      </c>
      <c r="F576" t="s">
        <v>230</v>
      </c>
      <c r="G576" s="14" t="e">
        <f>(C576-VLOOKUP(E576,Riders!$A$2:$C$3501,2,FALSE))/365</f>
        <v>#N/A</v>
      </c>
      <c r="H576" s="62">
        <v>15</v>
      </c>
      <c r="I576" s="136">
        <v>6.5509259259259297E-3</v>
      </c>
      <c r="J576">
        <v>47.703000000000003</v>
      </c>
    </row>
    <row r="577" spans="1:10" x14ac:dyDescent="0.3">
      <c r="A577" s="38" t="s">
        <v>657</v>
      </c>
      <c r="B577" s="38">
        <v>2024</v>
      </c>
      <c r="C577" s="9">
        <v>45302</v>
      </c>
      <c r="D577" s="38" t="s">
        <v>3881</v>
      </c>
      <c r="E577" t="s">
        <v>597</v>
      </c>
      <c r="F577" t="s">
        <v>243</v>
      </c>
      <c r="G577" s="14">
        <f>(C577-VLOOKUP(E577,Riders!$A$2:$C$3501,2,FALSE))/365</f>
        <v>20.232876712328768</v>
      </c>
      <c r="H577" s="62">
        <v>16</v>
      </c>
      <c r="I577" s="136">
        <v>6.5509259259259297E-3</v>
      </c>
      <c r="J577">
        <v>47.703000000000003</v>
      </c>
    </row>
    <row r="578" spans="1:10" x14ac:dyDescent="0.3">
      <c r="A578" s="38" t="s">
        <v>657</v>
      </c>
      <c r="B578" s="38">
        <v>2024</v>
      </c>
      <c r="C578" s="9">
        <v>45302</v>
      </c>
      <c r="D578" s="38" t="s">
        <v>3881</v>
      </c>
      <c r="E578" t="s">
        <v>2453</v>
      </c>
      <c r="F578" t="s">
        <v>31</v>
      </c>
      <c r="G578" s="14">
        <f>(C578-VLOOKUP(E578,Riders!$A$2:$C$3501,2,FALSE))/365</f>
        <v>22.827397260273973</v>
      </c>
      <c r="H578" s="62">
        <v>17</v>
      </c>
      <c r="I578" s="136">
        <v>6.5509259259259297E-3</v>
      </c>
      <c r="J578">
        <v>47.703000000000003</v>
      </c>
    </row>
    <row r="579" spans="1:10" x14ac:dyDescent="0.3">
      <c r="A579" s="38" t="s">
        <v>657</v>
      </c>
      <c r="B579" s="38">
        <v>2024</v>
      </c>
      <c r="C579" s="9">
        <v>45302</v>
      </c>
      <c r="D579" s="38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2">
        <v>18</v>
      </c>
      <c r="I579" s="136">
        <v>6.5509259259259297E-3</v>
      </c>
      <c r="J579">
        <v>47.703000000000003</v>
      </c>
    </row>
    <row r="580" spans="1:10" x14ac:dyDescent="0.3">
      <c r="A580" s="38" t="s">
        <v>657</v>
      </c>
      <c r="B580" s="38">
        <v>2024</v>
      </c>
      <c r="C580" s="9">
        <v>45302</v>
      </c>
      <c r="D580" s="38" t="s">
        <v>3881</v>
      </c>
      <c r="E580" t="s">
        <v>1333</v>
      </c>
      <c r="F580" t="s">
        <v>238</v>
      </c>
      <c r="G580" s="14">
        <f>(C580-VLOOKUP(E580,Riders!$A$2:$C$3501,2,FALSE))/365</f>
        <v>23.043835616438358</v>
      </c>
      <c r="H580" s="62">
        <v>19</v>
      </c>
      <c r="I580" s="136">
        <v>6.5509259259259297E-3</v>
      </c>
      <c r="J580">
        <v>47.703000000000003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362" priority="54">
      <formula>$E89="F"</formula>
    </cfRule>
    <cfRule type="expression" dxfId="361" priority="55">
      <formula>$E89="SF"</formula>
    </cfRule>
    <cfRule type="expression" dxfId="360" priority="56">
      <formula>$E89="QF"</formula>
    </cfRule>
    <cfRule type="expression" dxfId="359" priority="57">
      <formula>$E89="R16"</formula>
    </cfRule>
    <cfRule type="expression" dxfId="358" priority="58">
      <formula>$E89="R8"</formula>
    </cfRule>
  </conditionalFormatting>
  <conditionalFormatting sqref="C145:C168">
    <cfRule type="expression" dxfId="357" priority="52">
      <formula>$E145="F"</formula>
    </cfRule>
    <cfRule type="expression" dxfId="356" priority="53">
      <formula>$E145="Q"</formula>
    </cfRule>
  </conditionalFormatting>
  <conditionalFormatting sqref="A145:B168">
    <cfRule type="expression" dxfId="355" priority="49">
      <formula>$E145="Q"</formula>
    </cfRule>
    <cfRule type="expression" dxfId="354" priority="50">
      <formula>$E145="G"</formula>
    </cfRule>
    <cfRule type="expression" dxfId="353" priority="51">
      <formula>$E145="B"</formula>
    </cfRule>
  </conditionalFormatting>
  <conditionalFormatting sqref="D145:D168">
    <cfRule type="expression" dxfId="352" priority="46">
      <formula>$E145="Q"</formula>
    </cfRule>
    <cfRule type="expression" dxfId="351" priority="47">
      <formula>$E145="G"</formula>
    </cfRule>
    <cfRule type="expression" dxfId="350" priority="48">
      <formula>$E145="B"</formula>
    </cfRule>
  </conditionalFormatting>
  <conditionalFormatting sqref="A169:B190 D169:D190">
    <cfRule type="expression" dxfId="349" priority="44">
      <formula>#REF!="F"</formula>
    </cfRule>
    <cfRule type="expression" dxfId="348" priority="45">
      <formula>#REF!="Q"</formula>
    </cfRule>
  </conditionalFormatting>
  <conditionalFormatting sqref="A191:B211 D191:D211">
    <cfRule type="expression" dxfId="347" priority="42">
      <formula>#REF!="F"</formula>
    </cfRule>
    <cfRule type="expression" dxfId="346" priority="43">
      <formula>#REF!="Q"</formula>
    </cfRule>
  </conditionalFormatting>
  <conditionalFormatting sqref="A212:B232 D212:D232">
    <cfRule type="expression" dxfId="345" priority="40">
      <formula>#REF!="F"</formula>
    </cfRule>
    <cfRule type="expression" dxfId="344" priority="41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43" priority="38">
      <formula>#REF!="F"</formula>
    </cfRule>
    <cfRule type="expression" dxfId="342" priority="39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41" priority="36">
      <formula>#REF!="F"</formula>
    </cfRule>
    <cfRule type="expression" dxfId="340" priority="37">
      <formula>#REF!="Q"</formula>
    </cfRule>
  </conditionalFormatting>
  <conditionalFormatting sqref="A256:B278 D256:D278">
    <cfRule type="expression" dxfId="339" priority="32">
      <formula>#REF!="F"</formula>
    </cfRule>
    <cfRule type="expression" dxfId="338" priority="33">
      <formula>#REF!="Q"</formula>
    </cfRule>
  </conditionalFormatting>
  <conditionalFormatting sqref="A279:B302 D279:D302">
    <cfRule type="expression" dxfId="337" priority="30">
      <formula>#REF!="F"</formula>
    </cfRule>
    <cfRule type="expression" dxfId="336" priority="31">
      <formula>#REF!="Q"</formula>
    </cfRule>
  </conditionalFormatting>
  <conditionalFormatting sqref="A303:B326 D303:D326">
    <cfRule type="expression" dxfId="335" priority="28">
      <formula>#REF!="F"</formula>
    </cfRule>
    <cfRule type="expression" dxfId="334" priority="29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33" priority="26">
      <formula>#REF!="F"</formula>
    </cfRule>
    <cfRule type="expression" dxfId="332" priority="27">
      <formula>#REF!="Q"</formula>
    </cfRule>
  </conditionalFormatting>
  <conditionalFormatting sqref="A327:B327 A329:B329 A331:B331 A333:B333 A335:B335 A337:B337 A339:B339 A341:B341 A343:B343 A345:B345 A347:B347 A349:B349">
    <cfRule type="expression" dxfId="331" priority="24">
      <formula>#REF!="F"</formula>
    </cfRule>
    <cfRule type="expression" dxfId="330" priority="25">
      <formula>#REF!="Q"</formula>
    </cfRule>
  </conditionalFormatting>
  <conditionalFormatting sqref="D351:D372">
    <cfRule type="expression" dxfId="329" priority="22">
      <formula>#REF!="F"</formula>
    </cfRule>
    <cfRule type="expression" dxfId="328" priority="23">
      <formula>#REF!="Q"</formula>
    </cfRule>
  </conditionalFormatting>
  <conditionalFormatting sqref="A351:B351 A353:B353 A355:B355 A357:B357 A359:B359 A361:B361 A363:B363 A365:B365 A367:B367 A369:B369 A371:B371">
    <cfRule type="expression" dxfId="327" priority="20">
      <formula>#REF!="F"</formula>
    </cfRule>
    <cfRule type="expression" dxfId="326" priority="21">
      <formula>#REF!="Q"</formula>
    </cfRule>
  </conditionalFormatting>
  <conditionalFormatting sqref="A352:B352 A354:B354 A356:B356 A358:B358 A360:B360 A362:B362 A364:B364 A366:B366 A368:B368 A370:B370 A372:B372">
    <cfRule type="expression" dxfId="325" priority="18">
      <formula>#REF!="F"</formula>
    </cfRule>
    <cfRule type="expression" dxfId="324" priority="19">
      <formula>#REF!="Q"</formula>
    </cfRule>
  </conditionalFormatting>
  <conditionalFormatting sqref="D373:D396">
    <cfRule type="expression" dxfId="323" priority="16">
      <formula>#REF!="F"</formula>
    </cfRule>
    <cfRule type="expression" dxfId="322" priority="17">
      <formula>#REF!="Q"</formula>
    </cfRule>
  </conditionalFormatting>
  <conditionalFormatting sqref="A374:B374 A376:B376 A378:B378 A380:B380 A382:B382 A384:B384 A386:B386 A388:B388 A390:B390 A392:B392 A394:B394 A396:B396">
    <cfRule type="expression" dxfId="321" priority="14">
      <formula>#REF!="F"</formula>
    </cfRule>
    <cfRule type="expression" dxfId="320" priority="15">
      <formula>#REF!="Q"</formula>
    </cfRule>
  </conditionalFormatting>
  <conditionalFormatting sqref="A373:B373 A375:B375 A377:B377 A379:B379 A381:B381 A383:B383 A385:B385 A387:B387 A389:B389 A391:B391 A393:B393 A395:B395">
    <cfRule type="expression" dxfId="319" priority="12">
      <formula>#REF!="F"</formula>
    </cfRule>
    <cfRule type="expression" dxfId="318" priority="13">
      <formula>#REF!="Q"</formula>
    </cfRule>
  </conditionalFormatting>
  <conditionalFormatting sqref="D397:D420">
    <cfRule type="expression" dxfId="317" priority="10">
      <formula>#REF!="F"</formula>
    </cfRule>
    <cfRule type="expression" dxfId="316" priority="11">
      <formula>#REF!="Q"</formula>
    </cfRule>
  </conditionalFormatting>
  <conditionalFormatting sqref="A397:B397 A399:B399 A401:B401 A403:B403 A405:B405 A407:B407 A409:B409 A411:B411 A413:B413 A415:B415 A417:B417 A419:B419">
    <cfRule type="expression" dxfId="315" priority="8">
      <formula>#REF!="F"</formula>
    </cfRule>
    <cfRule type="expression" dxfId="314" priority="9">
      <formula>#REF!="Q"</formula>
    </cfRule>
  </conditionalFormatting>
  <conditionalFormatting sqref="A398:B398 A400:B400 A402:B402 A404:B404 A406:B406 A408:B408 A410:B410 A412:B412 A414:B414 A416:B416 A418:B418 A420:B420">
    <cfRule type="expression" dxfId="313" priority="6">
      <formula>#REF!="F"</formula>
    </cfRule>
    <cfRule type="expression" dxfId="312" priority="7">
      <formula>#REF!="Q"</formula>
    </cfRule>
  </conditionalFormatting>
  <conditionalFormatting sqref="D514:D537 A514:B537">
    <cfRule type="expression" dxfId="311" priority="4">
      <formula>#REF!="F"</formula>
    </cfRule>
    <cfRule type="expression" dxfId="310" priority="5">
      <formula>#REF!="Q"</formula>
    </cfRule>
  </conditionalFormatting>
  <conditionalFormatting sqref="A562:D580">
    <cfRule type="expression" dxfId="309" priority="1">
      <formula>$E562="Q"</formula>
    </cfRule>
    <cfRule type="expression" dxfId="308" priority="2">
      <formula>$E562="G"</formula>
    </cfRule>
    <cfRule type="expression" dxfId="307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73"/>
  <sheetViews>
    <sheetView zoomScaleNormal="85" workbookViewId="0">
      <pane ySplit="1" topLeftCell="A549" activePane="bottomLeft" state="frozen"/>
      <selection pane="bottomLeft" activeCell="AI567" sqref="AI567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36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36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36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36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36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36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36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36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36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36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36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36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36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36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36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36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36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36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36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36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36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36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36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36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36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36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36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36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36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36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36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36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36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36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36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36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36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36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36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36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36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36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36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36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36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36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36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36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36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36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36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36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36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36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36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36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36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36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36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36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36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36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36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36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36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36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36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36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36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36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36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36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36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36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36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36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36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36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36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36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36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36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36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36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36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36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36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36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36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36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36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36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36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36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36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36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36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36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36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36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36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36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36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36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36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36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36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36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36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36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36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36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36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36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36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36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36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36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36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36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36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36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36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36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36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36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36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36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36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36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36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36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36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36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36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36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36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36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36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36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36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36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36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36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36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36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36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36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36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36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36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36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36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36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36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36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36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36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36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36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36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36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36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36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36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36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36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36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36">
        <v>6.1574074074074074E-3</v>
      </c>
      <c r="AM189" s="67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36">
        <v>6.1574074074074074E-3</v>
      </c>
      <c r="AM190" s="67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36">
        <v>6.15740740740741E-3</v>
      </c>
      <c r="AM191" s="67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36">
        <v>6.15740740740741E-3</v>
      </c>
      <c r="AM192" s="67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36">
        <v>6.15740740740741E-3</v>
      </c>
      <c r="AM193" s="67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36">
        <v>6.15740740740741E-3</v>
      </c>
      <c r="AM194" s="67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36">
        <v>6.15740740740741E-3</v>
      </c>
      <c r="AM195" s="67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36">
        <v>6.15740740740741E-3</v>
      </c>
      <c r="AM196" s="67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36">
        <v>6.15740740740741E-3</v>
      </c>
      <c r="AM197" s="67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36">
        <v>6.15740740740741E-3</v>
      </c>
      <c r="AM198" s="67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36">
        <v>6.15740740740741E-3</v>
      </c>
      <c r="AM199" s="67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36">
        <v>6.15740740740741E-3</v>
      </c>
      <c r="AM200" s="67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36">
        <v>6.15740740740741E-3</v>
      </c>
      <c r="AM201" s="67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36">
        <v>6.15740740740741E-3</v>
      </c>
      <c r="AM202" s="67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36">
        <v>6.15740740740741E-3</v>
      </c>
      <c r="AM203" s="67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36">
        <v>6.15740740740741E-3</v>
      </c>
      <c r="AM204" s="67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36">
        <v>6.15740740740741E-3</v>
      </c>
      <c r="AM205" s="67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36">
        <v>6.15740740740741E-3</v>
      </c>
      <c r="AM206" s="67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36">
        <v>6.15740740740741E-3</v>
      </c>
      <c r="AM207" s="67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36">
        <v>6.15740740740741E-3</v>
      </c>
      <c r="AM208" s="67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36">
        <v>6.15740740740741E-3</v>
      </c>
      <c r="AM209" s="67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36">
        <v>6.15740740740741E-3</v>
      </c>
      <c r="AM210" s="67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36">
        <v>6.3541666666666668E-3</v>
      </c>
      <c r="AM211" s="62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36">
        <v>6.3541666666666668E-3</v>
      </c>
      <c r="AM212" s="62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36">
        <v>6.3541666666666703E-3</v>
      </c>
      <c r="AM213" s="62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36">
        <v>6.3541666666666703E-3</v>
      </c>
      <c r="AM214" s="62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36">
        <v>6.3541666666666703E-3</v>
      </c>
      <c r="AM215" s="62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36">
        <v>6.3541666666666703E-3</v>
      </c>
      <c r="AM216" s="62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36">
        <v>6.3541666666666703E-3</v>
      </c>
      <c r="AM217" s="62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36">
        <v>6.3541666666666703E-3</v>
      </c>
      <c r="AM218" s="62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36">
        <v>6.3541666666666703E-3</v>
      </c>
      <c r="AM219" s="62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36">
        <v>6.3541666666666703E-3</v>
      </c>
      <c r="AM220" s="62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36">
        <v>6.3541666666666703E-3</v>
      </c>
      <c r="AM221" s="62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36">
        <v>6.3541666666666703E-3</v>
      </c>
      <c r="AM222" s="62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36">
        <v>6.3541666666666703E-3</v>
      </c>
      <c r="AM223" s="62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36">
        <v>6.3541666666666703E-3</v>
      </c>
      <c r="AM224" s="62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36">
        <v>6.3541666666666703E-3</v>
      </c>
      <c r="AM225" s="62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36">
        <v>6.3541666666666703E-3</v>
      </c>
      <c r="AM226" s="62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36">
        <v>6.3541666666666703E-3</v>
      </c>
      <c r="AM227" s="62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36">
        <v>6.3541666666666703E-3</v>
      </c>
      <c r="AM228" s="62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36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36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36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36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36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36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36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36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36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36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36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36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36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36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36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36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36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36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36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36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36">
        <v>6.1342592592592603E-3</v>
      </c>
      <c r="AM249">
        <v>50.924999999999997</v>
      </c>
    </row>
    <row r="250" spans="1:39" x14ac:dyDescent="0.3">
      <c r="A250" s="1" t="s">
        <v>127</v>
      </c>
      <c r="B250" s="73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36">
        <v>6.2037037037037043E-3</v>
      </c>
      <c r="AM250">
        <v>50.286999999999999</v>
      </c>
    </row>
    <row r="251" spans="1:39" x14ac:dyDescent="0.3">
      <c r="A251" s="1" t="s">
        <v>127</v>
      </c>
      <c r="B251" s="73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36">
        <v>6.2037037037037043E-3</v>
      </c>
      <c r="AM251">
        <v>50.286999999999999</v>
      </c>
    </row>
    <row r="252" spans="1:39" x14ac:dyDescent="0.3">
      <c r="A252" s="1" t="s">
        <v>127</v>
      </c>
      <c r="B252" s="73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36">
        <v>6.2037037037037E-3</v>
      </c>
      <c r="AM252">
        <v>50.286999999999999</v>
      </c>
    </row>
    <row r="253" spans="1:39" x14ac:dyDescent="0.3">
      <c r="A253" s="1" t="s">
        <v>127</v>
      </c>
      <c r="B253" s="73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36">
        <v>6.2037037037037E-3</v>
      </c>
      <c r="AM253">
        <v>50.286999999999999</v>
      </c>
    </row>
    <row r="254" spans="1:39" x14ac:dyDescent="0.3">
      <c r="A254" s="1" t="s">
        <v>127</v>
      </c>
      <c r="B254" s="73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36">
        <v>6.2037037037037E-3</v>
      </c>
      <c r="AM254">
        <v>50.286999999999999</v>
      </c>
    </row>
    <row r="255" spans="1:39" x14ac:dyDescent="0.3">
      <c r="A255" s="1" t="s">
        <v>127</v>
      </c>
      <c r="B255" s="73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36">
        <v>6.2037037037037E-3</v>
      </c>
      <c r="AM255">
        <v>50.286999999999999</v>
      </c>
    </row>
    <row r="256" spans="1:39" x14ac:dyDescent="0.3">
      <c r="A256" s="1" t="s">
        <v>127</v>
      </c>
      <c r="B256" s="73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36">
        <v>6.2037037037037E-3</v>
      </c>
      <c r="AM256">
        <v>50.286999999999999</v>
      </c>
    </row>
    <row r="257" spans="1:39" x14ac:dyDescent="0.3">
      <c r="A257" s="1" t="s">
        <v>127</v>
      </c>
      <c r="B257" s="73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36">
        <v>6.2037037037037E-3</v>
      </c>
      <c r="AM257">
        <v>50.286999999999999</v>
      </c>
    </row>
    <row r="258" spans="1:39" x14ac:dyDescent="0.3">
      <c r="A258" s="1" t="s">
        <v>127</v>
      </c>
      <c r="B258" s="73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36">
        <v>6.2037037037037E-3</v>
      </c>
      <c r="AM258">
        <v>50.286999999999999</v>
      </c>
    </row>
    <row r="259" spans="1:39" x14ac:dyDescent="0.3">
      <c r="A259" s="1" t="s">
        <v>127</v>
      </c>
      <c r="B259" s="73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36">
        <v>6.2037037037037E-3</v>
      </c>
      <c r="AM259">
        <v>50.286999999999999</v>
      </c>
    </row>
    <row r="260" spans="1:39" x14ac:dyDescent="0.3">
      <c r="A260" s="1" t="s">
        <v>127</v>
      </c>
      <c r="B260" s="73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36">
        <v>6.2037037037037E-3</v>
      </c>
      <c r="AM260">
        <v>50.286999999999999</v>
      </c>
    </row>
    <row r="261" spans="1:39" x14ac:dyDescent="0.3">
      <c r="A261" s="1" t="s">
        <v>127</v>
      </c>
      <c r="B261" s="73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36">
        <v>6.2037037037037E-3</v>
      </c>
      <c r="AM261">
        <v>50.286999999999999</v>
      </c>
    </row>
    <row r="262" spans="1:39" x14ac:dyDescent="0.3">
      <c r="A262" s="1" t="s">
        <v>127</v>
      </c>
      <c r="B262" s="73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36">
        <v>6.2037037037037E-3</v>
      </c>
      <c r="AM262">
        <v>50.286999999999999</v>
      </c>
    </row>
    <row r="263" spans="1:39" x14ac:dyDescent="0.3">
      <c r="A263" s="1" t="s">
        <v>127</v>
      </c>
      <c r="B263" s="73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36">
        <v>6.2037037037037E-3</v>
      </c>
      <c r="AM263">
        <v>50.286999999999999</v>
      </c>
    </row>
    <row r="264" spans="1:39" x14ac:dyDescent="0.3">
      <c r="A264" s="1" t="s">
        <v>127</v>
      </c>
      <c r="B264" s="73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36">
        <v>6.2037037037037E-3</v>
      </c>
      <c r="AM264">
        <v>50.286999999999999</v>
      </c>
    </row>
    <row r="265" spans="1:39" x14ac:dyDescent="0.3">
      <c r="A265" s="1" t="s">
        <v>127</v>
      </c>
      <c r="B265" s="73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36">
        <v>6.2037037037037E-3</v>
      </c>
      <c r="AM265">
        <v>50.286999999999999</v>
      </c>
    </row>
    <row r="266" spans="1:39" x14ac:dyDescent="0.3">
      <c r="A266" s="1" t="s">
        <v>127</v>
      </c>
      <c r="B266" s="73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36">
        <v>6.2037037037037E-3</v>
      </c>
      <c r="AM266">
        <v>50.286999999999999</v>
      </c>
    </row>
    <row r="267" spans="1:39" x14ac:dyDescent="0.3">
      <c r="A267" s="1" t="s">
        <v>127</v>
      </c>
      <c r="B267" s="73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36">
        <v>6.2037037037037E-3</v>
      </c>
      <c r="AM267">
        <v>50.286999999999999</v>
      </c>
    </row>
    <row r="268" spans="1:39" x14ac:dyDescent="0.3">
      <c r="A268" s="1" t="s">
        <v>127</v>
      </c>
      <c r="B268" s="73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36">
        <v>6.2037037037037E-3</v>
      </c>
      <c r="AM268">
        <v>50.286999999999999</v>
      </c>
    </row>
    <row r="269" spans="1:39" x14ac:dyDescent="0.3">
      <c r="A269" s="1" t="s">
        <v>127</v>
      </c>
      <c r="B269" s="73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36">
        <v>6.2037037037037E-3</v>
      </c>
      <c r="AM269">
        <v>50.286999999999999</v>
      </c>
    </row>
    <row r="270" spans="1:39" x14ac:dyDescent="0.3">
      <c r="A270" s="1" t="s">
        <v>127</v>
      </c>
      <c r="B270" s="73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36">
        <v>6.2037037037037E-3</v>
      </c>
      <c r="AM270">
        <v>50.286999999999999</v>
      </c>
    </row>
    <row r="271" spans="1:39" x14ac:dyDescent="0.3">
      <c r="A271" s="1" t="s">
        <v>127</v>
      </c>
      <c r="B271" s="73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36">
        <v>6.2037037037037E-3</v>
      </c>
      <c r="AM271">
        <v>50.286999999999999</v>
      </c>
    </row>
    <row r="272" spans="1:39" x14ac:dyDescent="0.3">
      <c r="A272" s="1" t="s">
        <v>127</v>
      </c>
      <c r="B272" s="73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36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36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36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36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36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36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36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36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36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36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36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36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36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36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36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36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36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36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36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36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36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36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36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36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36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36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36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36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36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36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36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36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36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36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36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36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36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36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36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36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36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36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36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36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36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36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36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36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36">
        <v>5.8564814814814825E-3</v>
      </c>
      <c r="AM320" s="67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36">
        <v>5.8564814814814825E-3</v>
      </c>
      <c r="AM321" s="67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36">
        <v>5.8564814814814799E-3</v>
      </c>
      <c r="AM322" s="67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36">
        <v>5.8564814814814799E-3</v>
      </c>
      <c r="AM323" s="67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36">
        <v>5.8564814814814799E-3</v>
      </c>
      <c r="AM324" s="67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36">
        <v>5.8564814814814799E-3</v>
      </c>
      <c r="AM325" s="67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36">
        <v>5.8564814814814799E-3</v>
      </c>
      <c r="AM326" s="67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36">
        <v>5.8564814814814799E-3</v>
      </c>
      <c r="AM327" s="67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36">
        <v>5.8564814814814799E-3</v>
      </c>
      <c r="AM328" s="67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36">
        <v>5.8564814814814799E-3</v>
      </c>
      <c r="AM329" s="67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36">
        <v>5.8564814814814799E-3</v>
      </c>
      <c r="AM330" s="67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36">
        <v>5.8564814814814799E-3</v>
      </c>
      <c r="AM331" s="67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36">
        <v>5.8564814814814799E-3</v>
      </c>
      <c r="AM332" s="67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36">
        <v>5.8564814814814799E-3</v>
      </c>
      <c r="AM333" s="67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36">
        <v>5.8564814814814799E-3</v>
      </c>
      <c r="AM334" s="67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36">
        <v>5.8564814814814799E-3</v>
      </c>
      <c r="AM335" s="67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36">
        <v>5.8564814814814799E-3</v>
      </c>
      <c r="AM336" s="67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36">
        <v>5.8564814814814799E-3</v>
      </c>
      <c r="AM337" s="67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36">
        <v>5.8564814814814799E-3</v>
      </c>
      <c r="AM338" s="67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36">
        <v>5.8564814814814799E-3</v>
      </c>
      <c r="AM339" s="67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36">
        <v>5.8564814814814799E-3</v>
      </c>
      <c r="AM340" s="67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36">
        <v>5.8564814814814799E-3</v>
      </c>
      <c r="AM341" s="67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36">
        <v>5.8564814814814799E-3</v>
      </c>
      <c r="AM342" s="67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36">
        <v>5.8564814814814799E-3</v>
      </c>
      <c r="AM343" s="67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36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36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36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36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36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36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36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36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36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36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36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36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36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36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36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36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36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36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36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36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36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36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36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36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36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36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36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36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36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36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36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36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36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36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36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36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36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36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36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36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36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36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36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36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36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36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36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36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36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36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36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36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36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36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36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36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36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36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36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36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36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36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36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36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36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36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36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36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36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36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36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67" t="s">
        <v>325</v>
      </c>
      <c r="F415" s="67" t="s">
        <v>238</v>
      </c>
      <c r="G415" s="14">
        <f>(C415-VLOOKUP(E415,Riders!$A$2:$C$3501,2,FALSE))/365</f>
        <v>26.402739726027399</v>
      </c>
      <c r="H415" s="38">
        <v>2</v>
      </c>
      <c r="I415" s="67">
        <v>0</v>
      </c>
      <c r="J415" s="67">
        <v>0</v>
      </c>
      <c r="K415" s="67">
        <v>0</v>
      </c>
      <c r="L415" s="67">
        <v>0</v>
      </c>
      <c r="M415" s="67">
        <v>0</v>
      </c>
      <c r="N415" s="67">
        <v>0</v>
      </c>
      <c r="O415" s="67">
        <v>0</v>
      </c>
      <c r="P415" s="67">
        <v>0</v>
      </c>
      <c r="Q415" s="67">
        <v>0</v>
      </c>
      <c r="R415" s="67">
        <v>0</v>
      </c>
      <c r="S415" s="67">
        <v>0</v>
      </c>
      <c r="T415" s="67">
        <v>0</v>
      </c>
      <c r="U415" s="67">
        <v>0</v>
      </c>
      <c r="V415" s="67">
        <v>0</v>
      </c>
      <c r="W415" s="67">
        <v>0</v>
      </c>
      <c r="X415" s="67">
        <v>0</v>
      </c>
      <c r="Y415" s="67">
        <v>0</v>
      </c>
      <c r="Z415" s="67">
        <v>0</v>
      </c>
      <c r="AA415" s="67">
        <v>0</v>
      </c>
      <c r="AB415" s="67">
        <v>0</v>
      </c>
      <c r="AC415" s="67">
        <v>0</v>
      </c>
      <c r="AD415" s="67">
        <v>1</v>
      </c>
      <c r="AE415" s="67">
        <v>1</v>
      </c>
      <c r="AF415" s="67">
        <v>1</v>
      </c>
      <c r="AG415" s="67">
        <v>0</v>
      </c>
      <c r="AH415" s="67">
        <v>0</v>
      </c>
      <c r="AI415" s="67">
        <v>0</v>
      </c>
      <c r="AJ415" s="67">
        <v>0</v>
      </c>
      <c r="AK415" s="67">
        <v>3</v>
      </c>
      <c r="AL415" s="136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67" t="s">
        <v>298</v>
      </c>
      <c r="F416" s="67" t="s">
        <v>53</v>
      </c>
      <c r="G416" s="14">
        <f>(C416-VLOOKUP(E416,Riders!$A$2:$C$3501,2,FALSE))/365</f>
        <v>19.375342465753423</v>
      </c>
      <c r="H416" s="38">
        <v>3</v>
      </c>
      <c r="I416" s="67">
        <v>0</v>
      </c>
      <c r="J416" s="67">
        <v>0</v>
      </c>
      <c r="K416" s="67">
        <v>0</v>
      </c>
      <c r="L416" s="67">
        <v>0</v>
      </c>
      <c r="M416" s="67">
        <v>0</v>
      </c>
      <c r="N416" s="67">
        <v>0</v>
      </c>
      <c r="O416" s="67">
        <v>0</v>
      </c>
      <c r="P416" s="67">
        <v>0</v>
      </c>
      <c r="Q416" s="67">
        <v>0</v>
      </c>
      <c r="R416" s="67">
        <v>0</v>
      </c>
      <c r="S416" s="67">
        <v>0</v>
      </c>
      <c r="T416" s="67">
        <v>0</v>
      </c>
      <c r="U416" s="67">
        <v>0</v>
      </c>
      <c r="V416" s="67">
        <v>0</v>
      </c>
      <c r="W416" s="67">
        <v>0</v>
      </c>
      <c r="X416" s="67">
        <v>1</v>
      </c>
      <c r="Y416" s="67">
        <v>1</v>
      </c>
      <c r="Z416" s="67">
        <v>1</v>
      </c>
      <c r="AA416" s="67">
        <v>0</v>
      </c>
      <c r="AB416" s="67">
        <v>0</v>
      </c>
      <c r="AC416" s="67">
        <v>0</v>
      </c>
      <c r="AD416" s="67">
        <v>0</v>
      </c>
      <c r="AE416" s="67">
        <v>0</v>
      </c>
      <c r="AF416" s="67">
        <v>0</v>
      </c>
      <c r="AG416" s="67">
        <v>0</v>
      </c>
      <c r="AH416" s="67">
        <v>0</v>
      </c>
      <c r="AI416" s="67">
        <v>0</v>
      </c>
      <c r="AJ416" s="67">
        <v>0</v>
      </c>
      <c r="AK416" s="67">
        <v>3</v>
      </c>
      <c r="AL416" s="136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67" t="s">
        <v>214</v>
      </c>
      <c r="F417" s="67" t="s">
        <v>67</v>
      </c>
      <c r="G417" s="14">
        <f>(C417-VLOOKUP(E417,Riders!$A$2:$C$3501,2,FALSE))/365</f>
        <v>23.953424657534246</v>
      </c>
      <c r="H417" s="38">
        <v>4</v>
      </c>
      <c r="I417" s="67">
        <v>0</v>
      </c>
      <c r="J417" s="67">
        <v>0</v>
      </c>
      <c r="K417" s="67">
        <v>0</v>
      </c>
      <c r="L417" s="67">
        <v>0</v>
      </c>
      <c r="M417" s="67">
        <v>0</v>
      </c>
      <c r="N417" s="67">
        <v>0</v>
      </c>
      <c r="O417" s="67">
        <v>0</v>
      </c>
      <c r="P417" s="67">
        <v>0</v>
      </c>
      <c r="Q417" s="67">
        <v>0</v>
      </c>
      <c r="R417" s="67">
        <v>0</v>
      </c>
      <c r="S417" s="67">
        <v>0</v>
      </c>
      <c r="T417" s="67">
        <v>0</v>
      </c>
      <c r="U417" s="67">
        <v>0</v>
      </c>
      <c r="V417" s="67">
        <v>1</v>
      </c>
      <c r="W417" s="67">
        <v>0</v>
      </c>
      <c r="X417" s="67">
        <v>0</v>
      </c>
      <c r="Y417" s="67">
        <v>0</v>
      </c>
      <c r="Z417" s="67">
        <v>0</v>
      </c>
      <c r="AA417" s="67">
        <v>0</v>
      </c>
      <c r="AB417" s="67">
        <v>0</v>
      </c>
      <c r="AC417" s="67">
        <v>0</v>
      </c>
      <c r="AD417" s="67">
        <v>0</v>
      </c>
      <c r="AE417" s="67">
        <v>0</v>
      </c>
      <c r="AF417" s="67">
        <v>0</v>
      </c>
      <c r="AG417" s="67">
        <v>0</v>
      </c>
      <c r="AH417" s="67">
        <v>1</v>
      </c>
      <c r="AI417" s="67">
        <v>0</v>
      </c>
      <c r="AJ417" s="67">
        <v>0</v>
      </c>
      <c r="AK417" s="67">
        <v>2</v>
      </c>
      <c r="AL417" s="136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67" t="s">
        <v>333</v>
      </c>
      <c r="F418" s="67" t="s">
        <v>172</v>
      </c>
      <c r="G418" s="14">
        <f>(C418-VLOOKUP(E418,Riders!$A$2:$C$3501,2,FALSE))/365</f>
        <v>24.339726027397262</v>
      </c>
      <c r="H418" s="38">
        <v>5</v>
      </c>
      <c r="I418" s="67">
        <v>1</v>
      </c>
      <c r="J418" s="67">
        <v>0</v>
      </c>
      <c r="K418" s="67">
        <v>1</v>
      </c>
      <c r="L418" s="67">
        <v>0</v>
      </c>
      <c r="M418" s="67">
        <v>0</v>
      </c>
      <c r="N418" s="67">
        <v>0</v>
      </c>
      <c r="O418" s="67">
        <v>0</v>
      </c>
      <c r="P418" s="67">
        <v>0</v>
      </c>
      <c r="Q418" s="67">
        <v>0</v>
      </c>
      <c r="R418" s="67">
        <v>0</v>
      </c>
      <c r="S418" s="67">
        <v>0</v>
      </c>
      <c r="T418" s="67">
        <v>0</v>
      </c>
      <c r="U418" s="67">
        <v>0</v>
      </c>
      <c r="V418" s="67">
        <v>0</v>
      </c>
      <c r="W418" s="67">
        <v>0</v>
      </c>
      <c r="X418" s="67">
        <v>0</v>
      </c>
      <c r="Y418" s="67">
        <v>0</v>
      </c>
      <c r="Z418" s="67">
        <v>0</v>
      </c>
      <c r="AA418" s="67">
        <v>0</v>
      </c>
      <c r="AB418" s="67">
        <v>0</v>
      </c>
      <c r="AC418" s="67">
        <v>0</v>
      </c>
      <c r="AD418" s="67">
        <v>0</v>
      </c>
      <c r="AE418" s="67">
        <v>0</v>
      </c>
      <c r="AF418" s="67">
        <v>0</v>
      </c>
      <c r="AG418" s="67">
        <v>0</v>
      </c>
      <c r="AH418" s="67">
        <v>0</v>
      </c>
      <c r="AI418" s="67">
        <v>20</v>
      </c>
      <c r="AJ418" s="67">
        <v>20</v>
      </c>
      <c r="AK418" s="67">
        <v>2</v>
      </c>
      <c r="AL418" s="136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67" t="s">
        <v>242</v>
      </c>
      <c r="F419" s="67" t="s">
        <v>243</v>
      </c>
      <c r="G419" s="14">
        <f>(C419-VLOOKUP(E419,Riders!$A$2:$C$3501,2,FALSE))/365</f>
        <v>24.002739726027396</v>
      </c>
      <c r="H419" s="38">
        <v>6</v>
      </c>
      <c r="I419" s="67">
        <v>0</v>
      </c>
      <c r="J419" s="67">
        <v>1</v>
      </c>
      <c r="K419" s="67">
        <v>0</v>
      </c>
      <c r="L419" s="67">
        <v>1</v>
      </c>
      <c r="M419" s="67">
        <v>0</v>
      </c>
      <c r="N419" s="67">
        <v>0</v>
      </c>
      <c r="O419" s="67">
        <v>0</v>
      </c>
      <c r="P419" s="67">
        <v>0</v>
      </c>
      <c r="Q419" s="67">
        <v>0</v>
      </c>
      <c r="R419" s="67">
        <v>0</v>
      </c>
      <c r="S419" s="67">
        <v>0</v>
      </c>
      <c r="T419" s="67">
        <v>0</v>
      </c>
      <c r="U419" s="67">
        <v>0</v>
      </c>
      <c r="V419" s="67">
        <v>0</v>
      </c>
      <c r="W419" s="67">
        <v>0</v>
      </c>
      <c r="X419" s="67">
        <v>0</v>
      </c>
      <c r="Y419" s="67">
        <v>0</v>
      </c>
      <c r="Z419" s="67">
        <v>0</v>
      </c>
      <c r="AA419" s="67">
        <v>0</v>
      </c>
      <c r="AB419" s="67">
        <v>0</v>
      </c>
      <c r="AC419" s="67">
        <v>0</v>
      </c>
      <c r="AD419" s="67">
        <v>0</v>
      </c>
      <c r="AE419" s="67">
        <v>0</v>
      </c>
      <c r="AF419" s="67">
        <v>0</v>
      </c>
      <c r="AG419" s="67">
        <v>0</v>
      </c>
      <c r="AH419" s="67">
        <v>0</v>
      </c>
      <c r="AI419" s="67">
        <v>20</v>
      </c>
      <c r="AJ419" s="67">
        <v>20</v>
      </c>
      <c r="AK419" s="67">
        <v>2</v>
      </c>
      <c r="AL419" s="136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67" t="s">
        <v>236</v>
      </c>
      <c r="F420" s="67" t="s">
        <v>51</v>
      </c>
      <c r="G420" s="14">
        <f>(C420-VLOOKUP(E420,Riders!$A$2:$C$3501,2,FALSE))/365</f>
        <v>23.073972602739726</v>
      </c>
      <c r="H420" s="38">
        <v>7</v>
      </c>
      <c r="I420" s="67">
        <v>0</v>
      </c>
      <c r="J420" s="67">
        <v>0</v>
      </c>
      <c r="K420" s="67">
        <v>0</v>
      </c>
      <c r="L420" s="67">
        <v>0</v>
      </c>
      <c r="M420" s="67">
        <v>0</v>
      </c>
      <c r="N420" s="67">
        <v>0</v>
      </c>
      <c r="O420" s="67">
        <v>0</v>
      </c>
      <c r="P420" s="67">
        <v>0</v>
      </c>
      <c r="Q420" s="67">
        <v>0</v>
      </c>
      <c r="R420" s="67">
        <v>0</v>
      </c>
      <c r="S420" s="67">
        <v>0</v>
      </c>
      <c r="T420" s="67">
        <v>0</v>
      </c>
      <c r="U420" s="67">
        <v>0</v>
      </c>
      <c r="V420" s="67">
        <v>0</v>
      </c>
      <c r="W420" s="67">
        <v>0</v>
      </c>
      <c r="X420" s="67">
        <v>0</v>
      </c>
      <c r="Y420" s="67">
        <v>0</v>
      </c>
      <c r="Z420" s="67">
        <v>0</v>
      </c>
      <c r="AA420" s="67">
        <v>0</v>
      </c>
      <c r="AB420" s="67">
        <v>0</v>
      </c>
      <c r="AC420" s="67">
        <v>0</v>
      </c>
      <c r="AD420" s="67">
        <v>0</v>
      </c>
      <c r="AE420" s="67">
        <v>0</v>
      </c>
      <c r="AF420" s="67">
        <v>0</v>
      </c>
      <c r="AG420" s="67">
        <v>1</v>
      </c>
      <c r="AH420" s="67">
        <v>0</v>
      </c>
      <c r="AI420" s="67">
        <v>0</v>
      </c>
      <c r="AJ420" s="67">
        <v>0</v>
      </c>
      <c r="AK420" s="67">
        <v>1</v>
      </c>
      <c r="AL420" s="136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67" t="s">
        <v>315</v>
      </c>
      <c r="F421" s="67" t="s">
        <v>36</v>
      </c>
      <c r="G421" s="14">
        <f>(C421-VLOOKUP(E421,Riders!$A$2:$C$3501,2,FALSE))/365</f>
        <v>26.989041095890411</v>
      </c>
      <c r="H421" s="38">
        <v>8</v>
      </c>
      <c r="I421" s="67">
        <v>0</v>
      </c>
      <c r="J421" s="67">
        <v>0</v>
      </c>
      <c r="K421" s="67">
        <v>0</v>
      </c>
      <c r="L421" s="67">
        <v>0</v>
      </c>
      <c r="M421" s="67">
        <v>0</v>
      </c>
      <c r="N421" s="67">
        <v>0</v>
      </c>
      <c r="O421" s="67">
        <v>0</v>
      </c>
      <c r="P421" s="67">
        <v>0</v>
      </c>
      <c r="Q421" s="67">
        <v>0</v>
      </c>
      <c r="R421" s="67">
        <v>0</v>
      </c>
      <c r="S421" s="67">
        <v>0</v>
      </c>
      <c r="T421" s="67">
        <v>0</v>
      </c>
      <c r="U421" s="67">
        <v>0</v>
      </c>
      <c r="V421" s="67">
        <v>0</v>
      </c>
      <c r="W421" s="67">
        <v>0</v>
      </c>
      <c r="X421" s="67">
        <v>0</v>
      </c>
      <c r="Y421" s="67">
        <v>0</v>
      </c>
      <c r="Z421" s="67">
        <v>0</v>
      </c>
      <c r="AA421" s="67">
        <v>1</v>
      </c>
      <c r="AB421" s="67">
        <v>0</v>
      </c>
      <c r="AC421" s="67">
        <v>0</v>
      </c>
      <c r="AD421" s="67">
        <v>0</v>
      </c>
      <c r="AE421" s="67">
        <v>0</v>
      </c>
      <c r="AF421" s="67">
        <v>0</v>
      </c>
      <c r="AG421" s="67">
        <v>0</v>
      </c>
      <c r="AH421" s="67">
        <v>0</v>
      </c>
      <c r="AI421" s="67">
        <v>0</v>
      </c>
      <c r="AJ421" s="67">
        <v>0</v>
      </c>
      <c r="AK421" s="67">
        <v>1</v>
      </c>
      <c r="AL421" s="136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67" t="s">
        <v>219</v>
      </c>
      <c r="F422" s="67" t="s">
        <v>220</v>
      </c>
      <c r="G422" s="14">
        <f>(C422-VLOOKUP(E422,Riders!$A$2:$C$3501,2,FALSE))/365</f>
        <v>26.276712328767122</v>
      </c>
      <c r="H422" s="38">
        <v>9</v>
      </c>
      <c r="I422" s="67">
        <v>0</v>
      </c>
      <c r="J422" s="67">
        <v>0</v>
      </c>
      <c r="K422" s="67">
        <v>0</v>
      </c>
      <c r="L422" s="67">
        <v>0</v>
      </c>
      <c r="M422" s="67">
        <v>0</v>
      </c>
      <c r="N422" s="67">
        <v>0</v>
      </c>
      <c r="O422" s="67">
        <v>0</v>
      </c>
      <c r="P422" s="67">
        <v>0</v>
      </c>
      <c r="Q422" s="67">
        <v>0</v>
      </c>
      <c r="R422" s="67">
        <v>0</v>
      </c>
      <c r="S422" s="67">
        <v>0</v>
      </c>
      <c r="T422" s="67">
        <v>0</v>
      </c>
      <c r="U422" s="67">
        <v>0</v>
      </c>
      <c r="V422" s="67">
        <v>0</v>
      </c>
      <c r="W422" s="67">
        <v>0</v>
      </c>
      <c r="X422" s="67">
        <v>0</v>
      </c>
      <c r="Y422" s="67">
        <v>0</v>
      </c>
      <c r="Z422" s="67">
        <v>0</v>
      </c>
      <c r="AA422" s="67">
        <v>0</v>
      </c>
      <c r="AB422" s="67">
        <v>0</v>
      </c>
      <c r="AC422" s="67">
        <v>1</v>
      </c>
      <c r="AD422" s="67">
        <v>0</v>
      </c>
      <c r="AE422" s="67">
        <v>0</v>
      </c>
      <c r="AF422" s="67">
        <v>0</v>
      </c>
      <c r="AG422" s="67">
        <v>0</v>
      </c>
      <c r="AH422" s="67">
        <v>0</v>
      </c>
      <c r="AI422" s="67">
        <v>0</v>
      </c>
      <c r="AJ422" s="67">
        <v>0</v>
      </c>
      <c r="AK422" s="67">
        <v>1</v>
      </c>
      <c r="AL422" s="136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67" t="s">
        <v>355</v>
      </c>
      <c r="F423" s="67" t="s">
        <v>44</v>
      </c>
      <c r="G423" s="14" t="e">
        <f>(C423-VLOOKUP(E423,Riders!$A$2:$C$3501,2,FALSE))/365</f>
        <v>#N/A</v>
      </c>
      <c r="H423" s="38">
        <v>10</v>
      </c>
      <c r="I423" s="67">
        <v>0</v>
      </c>
      <c r="J423" s="67">
        <v>0</v>
      </c>
      <c r="K423" s="67">
        <v>0</v>
      </c>
      <c r="L423" s="67">
        <v>0</v>
      </c>
      <c r="M423" s="67">
        <v>0</v>
      </c>
      <c r="N423" s="67">
        <v>0</v>
      </c>
      <c r="O423" s="67">
        <v>0</v>
      </c>
      <c r="P423" s="67">
        <v>0</v>
      </c>
      <c r="Q423" s="67">
        <v>0</v>
      </c>
      <c r="R423" s="67">
        <v>0</v>
      </c>
      <c r="S423" s="67">
        <v>0</v>
      </c>
      <c r="T423" s="67">
        <v>0</v>
      </c>
      <c r="U423" s="67">
        <v>0</v>
      </c>
      <c r="V423" s="67">
        <v>0</v>
      </c>
      <c r="W423" s="67">
        <v>0</v>
      </c>
      <c r="X423" s="67">
        <v>0</v>
      </c>
      <c r="Y423" s="67">
        <v>0</v>
      </c>
      <c r="Z423" s="67">
        <v>0</v>
      </c>
      <c r="AA423" s="67">
        <v>0</v>
      </c>
      <c r="AB423" s="67">
        <v>1</v>
      </c>
      <c r="AC423" s="67">
        <v>0</v>
      </c>
      <c r="AD423" s="67">
        <v>0</v>
      </c>
      <c r="AE423" s="67">
        <v>0</v>
      </c>
      <c r="AF423" s="67">
        <v>0</v>
      </c>
      <c r="AG423" s="67">
        <v>0</v>
      </c>
      <c r="AH423" s="67">
        <v>0</v>
      </c>
      <c r="AI423" s="67">
        <v>0</v>
      </c>
      <c r="AJ423" s="67">
        <v>0</v>
      </c>
      <c r="AK423" s="67">
        <v>1</v>
      </c>
      <c r="AL423" s="136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67" t="s">
        <v>336</v>
      </c>
      <c r="F424" s="67" t="s">
        <v>118</v>
      </c>
      <c r="G424" s="14" t="e">
        <f>(C424-VLOOKUP(E424,Riders!$A$2:$C$3501,2,FALSE))/365</f>
        <v>#N/A</v>
      </c>
      <c r="H424" s="38">
        <v>11</v>
      </c>
      <c r="I424" s="67">
        <v>0</v>
      </c>
      <c r="J424" s="67">
        <v>0</v>
      </c>
      <c r="K424" s="67">
        <v>0</v>
      </c>
      <c r="L424" s="67">
        <v>0</v>
      </c>
      <c r="M424" s="67">
        <v>0</v>
      </c>
      <c r="N424" s="67">
        <v>0</v>
      </c>
      <c r="O424" s="67">
        <v>0</v>
      </c>
      <c r="P424" s="67">
        <v>0</v>
      </c>
      <c r="Q424" s="67">
        <v>0</v>
      </c>
      <c r="R424" s="67">
        <v>0</v>
      </c>
      <c r="S424" s="67">
        <v>0</v>
      </c>
      <c r="T424" s="67">
        <v>0</v>
      </c>
      <c r="U424" s="67">
        <v>0</v>
      </c>
      <c r="V424" s="67">
        <v>0</v>
      </c>
      <c r="W424" s="67">
        <v>1</v>
      </c>
      <c r="X424" s="67">
        <v>0</v>
      </c>
      <c r="Y424" s="67">
        <v>0</v>
      </c>
      <c r="Z424" s="67">
        <v>0</v>
      </c>
      <c r="AA424" s="67">
        <v>0</v>
      </c>
      <c r="AB424" s="67">
        <v>0</v>
      </c>
      <c r="AC424" s="67">
        <v>0</v>
      </c>
      <c r="AD424" s="67">
        <v>0</v>
      </c>
      <c r="AE424" s="67">
        <v>0</v>
      </c>
      <c r="AF424" s="67">
        <v>0</v>
      </c>
      <c r="AG424" s="67">
        <v>0</v>
      </c>
      <c r="AH424" s="67">
        <v>0</v>
      </c>
      <c r="AI424" s="67">
        <v>0</v>
      </c>
      <c r="AJ424" s="67">
        <v>0</v>
      </c>
      <c r="AK424" s="67">
        <v>1</v>
      </c>
      <c r="AL424" s="136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67" t="s">
        <v>276</v>
      </c>
      <c r="F425" s="67" t="s">
        <v>120</v>
      </c>
      <c r="G425" s="14" t="e">
        <f>(C425-VLOOKUP(E425,Riders!$A$2:$C$3501,2,FALSE))/365</f>
        <v>#N/A</v>
      </c>
      <c r="H425" s="38">
        <v>12</v>
      </c>
      <c r="I425" s="67">
        <v>0</v>
      </c>
      <c r="J425" s="67">
        <v>0</v>
      </c>
      <c r="K425" s="67">
        <v>0</v>
      </c>
      <c r="L425" s="67">
        <v>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0</v>
      </c>
      <c r="U425" s="67">
        <v>0</v>
      </c>
      <c r="V425" s="67">
        <v>0</v>
      </c>
      <c r="W425" s="67">
        <v>0</v>
      </c>
      <c r="X425" s="67">
        <v>0</v>
      </c>
      <c r="Y425" s="67">
        <v>0</v>
      </c>
      <c r="Z425" s="67">
        <v>0</v>
      </c>
      <c r="AA425" s="67">
        <v>0</v>
      </c>
      <c r="AB425" s="67">
        <v>0</v>
      </c>
      <c r="AC425" s="67">
        <v>0</v>
      </c>
      <c r="AD425" s="67">
        <v>0</v>
      </c>
      <c r="AE425" s="67">
        <v>0</v>
      </c>
      <c r="AF425" s="67">
        <v>0</v>
      </c>
      <c r="AG425" s="67">
        <v>0</v>
      </c>
      <c r="AH425" s="67">
        <v>0</v>
      </c>
      <c r="AI425" s="67">
        <v>0</v>
      </c>
      <c r="AJ425" s="67">
        <v>0</v>
      </c>
      <c r="AK425" s="67">
        <v>0</v>
      </c>
      <c r="AL425" s="136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67" t="s">
        <v>349</v>
      </c>
      <c r="F426" s="67" t="s">
        <v>19</v>
      </c>
      <c r="G426" s="14">
        <f>(C426-VLOOKUP(E426,Riders!$A$2:$C$3501,2,FALSE))/365</f>
        <v>27.520547945205479</v>
      </c>
      <c r="H426" s="38">
        <v>13</v>
      </c>
      <c r="I426" s="67">
        <v>0</v>
      </c>
      <c r="J426" s="67">
        <v>0</v>
      </c>
      <c r="K426" s="67">
        <v>0</v>
      </c>
      <c r="L426" s="67">
        <v>0</v>
      </c>
      <c r="M426" s="67">
        <v>0</v>
      </c>
      <c r="N426" s="67">
        <v>0</v>
      </c>
      <c r="O426" s="67">
        <v>0</v>
      </c>
      <c r="P426" s="67">
        <v>0</v>
      </c>
      <c r="Q426" s="67">
        <v>0</v>
      </c>
      <c r="R426" s="67">
        <v>0</v>
      </c>
      <c r="S426" s="67">
        <v>0</v>
      </c>
      <c r="T426" s="67">
        <v>0</v>
      </c>
      <c r="U426" s="67">
        <v>0</v>
      </c>
      <c r="V426" s="67">
        <v>0</v>
      </c>
      <c r="W426" s="67">
        <v>0</v>
      </c>
      <c r="X426" s="67">
        <v>0</v>
      </c>
      <c r="Y426" s="67">
        <v>0</v>
      </c>
      <c r="Z426" s="67">
        <v>0</v>
      </c>
      <c r="AA426" s="67">
        <v>0</v>
      </c>
      <c r="AB426" s="67">
        <v>0</v>
      </c>
      <c r="AC426" s="67">
        <v>0</v>
      </c>
      <c r="AD426" s="67">
        <v>0</v>
      </c>
      <c r="AE426" s="67">
        <v>0</v>
      </c>
      <c r="AF426" s="67">
        <v>0</v>
      </c>
      <c r="AG426" s="67">
        <v>0</v>
      </c>
      <c r="AH426" s="67">
        <v>0</v>
      </c>
      <c r="AI426" s="67">
        <v>0</v>
      </c>
      <c r="AJ426" s="67">
        <v>0</v>
      </c>
      <c r="AK426" s="67">
        <v>0</v>
      </c>
      <c r="AL426" s="136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67" t="s">
        <v>300</v>
      </c>
      <c r="F427" s="67" t="s">
        <v>56</v>
      </c>
      <c r="G427" s="14">
        <f>(C427-VLOOKUP(E427,Riders!$A$2:$C$3501,2,FALSE))/365</f>
        <v>31.391780821917809</v>
      </c>
      <c r="H427" s="38">
        <v>14</v>
      </c>
      <c r="I427" s="67">
        <v>0</v>
      </c>
      <c r="J427" s="67">
        <v>0</v>
      </c>
      <c r="K427" s="67">
        <v>0</v>
      </c>
      <c r="L427" s="67">
        <v>0</v>
      </c>
      <c r="M427" s="67">
        <v>0</v>
      </c>
      <c r="N427" s="67">
        <v>0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0</v>
      </c>
      <c r="X427" s="67">
        <v>0</v>
      </c>
      <c r="Y427" s="67">
        <v>0</v>
      </c>
      <c r="Z427" s="67">
        <v>0</v>
      </c>
      <c r="AA427" s="67">
        <v>0</v>
      </c>
      <c r="AB427" s="67">
        <v>0</v>
      </c>
      <c r="AC427" s="67">
        <v>0</v>
      </c>
      <c r="AD427" s="67">
        <v>0</v>
      </c>
      <c r="AE427" s="67">
        <v>0</v>
      </c>
      <c r="AF427" s="67">
        <v>0</v>
      </c>
      <c r="AG427" s="67">
        <v>0</v>
      </c>
      <c r="AH427" s="67">
        <v>0</v>
      </c>
      <c r="AI427" s="67">
        <v>0</v>
      </c>
      <c r="AJ427" s="67">
        <v>0</v>
      </c>
      <c r="AK427" s="67">
        <v>0</v>
      </c>
      <c r="AL427" s="136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67" t="s">
        <v>299</v>
      </c>
      <c r="F428" s="67" t="s">
        <v>38</v>
      </c>
      <c r="G428" s="14">
        <f>(C428-VLOOKUP(E428,Riders!$A$2:$C$3501,2,FALSE))/365</f>
        <v>26.268493150684932</v>
      </c>
      <c r="H428" s="38">
        <v>15</v>
      </c>
      <c r="I428" s="67">
        <v>0</v>
      </c>
      <c r="J428" s="67">
        <v>0</v>
      </c>
      <c r="K428" s="67">
        <v>0</v>
      </c>
      <c r="L428" s="67">
        <v>0</v>
      </c>
      <c r="M428" s="67">
        <v>0</v>
      </c>
      <c r="N428" s="67">
        <v>0</v>
      </c>
      <c r="O428" s="67">
        <v>0</v>
      </c>
      <c r="P428" s="67">
        <v>0</v>
      </c>
      <c r="Q428" s="67">
        <v>0</v>
      </c>
      <c r="R428" s="67">
        <v>0</v>
      </c>
      <c r="S428" s="67">
        <v>0</v>
      </c>
      <c r="T428" s="67">
        <v>0</v>
      </c>
      <c r="U428" s="67">
        <v>0</v>
      </c>
      <c r="V428" s="67">
        <v>0</v>
      </c>
      <c r="W428" s="67">
        <v>0</v>
      </c>
      <c r="X428" s="67">
        <v>0</v>
      </c>
      <c r="Y428" s="67">
        <v>0</v>
      </c>
      <c r="Z428" s="67">
        <v>0</v>
      </c>
      <c r="AA428" s="67">
        <v>0</v>
      </c>
      <c r="AB428" s="67">
        <v>0</v>
      </c>
      <c r="AC428" s="67">
        <v>0</v>
      </c>
      <c r="AD428" s="67">
        <v>0</v>
      </c>
      <c r="AE428" s="67">
        <v>0</v>
      </c>
      <c r="AF428" s="67">
        <v>0</v>
      </c>
      <c r="AG428" s="67">
        <v>0</v>
      </c>
      <c r="AH428" s="67">
        <v>0</v>
      </c>
      <c r="AI428" s="67">
        <v>0</v>
      </c>
      <c r="AJ428" s="67">
        <v>0</v>
      </c>
      <c r="AK428" s="67">
        <v>0</v>
      </c>
      <c r="AL428" s="136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67" t="s">
        <v>307</v>
      </c>
      <c r="F429" s="67" t="s">
        <v>27</v>
      </c>
      <c r="G429" s="14">
        <f>(C429-VLOOKUP(E429,Riders!$A$2:$C$3501,2,FALSE))/365</f>
        <v>25.517808219178082</v>
      </c>
      <c r="H429" s="38">
        <v>16</v>
      </c>
      <c r="I429" s="67">
        <v>0</v>
      </c>
      <c r="J429" s="67">
        <v>0</v>
      </c>
      <c r="K429" s="67">
        <v>0</v>
      </c>
      <c r="L429" s="67">
        <v>0</v>
      </c>
      <c r="M429" s="67">
        <v>0</v>
      </c>
      <c r="N429" s="67">
        <v>0</v>
      </c>
      <c r="O429" s="67">
        <v>0</v>
      </c>
      <c r="P429" s="67">
        <v>0</v>
      </c>
      <c r="Q429" s="67">
        <v>0</v>
      </c>
      <c r="R429" s="67">
        <v>0</v>
      </c>
      <c r="S429" s="67">
        <v>0</v>
      </c>
      <c r="T429" s="67">
        <v>0</v>
      </c>
      <c r="U429" s="67">
        <v>0</v>
      </c>
      <c r="V429" s="67">
        <v>0</v>
      </c>
      <c r="W429" s="67">
        <v>0</v>
      </c>
      <c r="X429" s="67">
        <v>0</v>
      </c>
      <c r="Y429" s="67">
        <v>0</v>
      </c>
      <c r="Z429" s="67">
        <v>0</v>
      </c>
      <c r="AA429" s="67">
        <v>0</v>
      </c>
      <c r="AB429" s="67">
        <v>0</v>
      </c>
      <c r="AC429" s="67">
        <v>0</v>
      </c>
      <c r="AD429" s="67">
        <v>0</v>
      </c>
      <c r="AE429" s="67">
        <v>0</v>
      </c>
      <c r="AF429" s="67">
        <v>0</v>
      </c>
      <c r="AG429" s="67">
        <v>0</v>
      </c>
      <c r="AH429" s="67">
        <v>0</v>
      </c>
      <c r="AI429" s="67">
        <v>0</v>
      </c>
      <c r="AJ429" s="67">
        <v>0</v>
      </c>
      <c r="AK429" s="67">
        <v>0</v>
      </c>
      <c r="AL429" s="136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67" t="s">
        <v>311</v>
      </c>
      <c r="F430" s="67" t="s">
        <v>61</v>
      </c>
      <c r="G430" s="14">
        <f>(C430-VLOOKUP(E430,Riders!$A$2:$C$3501,2,FALSE))/365</f>
        <v>28.884931506849316</v>
      </c>
      <c r="H430" s="38">
        <v>17</v>
      </c>
      <c r="I430" s="67">
        <v>0</v>
      </c>
      <c r="J430" s="67">
        <v>0</v>
      </c>
      <c r="K430" s="67">
        <v>0</v>
      </c>
      <c r="L430" s="67">
        <v>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0</v>
      </c>
      <c r="X430" s="67">
        <v>0</v>
      </c>
      <c r="Y430" s="67">
        <v>0</v>
      </c>
      <c r="Z430" s="67">
        <v>0</v>
      </c>
      <c r="AA430" s="67">
        <v>0</v>
      </c>
      <c r="AB430" s="67">
        <v>0</v>
      </c>
      <c r="AC430" s="67">
        <v>0</v>
      </c>
      <c r="AD430" s="67">
        <v>0</v>
      </c>
      <c r="AE430" s="67">
        <v>0</v>
      </c>
      <c r="AF430" s="67">
        <v>0</v>
      </c>
      <c r="AG430" s="67">
        <v>0</v>
      </c>
      <c r="AH430" s="67">
        <v>0</v>
      </c>
      <c r="AI430" s="67">
        <v>0</v>
      </c>
      <c r="AJ430" s="67">
        <v>0</v>
      </c>
      <c r="AK430" s="67">
        <v>0</v>
      </c>
      <c r="AL430" s="136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67" t="s">
        <v>326</v>
      </c>
      <c r="F431" s="67" t="s">
        <v>49</v>
      </c>
      <c r="G431" s="14" t="e">
        <f>(C431-VLOOKUP(E431,Riders!$A$2:$C$3501,2,FALSE))/365</f>
        <v>#N/A</v>
      </c>
      <c r="H431" s="38">
        <v>18</v>
      </c>
      <c r="I431" s="67">
        <v>0</v>
      </c>
      <c r="J431" s="67">
        <v>0</v>
      </c>
      <c r="K431" s="67">
        <v>0</v>
      </c>
      <c r="L431" s="67">
        <v>0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0</v>
      </c>
      <c r="X431" s="67">
        <v>0</v>
      </c>
      <c r="Y431" s="67">
        <v>0</v>
      </c>
      <c r="Z431" s="67">
        <v>0</v>
      </c>
      <c r="AA431" s="67">
        <v>0</v>
      </c>
      <c r="AB431" s="67">
        <v>0</v>
      </c>
      <c r="AC431" s="67">
        <v>0</v>
      </c>
      <c r="AD431" s="67">
        <v>0</v>
      </c>
      <c r="AE431" s="67">
        <v>0</v>
      </c>
      <c r="AF431" s="67">
        <v>0</v>
      </c>
      <c r="AG431" s="67">
        <v>0</v>
      </c>
      <c r="AH431" s="67">
        <v>0</v>
      </c>
      <c r="AI431" s="67">
        <v>0</v>
      </c>
      <c r="AJ431" s="67">
        <v>0</v>
      </c>
      <c r="AK431" s="67">
        <v>0</v>
      </c>
      <c r="AL431" s="136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67" t="s">
        <v>347</v>
      </c>
      <c r="F432" s="67" t="s">
        <v>31</v>
      </c>
      <c r="G432" s="14">
        <f>(C432-VLOOKUP(E432,Riders!$A$2:$C$3501,2,FALSE))/365</f>
        <v>30.18904109589041</v>
      </c>
      <c r="H432" s="38">
        <v>19</v>
      </c>
      <c r="I432" s="67">
        <v>0</v>
      </c>
      <c r="J432" s="67">
        <v>0</v>
      </c>
      <c r="K432" s="67">
        <v>0</v>
      </c>
      <c r="L432" s="67">
        <v>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0</v>
      </c>
      <c r="X432" s="67">
        <v>0</v>
      </c>
      <c r="Y432" s="67">
        <v>0</v>
      </c>
      <c r="Z432" s="67">
        <v>0</v>
      </c>
      <c r="AA432" s="67">
        <v>0</v>
      </c>
      <c r="AB432" s="67">
        <v>0</v>
      </c>
      <c r="AC432" s="67">
        <v>0</v>
      </c>
      <c r="AD432" s="67">
        <v>0</v>
      </c>
      <c r="AE432" s="67">
        <v>0</v>
      </c>
      <c r="AF432" s="67">
        <v>0</v>
      </c>
      <c r="AG432" s="67">
        <v>0</v>
      </c>
      <c r="AH432" s="67">
        <v>0</v>
      </c>
      <c r="AI432" s="67">
        <v>0</v>
      </c>
      <c r="AJ432" s="67">
        <v>0</v>
      </c>
      <c r="AK432" s="67">
        <v>0</v>
      </c>
      <c r="AL432" s="136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67" t="s">
        <v>303</v>
      </c>
      <c r="F433" s="67" t="s">
        <v>232</v>
      </c>
      <c r="G433" s="14">
        <f>(C433-VLOOKUP(E433,Riders!$A$2:$C$3501,2,FALSE))/365</f>
        <v>24.484931506849314</v>
      </c>
      <c r="H433" s="38">
        <v>20</v>
      </c>
      <c r="I433" s="67">
        <v>0</v>
      </c>
      <c r="J433" s="67">
        <v>0</v>
      </c>
      <c r="K433" s="67">
        <v>0</v>
      </c>
      <c r="L433" s="67">
        <v>0</v>
      </c>
      <c r="M433" s="67">
        <v>1</v>
      </c>
      <c r="N433" s="67">
        <v>1</v>
      </c>
      <c r="O433" s="67">
        <v>0</v>
      </c>
      <c r="P433" s="67">
        <v>1</v>
      </c>
      <c r="Q433" s="67">
        <v>1</v>
      </c>
      <c r="R433" s="67">
        <v>0</v>
      </c>
      <c r="S433" s="67">
        <v>0</v>
      </c>
      <c r="T433" s="67">
        <v>0</v>
      </c>
      <c r="U433" s="67">
        <v>0</v>
      </c>
      <c r="V433" s="67">
        <v>0</v>
      </c>
      <c r="W433" s="67">
        <v>0</v>
      </c>
      <c r="X433" s="67">
        <v>0</v>
      </c>
      <c r="Y433" s="67">
        <v>0</v>
      </c>
      <c r="Z433" s="67">
        <v>0</v>
      </c>
      <c r="AA433" s="67">
        <v>0</v>
      </c>
      <c r="AB433" s="67">
        <v>0</v>
      </c>
      <c r="AC433" s="67">
        <v>0</v>
      </c>
      <c r="AD433" s="67">
        <v>0</v>
      </c>
      <c r="AE433" s="67">
        <v>0</v>
      </c>
      <c r="AF433" s="67">
        <v>0</v>
      </c>
      <c r="AG433" s="67">
        <v>0</v>
      </c>
      <c r="AH433" s="67">
        <v>0</v>
      </c>
      <c r="AI433" s="67">
        <v>0</v>
      </c>
      <c r="AJ433" s="67">
        <v>20</v>
      </c>
      <c r="AK433" s="67">
        <v>-16</v>
      </c>
      <c r="AL433" s="136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67" t="s">
        <v>320</v>
      </c>
      <c r="F434" s="67" t="s">
        <v>40</v>
      </c>
      <c r="G434" s="14">
        <f>(C434-VLOOKUP(E434,Riders!$A$2:$C$3501,2,FALSE))/365</f>
        <v>21.378082191780823</v>
      </c>
      <c r="H434" s="38">
        <v>21</v>
      </c>
      <c r="I434" s="67">
        <v>0</v>
      </c>
      <c r="J434" s="67">
        <v>0</v>
      </c>
      <c r="K434" s="67">
        <v>0</v>
      </c>
      <c r="L434" s="67">
        <v>0</v>
      </c>
      <c r="M434" s="67">
        <v>0</v>
      </c>
      <c r="N434" s="67">
        <v>0</v>
      </c>
      <c r="O434" s="67">
        <v>1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0</v>
      </c>
      <c r="X434" s="67">
        <v>0</v>
      </c>
      <c r="Y434" s="67">
        <v>0</v>
      </c>
      <c r="Z434" s="67">
        <v>0</v>
      </c>
      <c r="AA434" s="67">
        <v>0</v>
      </c>
      <c r="AB434" s="67">
        <v>0</v>
      </c>
      <c r="AC434" s="67">
        <v>0</v>
      </c>
      <c r="AD434" s="67">
        <v>0</v>
      </c>
      <c r="AE434" s="67">
        <v>0</v>
      </c>
      <c r="AF434" s="67">
        <v>0</v>
      </c>
      <c r="AG434" s="67">
        <v>0</v>
      </c>
      <c r="AH434" s="67">
        <v>0</v>
      </c>
      <c r="AI434" s="67">
        <v>0</v>
      </c>
      <c r="AJ434" s="67">
        <v>20</v>
      </c>
      <c r="AK434" s="67">
        <v>-19</v>
      </c>
      <c r="AL434" s="136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67" t="s">
        <v>340</v>
      </c>
      <c r="F435" s="67" t="s">
        <v>65</v>
      </c>
      <c r="G435" s="14">
        <f>(C435-VLOOKUP(E435,Riders!$A$2:$C$3501,2,FALSE))/365</f>
        <v>23.531506849315068</v>
      </c>
      <c r="H435" s="38">
        <v>22</v>
      </c>
      <c r="I435" s="67">
        <v>0</v>
      </c>
      <c r="J435" s="67">
        <v>0</v>
      </c>
      <c r="K435" s="67">
        <v>0</v>
      </c>
      <c r="L435" s="67">
        <v>0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0</v>
      </c>
      <c r="S435" s="67">
        <v>0</v>
      </c>
      <c r="T435" s="67">
        <v>0</v>
      </c>
      <c r="U435" s="67">
        <v>0</v>
      </c>
      <c r="V435" s="67">
        <v>0</v>
      </c>
      <c r="W435" s="67">
        <v>0</v>
      </c>
      <c r="X435" s="67">
        <v>0</v>
      </c>
      <c r="Y435" s="67">
        <v>0</v>
      </c>
      <c r="Z435" s="67">
        <v>0</v>
      </c>
      <c r="AA435" s="67">
        <v>0</v>
      </c>
      <c r="AB435" s="67">
        <v>0</v>
      </c>
      <c r="AC435" s="67">
        <v>0</v>
      </c>
      <c r="AD435" s="67">
        <v>0</v>
      </c>
      <c r="AE435" s="67">
        <v>0</v>
      </c>
      <c r="AF435" s="67">
        <v>0</v>
      </c>
      <c r="AG435" s="67">
        <v>0</v>
      </c>
      <c r="AH435" s="67">
        <v>0</v>
      </c>
      <c r="AI435" s="67">
        <v>0</v>
      </c>
      <c r="AJ435" s="67">
        <v>20</v>
      </c>
      <c r="AK435" s="67">
        <v>-20</v>
      </c>
      <c r="AL435" s="136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67" t="s">
        <v>350</v>
      </c>
      <c r="F436" s="67" t="s">
        <v>15</v>
      </c>
      <c r="G436" s="14">
        <f>(C436-VLOOKUP(E436,Riders!$A$2:$C$3501,2,FALSE))/365</f>
        <v>23.24931506849315</v>
      </c>
      <c r="H436" s="38">
        <v>23</v>
      </c>
      <c r="I436" s="67">
        <v>0</v>
      </c>
      <c r="J436" s="67">
        <v>0</v>
      </c>
      <c r="K436" s="67">
        <v>0</v>
      </c>
      <c r="L436" s="67">
        <v>0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0</v>
      </c>
      <c r="X436" s="67">
        <v>0</v>
      </c>
      <c r="Y436" s="67">
        <v>0</v>
      </c>
      <c r="Z436" s="67">
        <v>0</v>
      </c>
      <c r="AA436" s="67">
        <v>0</v>
      </c>
      <c r="AB436" s="67">
        <v>0</v>
      </c>
      <c r="AC436" s="67">
        <v>0</v>
      </c>
      <c r="AD436" s="67">
        <v>0</v>
      </c>
      <c r="AE436" s="67">
        <v>0</v>
      </c>
      <c r="AF436" s="67">
        <v>0</v>
      </c>
      <c r="AG436" s="67">
        <v>0</v>
      </c>
      <c r="AH436" s="67">
        <v>0</v>
      </c>
      <c r="AI436" s="67">
        <v>0</v>
      </c>
      <c r="AJ436" s="67">
        <v>20</v>
      </c>
      <c r="AK436" s="67">
        <v>-20</v>
      </c>
      <c r="AL436" s="136">
        <v>6.0069444444444398E-3</v>
      </c>
      <c r="AM436">
        <v>51.98</v>
      </c>
    </row>
    <row r="437" spans="1:39" x14ac:dyDescent="0.3">
      <c r="A437" s="36" t="s">
        <v>131</v>
      </c>
      <c r="B437" s="36">
        <v>2018</v>
      </c>
      <c r="C437" s="44">
        <v>43435</v>
      </c>
      <c r="D437" s="36" t="s">
        <v>72</v>
      </c>
      <c r="E437" s="67" t="s">
        <v>1415</v>
      </c>
      <c r="F437" s="67" t="s">
        <v>230</v>
      </c>
      <c r="G437" s="14">
        <f>(C437-VLOOKUP(E437,Riders!$A$2:$C$3501,2,FALSE))/365</f>
        <v>28.835616438356166</v>
      </c>
      <c r="H437" s="38">
        <v>24</v>
      </c>
      <c r="I437" s="67">
        <v>0</v>
      </c>
      <c r="J437" s="67">
        <v>0</v>
      </c>
      <c r="K437" s="67">
        <v>0</v>
      </c>
      <c r="L437" s="67">
        <v>0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0</v>
      </c>
      <c r="X437" s="67">
        <v>0</v>
      </c>
      <c r="Y437" s="67">
        <v>0</v>
      </c>
      <c r="Z437" s="67">
        <v>0</v>
      </c>
      <c r="AA437" s="67">
        <v>0</v>
      </c>
      <c r="AB437" s="67">
        <v>0</v>
      </c>
      <c r="AC437" s="67">
        <v>0</v>
      </c>
      <c r="AD437" s="67">
        <v>0</v>
      </c>
      <c r="AE437" s="67">
        <v>0</v>
      </c>
      <c r="AF437" s="67">
        <v>0</v>
      </c>
      <c r="AG437" s="67">
        <v>0</v>
      </c>
      <c r="AH437" s="67">
        <v>0</v>
      </c>
      <c r="AI437" s="67">
        <v>0</v>
      </c>
      <c r="AJ437" s="67">
        <v>20</v>
      </c>
      <c r="AK437" s="67">
        <v>-20</v>
      </c>
      <c r="AL437" s="136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36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36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36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36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36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36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36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36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36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36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36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36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36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36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36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36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36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36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36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36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36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36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36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36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36">
        <v>5.9259259259259256E-3</v>
      </c>
      <c r="AM462" s="119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36">
        <v>5.9259259259259256E-3</v>
      </c>
      <c r="AM463" s="119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36">
        <v>5.92592592592593E-3</v>
      </c>
      <c r="AM464" s="119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36">
        <v>5.92592592592593E-3</v>
      </c>
      <c r="AM465" s="119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36">
        <v>5.92592592592593E-3</v>
      </c>
      <c r="AM466" s="119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36">
        <v>5.92592592592593E-3</v>
      </c>
      <c r="AM467" s="119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36">
        <v>5.92592592592593E-3</v>
      </c>
      <c r="AM468" s="119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36">
        <v>5.92592592592593E-3</v>
      </c>
      <c r="AM469" s="119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36">
        <v>5.92592592592593E-3</v>
      </c>
      <c r="AM470" s="119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36">
        <v>5.92592592592593E-3</v>
      </c>
      <c r="AM471" s="119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36">
        <v>5.92592592592593E-3</v>
      </c>
      <c r="AM472" s="119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36">
        <v>5.92592592592593E-3</v>
      </c>
      <c r="AM473" s="119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36">
        <v>5.92592592592593E-3</v>
      </c>
      <c r="AM474" s="119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36">
        <v>5.92592592592593E-3</v>
      </c>
      <c r="AM475" s="119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36">
        <v>5.92592592592593E-3</v>
      </c>
      <c r="AM476" s="119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36">
        <v>5.92592592592593E-3</v>
      </c>
      <c r="AM477" s="119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36">
        <v>5.92592592592593E-3</v>
      </c>
      <c r="AM478" s="119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36">
        <v>5.92592592592593E-3</v>
      </c>
      <c r="AM479" s="119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36">
        <v>5.92592592592593E-3</v>
      </c>
      <c r="AM480" s="119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36">
        <v>5.92592592592593E-3</v>
      </c>
      <c r="AM481" s="119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36">
        <v>5.92592592592593E-3</v>
      </c>
      <c r="AM482" s="119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36">
        <v>5.92592592592593E-3</v>
      </c>
      <c r="AM483" s="119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36">
        <v>5.92592592592593E-3</v>
      </c>
      <c r="AM484" s="119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36">
        <v>5.92592592592593E-3</v>
      </c>
      <c r="AM485" s="119">
        <v>52.734000000000002</v>
      </c>
    </row>
    <row r="486" spans="1:39" x14ac:dyDescent="0.3">
      <c r="A486" s="78" t="s">
        <v>862</v>
      </c>
      <c r="B486" s="78">
        <v>2021</v>
      </c>
      <c r="C486" s="70">
        <v>44416</v>
      </c>
      <c r="D486" s="78" t="s">
        <v>654</v>
      </c>
      <c r="E486" s="63" t="s">
        <v>309</v>
      </c>
      <c r="F486" s="63" t="s">
        <v>25</v>
      </c>
      <c r="G486" s="14">
        <f>(C486-VLOOKUP(E486,Riders!$A$2:$C$3501,2,FALSE))/365</f>
        <v>29.30958904109589</v>
      </c>
      <c r="H486" s="78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8">
        <v>7</v>
      </c>
      <c r="AL486" s="136">
        <v>5.9143518518518521E-3</v>
      </c>
      <c r="AM486">
        <v>52.79</v>
      </c>
    </row>
    <row r="487" spans="1:39" x14ac:dyDescent="0.3">
      <c r="A487" s="78" t="s">
        <v>862</v>
      </c>
      <c r="B487" s="78">
        <v>2021</v>
      </c>
      <c r="C487" s="70">
        <v>44416</v>
      </c>
      <c r="D487" s="78" t="s">
        <v>654</v>
      </c>
      <c r="E487" s="63" t="s">
        <v>306</v>
      </c>
      <c r="F487" s="63" t="s">
        <v>19</v>
      </c>
      <c r="G487" s="14">
        <f>(C487-VLOOKUP(E487,Riders!$A$2:$C$3501,2,FALSE))/365</f>
        <v>38.841095890410962</v>
      </c>
      <c r="H487" s="78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8">
        <v>3</v>
      </c>
      <c r="AL487" s="136">
        <v>5.9143518518518521E-3</v>
      </c>
      <c r="AM487">
        <v>52.79</v>
      </c>
    </row>
    <row r="488" spans="1:39" x14ac:dyDescent="0.3">
      <c r="A488" s="78" t="s">
        <v>862</v>
      </c>
      <c r="B488" s="78">
        <v>2021</v>
      </c>
      <c r="C488" s="70">
        <v>44416</v>
      </c>
      <c r="D488" s="78" t="s">
        <v>654</v>
      </c>
      <c r="E488" s="63" t="s">
        <v>214</v>
      </c>
      <c r="F488" s="63" t="s">
        <v>67</v>
      </c>
      <c r="G488" s="14">
        <f>(C488-VLOOKUP(E488,Riders!$A$2:$C$3501,2,FALSE))/365</f>
        <v>26.641095890410959</v>
      </c>
      <c r="H488" s="78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8">
        <v>3</v>
      </c>
      <c r="AL488" s="136">
        <v>5.9143518518518503E-3</v>
      </c>
      <c r="AM488">
        <v>52.79</v>
      </c>
    </row>
    <row r="489" spans="1:39" x14ac:dyDescent="0.3">
      <c r="A489" s="78" t="s">
        <v>862</v>
      </c>
      <c r="B489" s="78">
        <v>2021</v>
      </c>
      <c r="C489" s="70">
        <v>44416</v>
      </c>
      <c r="D489" s="78" t="s">
        <v>654</v>
      </c>
      <c r="E489" s="63" t="s">
        <v>219</v>
      </c>
      <c r="F489" s="63" t="s">
        <v>220</v>
      </c>
      <c r="G489" s="14">
        <f>(C489-VLOOKUP(E489,Riders!$A$2:$C$3501,2,FALSE))/365</f>
        <v>28.964383561643835</v>
      </c>
      <c r="H489" s="78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8">
        <v>1</v>
      </c>
      <c r="AL489" s="136">
        <v>5.9143518518518503E-3</v>
      </c>
      <c r="AM489">
        <v>52.79</v>
      </c>
    </row>
    <row r="490" spans="1:39" x14ac:dyDescent="0.3">
      <c r="A490" s="78" t="s">
        <v>862</v>
      </c>
      <c r="B490" s="78">
        <v>2021</v>
      </c>
      <c r="C490" s="70">
        <v>44416</v>
      </c>
      <c r="D490" s="78" t="s">
        <v>654</v>
      </c>
      <c r="E490" s="63" t="s">
        <v>221</v>
      </c>
      <c r="F490" s="63" t="s">
        <v>40</v>
      </c>
      <c r="G490" s="14">
        <f>(C490-VLOOKUP(E490,Riders!$A$2:$C$3501,2,FALSE))/365</f>
        <v>24.345205479452055</v>
      </c>
      <c r="H490" s="78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8">
        <v>1</v>
      </c>
      <c r="AL490" s="136">
        <v>5.9143518518518503E-3</v>
      </c>
      <c r="AM490">
        <v>52.79</v>
      </c>
    </row>
    <row r="491" spans="1:39" x14ac:dyDescent="0.3">
      <c r="A491" s="78" t="s">
        <v>862</v>
      </c>
      <c r="B491" s="78">
        <v>2021</v>
      </c>
      <c r="C491" s="70">
        <v>44416</v>
      </c>
      <c r="D491" s="78" t="s">
        <v>654</v>
      </c>
      <c r="E491" s="63" t="s">
        <v>237</v>
      </c>
      <c r="F491" s="63" t="s">
        <v>238</v>
      </c>
      <c r="G491" s="14">
        <f>(C491-VLOOKUP(E491,Riders!$A$2:$C$3501,2,FALSE))/365</f>
        <v>25.224657534246575</v>
      </c>
      <c r="H491" s="78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8">
        <v>1</v>
      </c>
      <c r="AL491" s="136">
        <v>5.9143518518518503E-3</v>
      </c>
      <c r="AM491">
        <v>52.79</v>
      </c>
    </row>
    <row r="492" spans="1:39" x14ac:dyDescent="0.3">
      <c r="A492" s="78" t="s">
        <v>862</v>
      </c>
      <c r="B492" s="78">
        <v>2021</v>
      </c>
      <c r="C492" s="70">
        <v>44416</v>
      </c>
      <c r="D492" s="78" t="s">
        <v>654</v>
      </c>
      <c r="E492" s="63" t="s">
        <v>244</v>
      </c>
      <c r="F492" s="63" t="s">
        <v>38</v>
      </c>
      <c r="G492" s="14">
        <f>(C492-VLOOKUP(E492,Riders!$A$2:$C$3501,2,FALSE))/365</f>
        <v>27.358904109589041</v>
      </c>
      <c r="H492" s="78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8">
        <v>0</v>
      </c>
      <c r="AL492" s="136">
        <v>5.9143518518518503E-3</v>
      </c>
      <c r="AM492">
        <v>52.79</v>
      </c>
    </row>
    <row r="493" spans="1:39" x14ac:dyDescent="0.3">
      <c r="A493" s="78" t="s">
        <v>862</v>
      </c>
      <c r="B493" s="78">
        <v>2021</v>
      </c>
      <c r="C493" s="70">
        <v>44416</v>
      </c>
      <c r="D493" s="78" t="s">
        <v>654</v>
      </c>
      <c r="E493" s="63" t="s">
        <v>222</v>
      </c>
      <c r="F493" s="63" t="s">
        <v>223</v>
      </c>
      <c r="G493" s="14">
        <f>(C493-VLOOKUP(E493,Riders!$A$2:$C$3501,2,FALSE))/365</f>
        <v>22.098630136986301</v>
      </c>
      <c r="H493" s="78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8">
        <v>0</v>
      </c>
      <c r="AL493" s="136">
        <v>5.9143518518518503E-3</v>
      </c>
      <c r="AM493">
        <v>52.79</v>
      </c>
    </row>
    <row r="494" spans="1:39" x14ac:dyDescent="0.3">
      <c r="A494" s="78" t="s">
        <v>862</v>
      </c>
      <c r="B494" s="78">
        <v>2021</v>
      </c>
      <c r="C494" s="70">
        <v>44416</v>
      </c>
      <c r="D494" s="78" t="s">
        <v>654</v>
      </c>
      <c r="E494" s="63" t="s">
        <v>215</v>
      </c>
      <c r="F494" s="63" t="s">
        <v>17</v>
      </c>
      <c r="G494" s="14">
        <f>(C494-VLOOKUP(E494,Riders!$A$2:$C$3501,2,FALSE))/365</f>
        <v>22.586301369863012</v>
      </c>
      <c r="H494" s="78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8">
        <v>-17</v>
      </c>
      <c r="AL494" s="136">
        <v>5.9143518518518503E-3</v>
      </c>
      <c r="AM494">
        <v>52.79</v>
      </c>
    </row>
    <row r="495" spans="1:39" x14ac:dyDescent="0.3">
      <c r="A495" s="78" t="s">
        <v>862</v>
      </c>
      <c r="B495" s="78">
        <v>2021</v>
      </c>
      <c r="C495" s="70">
        <v>44416</v>
      </c>
      <c r="D495" s="78" t="s">
        <v>654</v>
      </c>
      <c r="E495" s="63" t="s">
        <v>227</v>
      </c>
      <c r="F495" s="63" t="s">
        <v>53</v>
      </c>
      <c r="G495" s="14">
        <f>(C495-VLOOKUP(E495,Riders!$A$2:$C$3501,2,FALSE))/365</f>
        <v>23.460273972602739</v>
      </c>
      <c r="H495" s="78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8">
        <v>-18</v>
      </c>
      <c r="AL495" s="136">
        <v>5.9143518518518503E-3</v>
      </c>
      <c r="AM495">
        <v>52.79</v>
      </c>
    </row>
    <row r="496" spans="1:39" x14ac:dyDescent="0.3">
      <c r="A496" s="78" t="s">
        <v>862</v>
      </c>
      <c r="B496" s="78">
        <v>2021</v>
      </c>
      <c r="C496" s="70">
        <v>44416</v>
      </c>
      <c r="D496" s="78" t="s">
        <v>654</v>
      </c>
      <c r="E496" s="63" t="s">
        <v>307</v>
      </c>
      <c r="F496" s="63" t="s">
        <v>27</v>
      </c>
      <c r="G496" s="14">
        <f>(C496-VLOOKUP(E496,Riders!$A$2:$C$3501,2,FALSE))/365</f>
        <v>28.205479452054796</v>
      </c>
      <c r="H496" s="78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8">
        <v>-18</v>
      </c>
      <c r="AL496" s="136">
        <v>5.9143518518518503E-3</v>
      </c>
      <c r="AM496">
        <v>52.79</v>
      </c>
    </row>
    <row r="497" spans="1:39" x14ac:dyDescent="0.3">
      <c r="A497" s="78" t="s">
        <v>862</v>
      </c>
      <c r="B497" s="78">
        <v>2021</v>
      </c>
      <c r="C497" s="70">
        <v>44416</v>
      </c>
      <c r="D497" s="78" t="s">
        <v>654</v>
      </c>
      <c r="E497" s="63" t="s">
        <v>315</v>
      </c>
      <c r="F497" s="63" t="s">
        <v>36</v>
      </c>
      <c r="G497" s="14">
        <f>(C497-VLOOKUP(E497,Riders!$A$2:$C$3501,2,FALSE))/365</f>
        <v>29.676712328767124</v>
      </c>
      <c r="H497" s="78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8">
        <v>-18</v>
      </c>
      <c r="AL497" s="136">
        <v>5.9143518518518503E-3</v>
      </c>
      <c r="AM497">
        <v>52.79</v>
      </c>
    </row>
    <row r="498" spans="1:39" x14ac:dyDescent="0.3">
      <c r="A498" s="78" t="s">
        <v>862</v>
      </c>
      <c r="B498" s="78">
        <v>2021</v>
      </c>
      <c r="C498" s="70">
        <v>44416</v>
      </c>
      <c r="D498" s="78" t="s">
        <v>654</v>
      </c>
      <c r="E498" s="63" t="s">
        <v>233</v>
      </c>
      <c r="F498" s="63" t="s">
        <v>56</v>
      </c>
      <c r="G498" s="14">
        <f>(C498-VLOOKUP(E498,Riders!$A$2:$C$3501,2,FALSE))/365</f>
        <v>25.936986301369863</v>
      </c>
      <c r="H498" s="78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8">
        <v>-19</v>
      </c>
      <c r="AL498" s="136">
        <v>5.9143518518518503E-3</v>
      </c>
      <c r="AM498">
        <v>52.79</v>
      </c>
    </row>
    <row r="499" spans="1:39" x14ac:dyDescent="0.3">
      <c r="A499" s="78" t="s">
        <v>862</v>
      </c>
      <c r="B499" s="78">
        <v>2021</v>
      </c>
      <c r="C499" s="70">
        <v>44416</v>
      </c>
      <c r="D499" s="78" t="s">
        <v>654</v>
      </c>
      <c r="E499" s="63" t="s">
        <v>304</v>
      </c>
      <c r="F499" s="63" t="s">
        <v>29</v>
      </c>
      <c r="G499" s="14">
        <f>(C499-VLOOKUP(E499,Riders!$A$2:$C$3501,2,FALSE))/365</f>
        <v>24.69041095890411</v>
      </c>
      <c r="H499" s="78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8">
        <v>-20</v>
      </c>
      <c r="AL499" s="136">
        <v>5.9143518518518503E-3</v>
      </c>
      <c r="AM499">
        <v>52.79</v>
      </c>
    </row>
    <row r="500" spans="1:39" x14ac:dyDescent="0.3">
      <c r="A500" s="78" t="s">
        <v>862</v>
      </c>
      <c r="B500" s="78">
        <v>2021</v>
      </c>
      <c r="C500" s="70">
        <v>44416</v>
      </c>
      <c r="D500" s="78" t="s">
        <v>654</v>
      </c>
      <c r="E500" s="63" t="s">
        <v>305</v>
      </c>
      <c r="F500" s="63" t="s">
        <v>172</v>
      </c>
      <c r="G500" s="14">
        <f>(C500-VLOOKUP(E500,Riders!$A$2:$C$3501,2,FALSE))/365</f>
        <v>37.046575342465751</v>
      </c>
      <c r="H500" s="78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8">
        <v>-20</v>
      </c>
      <c r="AL500" s="136">
        <v>5.9143518518518503E-3</v>
      </c>
      <c r="AM500">
        <v>52.79</v>
      </c>
    </row>
    <row r="501" spans="1:39" x14ac:dyDescent="0.3">
      <c r="A501" s="78" t="s">
        <v>862</v>
      </c>
      <c r="B501" s="78">
        <v>2021</v>
      </c>
      <c r="C501" s="70">
        <v>44416</v>
      </c>
      <c r="D501" s="78" t="s">
        <v>654</v>
      </c>
      <c r="E501" s="63" t="s">
        <v>599</v>
      </c>
      <c r="F501" s="63" t="s">
        <v>863</v>
      </c>
      <c r="G501" s="14" t="e">
        <f>(C501-VLOOKUP(E501,Riders!$A$2:$C$3501,2,FALSE))/365</f>
        <v>#N/A</v>
      </c>
      <c r="H501" s="78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8">
        <v>-20</v>
      </c>
      <c r="AL501" s="136">
        <v>5.9143518518518503E-3</v>
      </c>
      <c r="AM501">
        <v>52.79</v>
      </c>
    </row>
    <row r="502" spans="1:39" x14ac:dyDescent="0.3">
      <c r="A502" s="78" t="s">
        <v>862</v>
      </c>
      <c r="B502" s="78">
        <v>2021</v>
      </c>
      <c r="C502" s="70">
        <v>44416</v>
      </c>
      <c r="D502" s="78" t="s">
        <v>654</v>
      </c>
      <c r="E502" s="63" t="s">
        <v>276</v>
      </c>
      <c r="F502" s="63" t="s">
        <v>120</v>
      </c>
      <c r="G502" s="14" t="e">
        <f>(C502-VLOOKUP(E502,Riders!$A$2:$C$3501,2,FALSE))/365</f>
        <v>#N/A</v>
      </c>
      <c r="H502" s="78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36">
        <v>5.9143518518518503E-3</v>
      </c>
      <c r="AM502">
        <v>52.79</v>
      </c>
    </row>
    <row r="503" spans="1:39" x14ac:dyDescent="0.3">
      <c r="A503" s="78" t="s">
        <v>862</v>
      </c>
      <c r="B503" s="78">
        <v>2021</v>
      </c>
      <c r="C503" s="70">
        <v>44416</v>
      </c>
      <c r="D503" s="78" t="s">
        <v>654</v>
      </c>
      <c r="E503" s="63" t="s">
        <v>234</v>
      </c>
      <c r="F503" s="63" t="s">
        <v>235</v>
      </c>
      <c r="G503" s="14">
        <f>(C503-VLOOKUP(E503,Riders!$A$2:$C$3501,2,FALSE))/365</f>
        <v>24.884931506849316</v>
      </c>
      <c r="H503" s="78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36">
        <v>5.9143518518518503E-3</v>
      </c>
      <c r="AM503">
        <v>52.79</v>
      </c>
    </row>
    <row r="504" spans="1:39" x14ac:dyDescent="0.3">
      <c r="A504" s="78" t="s">
        <v>862</v>
      </c>
      <c r="B504" s="78">
        <v>2021</v>
      </c>
      <c r="C504" s="70">
        <v>44416</v>
      </c>
      <c r="D504" s="78" t="s">
        <v>654</v>
      </c>
      <c r="E504" s="63" t="s">
        <v>340</v>
      </c>
      <c r="F504" s="63" t="s">
        <v>65</v>
      </c>
      <c r="G504" s="14">
        <f>(C504-VLOOKUP(E504,Riders!$A$2:$C$3501,2,FALSE))/365</f>
        <v>26.219178082191782</v>
      </c>
      <c r="H504" s="78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36">
        <v>5.9143518518518503E-3</v>
      </c>
      <c r="AM504">
        <v>52.79</v>
      </c>
    </row>
    <row r="505" spans="1:39" x14ac:dyDescent="0.3">
      <c r="A505" s="78" t="s">
        <v>862</v>
      </c>
      <c r="B505" s="78">
        <v>2021</v>
      </c>
      <c r="C505" s="70">
        <v>44416</v>
      </c>
      <c r="D505" s="78" t="s">
        <v>654</v>
      </c>
      <c r="E505" s="63" t="s">
        <v>236</v>
      </c>
      <c r="F505" s="63" t="s">
        <v>51</v>
      </c>
      <c r="G505" s="14">
        <f>(C505-VLOOKUP(E505,Riders!$A$2:$C$3501,2,FALSE))/365</f>
        <v>25.761643835616439</v>
      </c>
      <c r="H505" s="78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36">
        <v>5.9143518518518503E-3</v>
      </c>
      <c r="AM505">
        <v>52.79</v>
      </c>
    </row>
    <row r="506" spans="1:39" x14ac:dyDescent="0.3">
      <c r="A506" s="78" t="s">
        <v>862</v>
      </c>
      <c r="B506" s="78">
        <v>2021</v>
      </c>
      <c r="C506" s="70">
        <v>44416</v>
      </c>
      <c r="D506" s="78" t="s">
        <v>654</v>
      </c>
      <c r="E506" s="63" t="s">
        <v>268</v>
      </c>
      <c r="F506" s="63" t="s">
        <v>47</v>
      </c>
      <c r="G506" s="14">
        <f>(C506-VLOOKUP(E506,Riders!$A$2:$C$3501,2,FALSE))/365</f>
        <v>24.602739726027398</v>
      </c>
      <c r="H506" s="78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36">
        <v>5.9143518518518503E-3</v>
      </c>
      <c r="AM506">
        <v>52.79</v>
      </c>
    </row>
    <row r="507" spans="1:39" x14ac:dyDescent="0.3">
      <c r="A507" s="39" t="s">
        <v>93</v>
      </c>
      <c r="B507" s="39">
        <v>2023</v>
      </c>
      <c r="C507" s="64">
        <v>45039</v>
      </c>
      <c r="D507" s="39" t="s">
        <v>72</v>
      </c>
      <c r="E507" s="62" t="s">
        <v>269</v>
      </c>
      <c r="F507" s="62" t="s">
        <v>25</v>
      </c>
      <c r="G507" s="14">
        <f>(C507-VLOOKUP(E507,Riders!$A$2:$C$3501,2,FALSE))/365</f>
        <v>29.134246575342466</v>
      </c>
      <c r="H507" s="39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36">
        <v>5.8796296296296296E-3</v>
      </c>
      <c r="AM507">
        <v>53.15</v>
      </c>
    </row>
    <row r="508" spans="1:39" x14ac:dyDescent="0.3">
      <c r="A508" s="39" t="s">
        <v>93</v>
      </c>
      <c r="B508" s="39">
        <v>2023</v>
      </c>
      <c r="C508" s="64">
        <v>45039</v>
      </c>
      <c r="D508" s="39" t="s">
        <v>72</v>
      </c>
      <c r="E508" s="62" t="s">
        <v>218</v>
      </c>
      <c r="F508" s="62" t="s">
        <v>19</v>
      </c>
      <c r="G508" s="14">
        <f>(C508-VLOOKUP(E508,Riders!$A$2:$C$3501,2,FALSE))/365</f>
        <v>21.624657534246577</v>
      </c>
      <c r="H508" s="39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36">
        <v>5.8796296296296296E-3</v>
      </c>
      <c r="AM508">
        <v>53.15</v>
      </c>
    </row>
    <row r="509" spans="1:39" x14ac:dyDescent="0.3">
      <c r="A509" s="39" t="s">
        <v>93</v>
      </c>
      <c r="B509" s="39">
        <v>2023</v>
      </c>
      <c r="C509" s="64">
        <v>45039</v>
      </c>
      <c r="D509" s="39" t="s">
        <v>72</v>
      </c>
      <c r="E509" s="62" t="s">
        <v>236</v>
      </c>
      <c r="F509" s="62" t="s">
        <v>51</v>
      </c>
      <c r="G509" s="14">
        <f>(C509-VLOOKUP(E509,Riders!$A$2:$C$3501,2,FALSE))/365</f>
        <v>27.468493150684932</v>
      </c>
      <c r="H509" s="39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36">
        <v>5.8796296296296296E-3</v>
      </c>
      <c r="AM509">
        <v>53.15</v>
      </c>
    </row>
    <row r="510" spans="1:39" x14ac:dyDescent="0.3">
      <c r="A510" s="39" t="s">
        <v>93</v>
      </c>
      <c r="B510" s="39">
        <v>2023</v>
      </c>
      <c r="C510" s="64">
        <v>45039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30.671232876712327</v>
      </c>
      <c r="H510" s="39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36">
        <v>5.8796296296296296E-3</v>
      </c>
      <c r="AM510">
        <v>53.15</v>
      </c>
    </row>
    <row r="511" spans="1:39" x14ac:dyDescent="0.3">
      <c r="A511" s="39" t="s">
        <v>93</v>
      </c>
      <c r="B511" s="39">
        <v>2023</v>
      </c>
      <c r="C511" s="64">
        <v>45039</v>
      </c>
      <c r="D511" s="39" t="s">
        <v>72</v>
      </c>
      <c r="E511" s="62" t="s">
        <v>463</v>
      </c>
      <c r="F511" s="62" t="s">
        <v>27</v>
      </c>
      <c r="G511" s="14">
        <f>(C511-VLOOKUP(E511,Riders!$A$2:$C$3501,2,FALSE))/365</f>
        <v>21.397260273972602</v>
      </c>
      <c r="H511" s="39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36">
        <v>5.8796296296296296E-3</v>
      </c>
      <c r="AM511">
        <v>53.15</v>
      </c>
    </row>
    <row r="512" spans="1:39" x14ac:dyDescent="0.3">
      <c r="A512" s="39" t="s">
        <v>93</v>
      </c>
      <c r="B512" s="39">
        <v>2023</v>
      </c>
      <c r="C512" s="64">
        <v>45039</v>
      </c>
      <c r="D512" s="39" t="s">
        <v>72</v>
      </c>
      <c r="E512" s="62" t="s">
        <v>222</v>
      </c>
      <c r="F512" s="62" t="s">
        <v>223</v>
      </c>
      <c r="G512" s="14">
        <f>(C512-VLOOKUP(E512,Riders!$A$2:$C$3501,2,FALSE))/365</f>
        <v>23.805479452054794</v>
      </c>
      <c r="H512" s="39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36">
        <v>5.8796296296296296E-3</v>
      </c>
      <c r="AM512">
        <v>53.15</v>
      </c>
    </row>
    <row r="513" spans="1:39" x14ac:dyDescent="0.3">
      <c r="A513" s="39" t="s">
        <v>93</v>
      </c>
      <c r="B513" s="39">
        <v>2023</v>
      </c>
      <c r="C513" s="64">
        <v>45039</v>
      </c>
      <c r="D513" s="39" t="s">
        <v>72</v>
      </c>
      <c r="E513" s="62" t="s">
        <v>214</v>
      </c>
      <c r="F513" s="62" t="s">
        <v>67</v>
      </c>
      <c r="G513" s="14">
        <f>(C513-VLOOKUP(E513,Riders!$A$2:$C$3501,2,FALSE))/365</f>
        <v>28.347945205479451</v>
      </c>
      <c r="H513" s="39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36">
        <v>5.8796296296296296E-3</v>
      </c>
      <c r="AM513">
        <v>53.15</v>
      </c>
    </row>
    <row r="514" spans="1:39" x14ac:dyDescent="0.3">
      <c r="A514" s="39" t="s">
        <v>93</v>
      </c>
      <c r="B514" s="39">
        <v>2023</v>
      </c>
      <c r="C514" s="64">
        <v>45039</v>
      </c>
      <c r="D514" s="39" t="s">
        <v>72</v>
      </c>
      <c r="E514" s="62" t="s">
        <v>291</v>
      </c>
      <c r="F514" s="62" t="s">
        <v>56</v>
      </c>
      <c r="G514" s="14">
        <f>(C514-VLOOKUP(E514,Riders!$A$2:$C$3501,2,FALSE))/365</f>
        <v>22.019178082191782</v>
      </c>
      <c r="H514" s="39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36">
        <v>5.8796296296296296E-3</v>
      </c>
      <c r="AM514">
        <v>53.15</v>
      </c>
    </row>
    <row r="515" spans="1:39" x14ac:dyDescent="0.3">
      <c r="A515" s="39" t="s">
        <v>93</v>
      </c>
      <c r="B515" s="39">
        <v>2023</v>
      </c>
      <c r="C515" s="64">
        <v>45039</v>
      </c>
      <c r="D515" s="39" t="s">
        <v>72</v>
      </c>
      <c r="E515" s="62" t="s">
        <v>268</v>
      </c>
      <c r="F515" s="62" t="s">
        <v>47</v>
      </c>
      <c r="G515" s="14">
        <f>(C515-VLOOKUP(E515,Riders!$A$2:$C$3501,2,FALSE))/365</f>
        <v>26.30958904109589</v>
      </c>
      <c r="H515" s="39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36">
        <v>5.8796296296296296E-3</v>
      </c>
      <c r="AM515">
        <v>53.15</v>
      </c>
    </row>
    <row r="516" spans="1:39" x14ac:dyDescent="0.3">
      <c r="A516" s="39" t="s">
        <v>93</v>
      </c>
      <c r="B516" s="39">
        <v>2023</v>
      </c>
      <c r="C516" s="64">
        <v>45039</v>
      </c>
      <c r="D516" s="39" t="s">
        <v>72</v>
      </c>
      <c r="E516" s="62" t="s">
        <v>231</v>
      </c>
      <c r="F516" s="62" t="s">
        <v>232</v>
      </c>
      <c r="G516" s="14">
        <f>(C516-VLOOKUP(E516,Riders!$A$2:$C$3501,2,FALSE))/365</f>
        <v>26.194520547945206</v>
      </c>
      <c r="H516" s="39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36">
        <v>5.8796296296296296E-3</v>
      </c>
      <c r="AM516">
        <v>53.15</v>
      </c>
    </row>
    <row r="517" spans="1:39" x14ac:dyDescent="0.3">
      <c r="A517" s="39" t="s">
        <v>93</v>
      </c>
      <c r="B517" s="39">
        <v>2023</v>
      </c>
      <c r="C517" s="64">
        <v>45039</v>
      </c>
      <c r="D517" s="39" t="s">
        <v>72</v>
      </c>
      <c r="E517" s="62" t="s">
        <v>227</v>
      </c>
      <c r="F517" s="62" t="s">
        <v>53</v>
      </c>
      <c r="G517" s="14">
        <f>(C517-VLOOKUP(E517,Riders!$A$2:$C$3501,2,FALSE))/365</f>
        <v>25.167123287671235</v>
      </c>
      <c r="H517" s="39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36">
        <v>5.8796296296296296E-3</v>
      </c>
      <c r="AM517">
        <v>53.15</v>
      </c>
    </row>
    <row r="518" spans="1:39" x14ac:dyDescent="0.3">
      <c r="A518" s="39" t="s">
        <v>93</v>
      </c>
      <c r="B518" s="39">
        <v>2023</v>
      </c>
      <c r="C518" s="64">
        <v>45039</v>
      </c>
      <c r="D518" s="39" t="s">
        <v>72</v>
      </c>
      <c r="E518" s="62" t="s">
        <v>216</v>
      </c>
      <c r="F518" s="62" t="s">
        <v>3872</v>
      </c>
      <c r="G518" s="14">
        <f>(C518-VLOOKUP(E518,Riders!$A$2:$C$3501,2,FALSE))/365</f>
        <v>24.208219178082192</v>
      </c>
      <c r="H518" s="39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36">
        <v>5.8796296296296296E-3</v>
      </c>
      <c r="AM518">
        <v>53.15</v>
      </c>
    </row>
    <row r="519" spans="1:39" x14ac:dyDescent="0.3">
      <c r="A519" s="39" t="s">
        <v>93</v>
      </c>
      <c r="B519" s="39">
        <v>2023</v>
      </c>
      <c r="C519" s="64">
        <v>45039</v>
      </c>
      <c r="D519" s="39" t="s">
        <v>72</v>
      </c>
      <c r="E519" s="62" t="s">
        <v>229</v>
      </c>
      <c r="F519" s="62" t="s">
        <v>61</v>
      </c>
      <c r="G519" s="14">
        <f>(C519-VLOOKUP(E519,Riders!$A$2:$C$3501,2,FALSE))/365</f>
        <v>24.624657534246577</v>
      </c>
      <c r="H519" s="39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36">
        <v>5.8796296296296296E-3</v>
      </c>
      <c r="AM519">
        <v>53.15</v>
      </c>
    </row>
    <row r="520" spans="1:39" x14ac:dyDescent="0.3">
      <c r="A520" s="39" t="s">
        <v>93</v>
      </c>
      <c r="B520" s="39">
        <v>2023</v>
      </c>
      <c r="C520" s="64">
        <v>45039</v>
      </c>
      <c r="D520" s="39" t="s">
        <v>72</v>
      </c>
      <c r="E520" s="62" t="s">
        <v>221</v>
      </c>
      <c r="F520" s="62" t="s">
        <v>40</v>
      </c>
      <c r="G520" s="14">
        <f>(C520-VLOOKUP(E520,Riders!$A$2:$C$3501,2,FALSE))/365</f>
        <v>26.052054794520547</v>
      </c>
      <c r="H520" s="39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36">
        <v>5.8796296296296296E-3</v>
      </c>
      <c r="AM520">
        <v>53.15</v>
      </c>
    </row>
    <row r="521" spans="1:39" x14ac:dyDescent="0.3">
      <c r="A521" s="39" t="s">
        <v>93</v>
      </c>
      <c r="B521" s="39">
        <v>2023</v>
      </c>
      <c r="C521" s="64">
        <v>45039</v>
      </c>
      <c r="D521" s="39" t="s">
        <v>72</v>
      </c>
      <c r="E521" s="62" t="s">
        <v>251</v>
      </c>
      <c r="F521" s="62" t="s">
        <v>65</v>
      </c>
      <c r="G521" s="14">
        <f>(C521-VLOOKUP(E521,Riders!$A$2:$C$3501,2,FALSE))/365</f>
        <v>21.980821917808218</v>
      </c>
      <c r="H521" s="39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36">
        <v>5.8796296296296296E-3</v>
      </c>
      <c r="AM521">
        <v>53.15</v>
      </c>
    </row>
    <row r="522" spans="1:39" x14ac:dyDescent="0.3">
      <c r="A522" s="39" t="s">
        <v>93</v>
      </c>
      <c r="B522" s="39">
        <v>2023</v>
      </c>
      <c r="C522" s="64">
        <v>45039</v>
      </c>
      <c r="D522" s="39" t="s">
        <v>72</v>
      </c>
      <c r="E522" s="62" t="s">
        <v>244</v>
      </c>
      <c r="F522" s="62" t="s">
        <v>38</v>
      </c>
      <c r="G522" s="14">
        <f>(C522-VLOOKUP(E522,Riders!$A$2:$C$3501,2,FALSE))/365</f>
        <v>29.065753424657533</v>
      </c>
      <c r="H522" s="39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36">
        <v>5.8796296296296296E-3</v>
      </c>
      <c r="AM522">
        <v>53.15</v>
      </c>
    </row>
    <row r="523" spans="1:39" x14ac:dyDescent="0.3">
      <c r="A523" s="39" t="s">
        <v>93</v>
      </c>
      <c r="B523" s="39">
        <v>2023</v>
      </c>
      <c r="C523" s="64">
        <v>45039</v>
      </c>
      <c r="D523" s="39" t="s">
        <v>72</v>
      </c>
      <c r="E523" s="62" t="s">
        <v>2329</v>
      </c>
      <c r="F523" s="62" t="s">
        <v>49</v>
      </c>
      <c r="G523" s="14">
        <f>(C523-VLOOKUP(E523,Riders!$A$2:$C$3501,2,FALSE))/365</f>
        <v>22.654794520547945</v>
      </c>
      <c r="H523" s="39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36">
        <v>5.8796296296296296E-3</v>
      </c>
      <c r="AM523">
        <v>53.15</v>
      </c>
    </row>
    <row r="524" spans="1:39" x14ac:dyDescent="0.3">
      <c r="A524" s="39" t="s">
        <v>93</v>
      </c>
      <c r="B524" s="39">
        <v>2023</v>
      </c>
      <c r="C524" s="64">
        <v>45039</v>
      </c>
      <c r="D524" s="39" t="s">
        <v>72</v>
      </c>
      <c r="E524" s="62" t="s">
        <v>217</v>
      </c>
      <c r="F524" s="62" t="s">
        <v>29</v>
      </c>
      <c r="G524" s="14">
        <f>(C524-VLOOKUP(E524,Riders!$A$2:$C$3501,2,FALSE))/365</f>
        <v>25.065753424657533</v>
      </c>
      <c r="H524" s="39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36">
        <v>5.8796296296296296E-3</v>
      </c>
      <c r="AM524">
        <v>53.15</v>
      </c>
    </row>
    <row r="525" spans="1:39" x14ac:dyDescent="0.3">
      <c r="A525" s="39" t="s">
        <v>93</v>
      </c>
      <c r="B525" s="39">
        <v>2023</v>
      </c>
      <c r="C525" s="64">
        <v>45039</v>
      </c>
      <c r="D525" s="39" t="s">
        <v>72</v>
      </c>
      <c r="E525" s="62" t="s">
        <v>246</v>
      </c>
      <c r="F525" s="62" t="s">
        <v>247</v>
      </c>
      <c r="G525" s="14">
        <f>(C525-VLOOKUP(E525,Riders!$A$2:$C$3501,2,FALSE))/365</f>
        <v>30.824657534246576</v>
      </c>
      <c r="H525" s="39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36">
        <v>5.8796296296296296E-3</v>
      </c>
      <c r="AM525">
        <v>53.15</v>
      </c>
    </row>
    <row r="526" spans="1:39" x14ac:dyDescent="0.3">
      <c r="A526" s="39" t="s">
        <v>93</v>
      </c>
      <c r="B526" s="39">
        <v>2023</v>
      </c>
      <c r="C526" s="64">
        <v>45039</v>
      </c>
      <c r="D526" s="39" t="s">
        <v>72</v>
      </c>
      <c r="E526" s="62" t="s">
        <v>228</v>
      </c>
      <c r="F526" s="62" t="s">
        <v>15</v>
      </c>
      <c r="G526" s="14">
        <f>(C526-VLOOKUP(E526,Riders!$A$2:$C$3501,2,FALSE))/365</f>
        <v>23.824657534246576</v>
      </c>
      <c r="H526" s="39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36">
        <v>5.8796296296296296E-3</v>
      </c>
      <c r="AM526">
        <v>53.15</v>
      </c>
    </row>
    <row r="527" spans="1:39" x14ac:dyDescent="0.3">
      <c r="A527" s="39" t="s">
        <v>93</v>
      </c>
      <c r="B527" s="39">
        <v>2023</v>
      </c>
      <c r="C527" s="64">
        <v>45039</v>
      </c>
      <c r="D527" s="39" t="s">
        <v>72</v>
      </c>
      <c r="E527" s="62" t="s">
        <v>431</v>
      </c>
      <c r="F527" s="62" t="s">
        <v>97</v>
      </c>
      <c r="G527" s="14">
        <f>(C527-VLOOKUP(E527,Riders!$A$2:$C$3501,2,FALSE))/365</f>
        <v>18.367123287671234</v>
      </c>
      <c r="H527" s="39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36">
        <v>5.8796296296296296E-3</v>
      </c>
      <c r="AM527">
        <v>53.15</v>
      </c>
    </row>
    <row r="528" spans="1:39" x14ac:dyDescent="0.3">
      <c r="A528" s="39" t="s">
        <v>93</v>
      </c>
      <c r="B528" s="39">
        <v>2023</v>
      </c>
      <c r="C528" s="64">
        <v>45039</v>
      </c>
      <c r="D528" s="39" t="s">
        <v>72</v>
      </c>
      <c r="E528" s="62" t="s">
        <v>458</v>
      </c>
      <c r="F528" s="62" t="s">
        <v>36</v>
      </c>
      <c r="G528" s="14">
        <f>(C528-VLOOKUP(E528,Riders!$A$2:$C$3501,2,FALSE))/365</f>
        <v>24.449315068493149</v>
      </c>
      <c r="H528" s="39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36">
        <v>5.8796296296296296E-3</v>
      </c>
      <c r="AM528">
        <v>53.15</v>
      </c>
    </row>
    <row r="529" spans="1:39" x14ac:dyDescent="0.3">
      <c r="A529" s="39" t="s">
        <v>93</v>
      </c>
      <c r="B529" s="39">
        <v>2023</v>
      </c>
      <c r="C529" s="64">
        <v>45039</v>
      </c>
      <c r="D529" s="39" t="s">
        <v>72</v>
      </c>
      <c r="E529" s="62" t="s">
        <v>224</v>
      </c>
      <c r="F529" s="62" t="s">
        <v>225</v>
      </c>
      <c r="G529" s="14">
        <f>(C529-VLOOKUP(E529,Riders!$A$2:$C$3501,2,FALSE))/365</f>
        <v>23.36986301369863</v>
      </c>
      <c r="H529" s="39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36">
        <v>5.8796296296296296E-3</v>
      </c>
      <c r="AM529">
        <v>53.15</v>
      </c>
    </row>
    <row r="530" spans="1:39" x14ac:dyDescent="0.3">
      <c r="A530" s="39" t="s">
        <v>93</v>
      </c>
      <c r="B530" s="39">
        <v>2023</v>
      </c>
      <c r="C530" s="64">
        <v>45039</v>
      </c>
      <c r="D530" s="39" t="s">
        <v>72</v>
      </c>
      <c r="E530" s="62" t="s">
        <v>851</v>
      </c>
      <c r="F530" s="62" t="s">
        <v>142</v>
      </c>
      <c r="G530" s="14">
        <f>(C530-VLOOKUP(E530,Riders!$A$2:$C$3501,2,FALSE))/365</f>
        <v>26.93972602739726</v>
      </c>
      <c r="H530" s="39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36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39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36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39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36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39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36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39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36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39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36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39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36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39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36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39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36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39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36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39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36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39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36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39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36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39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36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39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36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39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36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39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36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39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36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39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36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39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36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39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36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39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36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39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36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39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36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39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36">
        <v>5.6712962962963001E-3</v>
      </c>
      <c r="AM554">
        <v>55.101999999999997</v>
      </c>
    </row>
    <row r="555" spans="1:39" x14ac:dyDescent="0.3">
      <c r="A555" s="38" t="s">
        <v>657</v>
      </c>
      <c r="B555" s="38">
        <v>2024</v>
      </c>
      <c r="C555" s="9">
        <v>45302</v>
      </c>
      <c r="D555" s="38" t="s">
        <v>3881</v>
      </c>
      <c r="E555" t="s">
        <v>422</v>
      </c>
      <c r="F555" t="s">
        <v>17</v>
      </c>
      <c r="G555" s="14">
        <f>(C555-VLOOKUP(E555,Riders!$A$2:$C$3501,2,FALSE))/365</f>
        <v>24.734246575342464</v>
      </c>
      <c r="H555" s="39">
        <v>1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v>1</v>
      </c>
      <c r="V555">
        <v>1</v>
      </c>
      <c r="W555">
        <v>1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v>20</v>
      </c>
      <c r="AJ555">
        <f>0</f>
        <v>0</v>
      </c>
      <c r="AK555">
        <v>23</v>
      </c>
      <c r="AL555" s="136">
        <v>5.9259259259259256E-3</v>
      </c>
      <c r="AM555">
        <v>52.734000000000002</v>
      </c>
    </row>
    <row r="556" spans="1:39" x14ac:dyDescent="0.3">
      <c r="A556" s="38" t="s">
        <v>657</v>
      </c>
      <c r="B556" s="38">
        <v>2024</v>
      </c>
      <c r="C556" s="9">
        <v>45302</v>
      </c>
      <c r="D556" s="38" t="s">
        <v>3881</v>
      </c>
      <c r="E556" t="s">
        <v>219</v>
      </c>
      <c r="F556" t="s">
        <v>220</v>
      </c>
      <c r="G556" s="14">
        <f>(C556-VLOOKUP(E556,Riders!$A$2:$C$3501,2,FALSE))/365</f>
        <v>31.391780821917809</v>
      </c>
      <c r="H556" s="39">
        <v>2</v>
      </c>
      <c r="I556">
        <f>0</f>
        <v>0</v>
      </c>
      <c r="J556">
        <f>0</f>
        <v>0</v>
      </c>
      <c r="K556">
        <f>0</f>
        <v>0</v>
      </c>
      <c r="L556">
        <f>0</f>
        <v>0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f>0</f>
        <v>0</v>
      </c>
      <c r="Y556">
        <v>1</v>
      </c>
      <c r="Z556">
        <f>0</f>
        <v>0</v>
      </c>
      <c r="AA556">
        <f>0</f>
        <v>0</v>
      </c>
      <c r="AB556">
        <v>1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v>20</v>
      </c>
      <c r="AJ556">
        <f>0</f>
        <v>0</v>
      </c>
      <c r="AK556">
        <v>22</v>
      </c>
      <c r="AL556" s="136">
        <v>5.9259259259259256E-3</v>
      </c>
      <c r="AM556">
        <v>52.734000000000002</v>
      </c>
    </row>
    <row r="557" spans="1:39" x14ac:dyDescent="0.3">
      <c r="A557" s="38" t="s">
        <v>657</v>
      </c>
      <c r="B557" s="38">
        <v>2024</v>
      </c>
      <c r="C557" s="9">
        <v>45302</v>
      </c>
      <c r="D557" s="38" t="s">
        <v>3881</v>
      </c>
      <c r="E557" t="s">
        <v>3888</v>
      </c>
      <c r="F557" t="s">
        <v>49</v>
      </c>
      <c r="G557" s="14" t="e">
        <f>(C557-VLOOKUP(E557,Riders!$A$2:$C$3501,2,FALSE))/365</f>
        <v>#N/A</v>
      </c>
      <c r="H557" s="39">
        <v>3</v>
      </c>
      <c r="I557">
        <v>1</v>
      </c>
      <c r="J557">
        <f>0</f>
        <v>0</v>
      </c>
      <c r="K557">
        <v>1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f>0</f>
        <v>0</v>
      </c>
      <c r="AB557">
        <f>0</f>
        <v>0</v>
      </c>
      <c r="AC557">
        <f>0</f>
        <v>0</v>
      </c>
      <c r="AD557">
        <f>0</f>
        <v>0</v>
      </c>
      <c r="AE557">
        <f>0</f>
        <v>0</v>
      </c>
      <c r="AF557">
        <f>0</f>
        <v>0</v>
      </c>
      <c r="AG557">
        <f>0</f>
        <v>0</v>
      </c>
      <c r="AH557">
        <f>0</f>
        <v>0</v>
      </c>
      <c r="AI557">
        <v>20</v>
      </c>
      <c r="AJ557">
        <f>0</f>
        <v>0</v>
      </c>
      <c r="AK557">
        <v>22</v>
      </c>
      <c r="AL557" s="136">
        <v>5.92592592592593E-3</v>
      </c>
      <c r="AM557">
        <v>52.734000000000002</v>
      </c>
    </row>
    <row r="558" spans="1:39" x14ac:dyDescent="0.3">
      <c r="A558" s="38" t="s">
        <v>657</v>
      </c>
      <c r="B558" s="38">
        <v>2024</v>
      </c>
      <c r="C558" s="9">
        <v>45302</v>
      </c>
      <c r="D558" s="38" t="s">
        <v>3881</v>
      </c>
      <c r="E558" t="s">
        <v>328</v>
      </c>
      <c r="F558" t="s">
        <v>25</v>
      </c>
      <c r="G558" s="14">
        <f>(C558-VLOOKUP(E558,Riders!$A$2:$C$3501,2,FALSE))/365</f>
        <v>33.468493150684928</v>
      </c>
      <c r="H558" s="39">
        <v>4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1</v>
      </c>
      <c r="Y558">
        <f>0</f>
        <v>0</v>
      </c>
      <c r="Z558">
        <f>0</f>
        <v>0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v>20</v>
      </c>
      <c r="AJ558">
        <f>0</f>
        <v>0</v>
      </c>
      <c r="AK558">
        <v>22</v>
      </c>
      <c r="AL558" s="136">
        <v>5.92592592592593E-3</v>
      </c>
      <c r="AM558">
        <v>52.734000000000002</v>
      </c>
    </row>
    <row r="559" spans="1:39" x14ac:dyDescent="0.3">
      <c r="A559" s="38" t="s">
        <v>657</v>
      </c>
      <c r="B559" s="38">
        <v>2024</v>
      </c>
      <c r="C559" s="9">
        <v>45302</v>
      </c>
      <c r="D559" s="38" t="s">
        <v>3881</v>
      </c>
      <c r="E559" t="s">
        <v>462</v>
      </c>
      <c r="F559" t="s">
        <v>19</v>
      </c>
      <c r="G559" s="14">
        <f>(C559-VLOOKUP(E559,Riders!$A$2:$C$3501,2,FALSE))/365</f>
        <v>24.627397260273973</v>
      </c>
      <c r="H559" s="39">
        <v>5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v>1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v>20</v>
      </c>
      <c r="AJ559">
        <f>0</f>
        <v>0</v>
      </c>
      <c r="AK559">
        <v>21</v>
      </c>
      <c r="AL559" s="136">
        <v>5.92592592592593E-3</v>
      </c>
      <c r="AM559">
        <v>52.734000000000002</v>
      </c>
    </row>
    <row r="560" spans="1:39" x14ac:dyDescent="0.3">
      <c r="A560" s="38" t="s">
        <v>657</v>
      </c>
      <c r="B560" s="38">
        <v>2024</v>
      </c>
      <c r="C560" s="9">
        <v>45302</v>
      </c>
      <c r="D560" s="38" t="s">
        <v>3881</v>
      </c>
      <c r="E560" t="s">
        <v>222</v>
      </c>
      <c r="F560" t="s">
        <v>223</v>
      </c>
      <c r="G560" s="14">
        <f>(C560-VLOOKUP(E560,Riders!$A$2:$C$3501,2,FALSE))/365</f>
        <v>24.526027397260275</v>
      </c>
      <c r="H560" s="39">
        <v>6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v>1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f>0</f>
        <v>0</v>
      </c>
      <c r="AI560">
        <v>20</v>
      </c>
      <c r="AJ560">
        <f>0</f>
        <v>0</v>
      </c>
      <c r="AK560">
        <v>21</v>
      </c>
      <c r="AL560" s="136">
        <v>5.92592592592593E-3</v>
      </c>
      <c r="AM560">
        <v>52.734000000000002</v>
      </c>
    </row>
    <row r="561" spans="1:39" x14ac:dyDescent="0.3">
      <c r="A561" s="38" t="s">
        <v>657</v>
      </c>
      <c r="B561" s="38">
        <v>2024</v>
      </c>
      <c r="C561" s="9">
        <v>45302</v>
      </c>
      <c r="D561" s="38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7</v>
      </c>
      <c r="I561">
        <f>0</f>
        <v>0</v>
      </c>
      <c r="J561">
        <v>1</v>
      </c>
      <c r="K561">
        <f>0</f>
        <v>0</v>
      </c>
      <c r="L561">
        <v>1</v>
      </c>
      <c r="M561">
        <v>1</v>
      </c>
      <c r="N561">
        <v>1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v>20</v>
      </c>
      <c r="AJ561">
        <v>20</v>
      </c>
      <c r="AK561">
        <v>4</v>
      </c>
      <c r="AL561" s="136">
        <v>5.92592592592593E-3</v>
      </c>
      <c r="AM561">
        <v>52.734000000000002</v>
      </c>
    </row>
    <row r="562" spans="1:39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236</v>
      </c>
      <c r="F562" t="s">
        <v>51</v>
      </c>
      <c r="G562" s="14">
        <f>(C562-VLOOKUP(E562,Riders!$A$2:$C$3501,2,FALSE))/365</f>
        <v>28.18904109589041</v>
      </c>
      <c r="H562" s="39">
        <v>8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v>1</v>
      </c>
      <c r="R562">
        <v>1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v>1</v>
      </c>
      <c r="AH562">
        <f>0</f>
        <v>0</v>
      </c>
      <c r="AI562">
        <f>0</f>
        <v>0</v>
      </c>
      <c r="AJ562">
        <f>0</f>
        <v>0</v>
      </c>
      <c r="AK562">
        <v>3</v>
      </c>
      <c r="AL562" s="136">
        <v>5.92592592592593E-3</v>
      </c>
      <c r="AM562">
        <v>52.734000000000002</v>
      </c>
    </row>
    <row r="563" spans="1:39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426</v>
      </c>
      <c r="F563" t="s">
        <v>56</v>
      </c>
      <c r="G563" s="14">
        <f>(C563-VLOOKUP(E563,Riders!$A$2:$C$3501,2,FALSE))/365</f>
        <v>22.739726027397261</v>
      </c>
      <c r="H563" s="39">
        <v>9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v>1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v>1</v>
      </c>
      <c r="AF563">
        <v>1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v>3</v>
      </c>
      <c r="AL563" s="136">
        <v>5.92592592592593E-3</v>
      </c>
      <c r="AM563">
        <v>52.734000000000002</v>
      </c>
    </row>
    <row r="564" spans="1:39" x14ac:dyDescent="0.3">
      <c r="A564" s="38" t="s">
        <v>657</v>
      </c>
      <c r="B564" s="38">
        <v>2024</v>
      </c>
      <c r="C564" s="9">
        <v>45302</v>
      </c>
      <c r="D564" s="38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39">
        <v>10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v>1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v>1</v>
      </c>
      <c r="AI564">
        <f>0</f>
        <v>0</v>
      </c>
      <c r="AJ564">
        <f>0</f>
        <v>0</v>
      </c>
      <c r="AK564">
        <v>2</v>
      </c>
      <c r="AL564" s="136">
        <v>5.92592592592593E-3</v>
      </c>
      <c r="AM564">
        <v>52.734000000000002</v>
      </c>
    </row>
    <row r="565" spans="1:39" x14ac:dyDescent="0.3">
      <c r="A565" s="38" t="s">
        <v>657</v>
      </c>
      <c r="B565" s="38">
        <v>2024</v>
      </c>
      <c r="C565" s="9">
        <v>45302</v>
      </c>
      <c r="D565" s="38" t="s">
        <v>3881</v>
      </c>
      <c r="E565" t="s">
        <v>298</v>
      </c>
      <c r="F565" t="s">
        <v>53</v>
      </c>
      <c r="G565" s="14">
        <f>(C565-VLOOKUP(E565,Riders!$A$2:$C$3501,2,FALSE))/365</f>
        <v>24.490410958904111</v>
      </c>
      <c r="H565" s="39">
        <v>11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v>1</v>
      </c>
      <c r="AD565">
        <v>1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v>2</v>
      </c>
      <c r="AL565" s="136">
        <v>5.92592592592593E-3</v>
      </c>
      <c r="AM565">
        <v>52.734000000000002</v>
      </c>
    </row>
    <row r="566" spans="1:39" x14ac:dyDescent="0.3">
      <c r="A566" s="38" t="s">
        <v>657</v>
      </c>
      <c r="B566" s="38">
        <v>2024</v>
      </c>
      <c r="C566" s="9">
        <v>45302</v>
      </c>
      <c r="D566" s="38" t="s">
        <v>3881</v>
      </c>
      <c r="E566" t="s">
        <v>228</v>
      </c>
      <c r="F566" t="s">
        <v>15</v>
      </c>
      <c r="G566" s="14">
        <f>(C566-VLOOKUP(E566,Riders!$A$2:$C$3501,2,FALSE))/365</f>
        <v>24.545205479452054</v>
      </c>
      <c r="H566" s="39">
        <v>12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v>1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v>1</v>
      </c>
      <c r="AL566" s="136">
        <v>5.92592592592593E-3</v>
      </c>
      <c r="AM566">
        <v>52.734000000000002</v>
      </c>
    </row>
    <row r="567" spans="1:39" x14ac:dyDescent="0.3">
      <c r="A567" s="38" t="s">
        <v>657</v>
      </c>
      <c r="B567" s="38">
        <v>2024</v>
      </c>
      <c r="C567" s="9">
        <v>45302</v>
      </c>
      <c r="D567" s="38" t="s">
        <v>3881</v>
      </c>
      <c r="E567" t="s">
        <v>226</v>
      </c>
      <c r="F567" t="s">
        <v>120</v>
      </c>
      <c r="G567" s="14">
        <f>(C567-VLOOKUP(E567,Riders!$A$2:$C$3501,2,FALSE))/365</f>
        <v>25.372602739726027</v>
      </c>
      <c r="H567" s="39">
        <v>13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v>0</v>
      </c>
      <c r="AL567" s="136">
        <v>5.92592592592593E-3</v>
      </c>
      <c r="AM567">
        <v>52.734000000000002</v>
      </c>
    </row>
    <row r="568" spans="1:39" x14ac:dyDescent="0.3">
      <c r="A568" s="38" t="s">
        <v>657</v>
      </c>
      <c r="B568" s="38">
        <v>2024</v>
      </c>
      <c r="C568" s="9">
        <v>45302</v>
      </c>
      <c r="D568" s="38" t="s">
        <v>3881</v>
      </c>
      <c r="E568" t="s">
        <v>231</v>
      </c>
      <c r="F568" t="s">
        <v>232</v>
      </c>
      <c r="G568" s="14">
        <f>(C568-VLOOKUP(E568,Riders!$A$2:$C$3501,2,FALSE))/365</f>
        <v>26.915068493150685</v>
      </c>
      <c r="H568" s="39">
        <v>14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v>0</v>
      </c>
      <c r="AL568" s="136">
        <v>5.92592592592593E-3</v>
      </c>
      <c r="AM568">
        <v>52.734000000000002</v>
      </c>
    </row>
    <row r="569" spans="1:39" x14ac:dyDescent="0.3">
      <c r="A569" s="38" t="s">
        <v>657</v>
      </c>
      <c r="B569" s="38">
        <v>2024</v>
      </c>
      <c r="C569" s="9">
        <v>45302</v>
      </c>
      <c r="D569" s="38" t="s">
        <v>3881</v>
      </c>
      <c r="E569" t="s">
        <v>1333</v>
      </c>
      <c r="F569" t="s">
        <v>238</v>
      </c>
      <c r="G569" s="14">
        <f>(C569-VLOOKUP(E569,Riders!$A$2:$C$3501,2,FALSE))/365</f>
        <v>23.043835616438358</v>
      </c>
      <c r="H569" s="39">
        <v>15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v>0</v>
      </c>
      <c r="AL569" s="136">
        <v>5.92592592592593E-3</v>
      </c>
      <c r="AM569">
        <v>52.734000000000002</v>
      </c>
    </row>
    <row r="570" spans="1:39" x14ac:dyDescent="0.3">
      <c r="A570" s="38" t="s">
        <v>657</v>
      </c>
      <c r="B570" s="38">
        <v>2024</v>
      </c>
      <c r="C570" s="9">
        <v>45302</v>
      </c>
      <c r="D570" s="38" t="s">
        <v>3881</v>
      </c>
      <c r="E570" t="s">
        <v>597</v>
      </c>
      <c r="F570" t="s">
        <v>243</v>
      </c>
      <c r="G570" s="14">
        <f>(C570-VLOOKUP(E570,Riders!$A$2:$C$3501,2,FALSE))/365</f>
        <v>20.232876712328768</v>
      </c>
      <c r="H570" s="39">
        <v>16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v>0</v>
      </c>
      <c r="AL570" s="136">
        <v>5.92592592592593E-3</v>
      </c>
      <c r="AM570">
        <v>52.734000000000002</v>
      </c>
    </row>
    <row r="571" spans="1:39" x14ac:dyDescent="0.3">
      <c r="A571" s="38" t="s">
        <v>657</v>
      </c>
      <c r="B571" s="38">
        <v>2024</v>
      </c>
      <c r="C571" s="9">
        <v>45302</v>
      </c>
      <c r="D571" s="38" t="s">
        <v>3881</v>
      </c>
      <c r="E571" t="s">
        <v>3884</v>
      </c>
      <c r="F571" t="s">
        <v>247</v>
      </c>
      <c r="G571" s="14" t="e">
        <f>(C571-VLOOKUP(E571,Riders!$A$2:$C$3501,2,FALSE))/365</f>
        <v>#N/A</v>
      </c>
      <c r="H571" s="39">
        <v>17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v>0</v>
      </c>
      <c r="AL571" s="136">
        <v>5.92592592592593E-3</v>
      </c>
      <c r="AM571">
        <v>52.734000000000002</v>
      </c>
    </row>
    <row r="572" spans="1:39" x14ac:dyDescent="0.3">
      <c r="A572" s="38" t="s">
        <v>657</v>
      </c>
      <c r="B572" s="38">
        <v>2024</v>
      </c>
      <c r="C572" s="9">
        <v>45302</v>
      </c>
      <c r="D572" s="38" t="s">
        <v>3881</v>
      </c>
      <c r="E572" t="s">
        <v>3883</v>
      </c>
      <c r="F572" t="s">
        <v>230</v>
      </c>
      <c r="G572" s="14" t="e">
        <f>(C572-VLOOKUP(E572,Riders!$A$2:$C$3501,2,FALSE))/365</f>
        <v>#N/A</v>
      </c>
      <c r="H572" s="39">
        <v>18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v>0</v>
      </c>
      <c r="AL572" s="136">
        <v>5.92592592592593E-3</v>
      </c>
      <c r="AM572">
        <v>52.734000000000002</v>
      </c>
    </row>
    <row r="573" spans="1:39" x14ac:dyDescent="0.3">
      <c r="A573" s="38" t="s">
        <v>657</v>
      </c>
      <c r="B573" s="38">
        <v>2024</v>
      </c>
      <c r="C573" s="9">
        <v>45302</v>
      </c>
      <c r="D573" s="38" t="s">
        <v>3881</v>
      </c>
      <c r="E573" t="s">
        <v>2453</v>
      </c>
      <c r="F573" t="s">
        <v>31</v>
      </c>
      <c r="G573" s="14">
        <f>(C573-VLOOKUP(E573,Riders!$A$2:$C$3501,2,FALSE))/365</f>
        <v>22.827397260273973</v>
      </c>
      <c r="H573" s="39">
        <v>19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v>20</v>
      </c>
      <c r="AK573">
        <v>-20</v>
      </c>
      <c r="AL573" s="136">
        <v>5.92592592592593E-3</v>
      </c>
      <c r="AM573">
        <v>52.734000000000002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306" priority="65" operator="between">
      <formula>1</formula>
      <formula>1</formula>
    </cfRule>
  </conditionalFormatting>
  <conditionalFormatting sqref="D89:D112">
    <cfRule type="expression" dxfId="305" priority="55">
      <formula>$E89="F"</formula>
    </cfRule>
    <cfRule type="expression" dxfId="304" priority="56">
      <formula>$E89="SF"</formula>
    </cfRule>
    <cfRule type="expression" dxfId="303" priority="57">
      <formula>$E89="QF"</formula>
    </cfRule>
    <cfRule type="expression" dxfId="302" priority="58">
      <formula>$E89="R16"</formula>
    </cfRule>
    <cfRule type="expression" dxfId="301" priority="59">
      <formula>$E89="R8"</formula>
    </cfRule>
  </conditionalFormatting>
  <conditionalFormatting sqref="I129">
    <cfRule type="cellIs" dxfId="300" priority="54" operator="between">
      <formula>1</formula>
      <formula>1</formula>
    </cfRule>
  </conditionalFormatting>
  <conditionalFormatting sqref="J129">
    <cfRule type="cellIs" dxfId="299" priority="53" operator="between">
      <formula>1</formula>
      <formula>1</formula>
    </cfRule>
  </conditionalFormatting>
  <conditionalFormatting sqref="C145:C165">
    <cfRule type="expression" dxfId="298" priority="51">
      <formula>$E145="F"</formula>
    </cfRule>
    <cfRule type="expression" dxfId="297" priority="52">
      <formula>$E145="Q"</formula>
    </cfRule>
  </conditionalFormatting>
  <conditionalFormatting sqref="A145:B165">
    <cfRule type="expression" dxfId="296" priority="48">
      <formula>$E145="Q"</formula>
    </cfRule>
    <cfRule type="expression" dxfId="295" priority="49">
      <formula>$E145="G"</formula>
    </cfRule>
    <cfRule type="expression" dxfId="294" priority="50">
      <formula>$E145="B"</formula>
    </cfRule>
  </conditionalFormatting>
  <conditionalFormatting sqref="D145:D165">
    <cfRule type="expression" dxfId="293" priority="45">
      <formula>$E145="Q"</formula>
    </cfRule>
    <cfRule type="expression" dxfId="292" priority="46">
      <formula>$E145="G"</formula>
    </cfRule>
    <cfRule type="expression" dxfId="291" priority="47">
      <formula>$E145="B"</formula>
    </cfRule>
  </conditionalFormatting>
  <conditionalFormatting sqref="I144:J145">
    <cfRule type="cellIs" dxfId="290" priority="44" operator="between">
      <formula>1</formula>
      <formula>1</formula>
    </cfRule>
  </conditionalFormatting>
  <conditionalFormatting sqref="A166:B187 D166:D187">
    <cfRule type="expression" dxfId="289" priority="42">
      <formula>#REF!="F"</formula>
    </cfRule>
    <cfRule type="expression" dxfId="288" priority="43">
      <formula>#REF!="Q"</formula>
    </cfRule>
  </conditionalFormatting>
  <conditionalFormatting sqref="A188:B205 D188:D205">
    <cfRule type="expression" dxfId="287" priority="40">
      <formula>#REF!="F"</formula>
    </cfRule>
    <cfRule type="expression" dxfId="286" priority="41">
      <formula>#REF!="Q"</formula>
    </cfRule>
  </conditionalFormatting>
  <conditionalFormatting sqref="A206:B226 D206:D226">
    <cfRule type="expression" dxfId="285" priority="38">
      <formula>#REF!="F"</formula>
    </cfRule>
    <cfRule type="expression" dxfId="284" priority="39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83" priority="36">
      <formula>#REF!="F"</formula>
    </cfRule>
    <cfRule type="expression" dxfId="282" priority="37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81" priority="34">
      <formula>#REF!="F"</formula>
    </cfRule>
    <cfRule type="expression" dxfId="280" priority="35">
      <formula>#REF!="Q"</formula>
    </cfRule>
  </conditionalFormatting>
  <conditionalFormatting sqref="A250:B272 D250:D272">
    <cfRule type="expression" dxfId="279" priority="32">
      <formula>#REF!="F"</formula>
    </cfRule>
    <cfRule type="expression" dxfId="278" priority="33">
      <formula>#REF!="Q"</formula>
    </cfRule>
  </conditionalFormatting>
  <conditionalFormatting sqref="A273:B296 D273:D296">
    <cfRule type="expression" dxfId="277" priority="30">
      <formula>#REF!="F"</formula>
    </cfRule>
    <cfRule type="expression" dxfId="276" priority="31">
      <formula>#REF!="Q"</formula>
    </cfRule>
  </conditionalFormatting>
  <conditionalFormatting sqref="A297:B320 D297:D320">
    <cfRule type="expression" dxfId="275" priority="28">
      <formula>#REF!="F"</formula>
    </cfRule>
    <cfRule type="expression" dxfId="274" priority="29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73" priority="26">
      <formula>#REF!="F"</formula>
    </cfRule>
    <cfRule type="expression" dxfId="272" priority="27">
      <formula>#REF!="Q"</formula>
    </cfRule>
  </conditionalFormatting>
  <conditionalFormatting sqref="A321:B321 A323:B323 A325:B325 A327:B327 A329:B329 A331:B331 A333:B333 A335:B335 A337:B337 A339:B339 A341:B341 A343:B343">
    <cfRule type="expression" dxfId="271" priority="24">
      <formula>#REF!="F"</formula>
    </cfRule>
    <cfRule type="expression" dxfId="270" priority="25">
      <formula>#REF!="Q"</formula>
    </cfRule>
  </conditionalFormatting>
  <conditionalFormatting sqref="D345:D366">
    <cfRule type="expression" dxfId="269" priority="22">
      <formula>#REF!="F"</formula>
    </cfRule>
    <cfRule type="expression" dxfId="268" priority="23">
      <formula>#REF!="Q"</formula>
    </cfRule>
  </conditionalFormatting>
  <conditionalFormatting sqref="A345:B345 A347:B347 A349:B349 A351:B351 A353:B353 A355:B355 A357:B357 A359:B359 A361:B361 A363:B363 A365:B365">
    <cfRule type="expression" dxfId="267" priority="20">
      <formula>#REF!="F"</formula>
    </cfRule>
    <cfRule type="expression" dxfId="266" priority="21">
      <formula>#REF!="Q"</formula>
    </cfRule>
  </conditionalFormatting>
  <conditionalFormatting sqref="A346:B346 A348:B348 A350:B350 A352:B352 A354:B354 A356:B356 A358:B358 A360:B360 A362:B362 A364:B364 A366:B366">
    <cfRule type="expression" dxfId="265" priority="18">
      <formula>#REF!="F"</formula>
    </cfRule>
    <cfRule type="expression" dxfId="264" priority="19">
      <formula>#REF!="Q"</formula>
    </cfRule>
  </conditionalFormatting>
  <conditionalFormatting sqref="D367:D390">
    <cfRule type="expression" dxfId="263" priority="16">
      <formula>#REF!="F"</formula>
    </cfRule>
    <cfRule type="expression" dxfId="262" priority="17">
      <formula>#REF!="Q"</formula>
    </cfRule>
  </conditionalFormatting>
  <conditionalFormatting sqref="A368:B368 A370:B370 A372:B372 A374:B374 A376:B376 A378:B378 A380:B380 A382:B382 A384:B384 A386:B386 A388:B388 A390:B390">
    <cfRule type="expression" dxfId="261" priority="14">
      <formula>#REF!="F"</formula>
    </cfRule>
    <cfRule type="expression" dxfId="260" priority="15">
      <formula>#REF!="Q"</formula>
    </cfRule>
  </conditionalFormatting>
  <conditionalFormatting sqref="A367:B367 A369:B369 A371:B371 A373:B373 A375:B375 A377:B377 A379:B379 A381:B381 A383:B383 A385:B385 A387:B387 A389:B389">
    <cfRule type="expression" dxfId="259" priority="12">
      <formula>#REF!="F"</formula>
    </cfRule>
    <cfRule type="expression" dxfId="258" priority="13">
      <formula>#REF!="Q"</formula>
    </cfRule>
  </conditionalFormatting>
  <conditionalFormatting sqref="D391:D414">
    <cfRule type="expression" dxfId="257" priority="10">
      <formula>#REF!="F"</formula>
    </cfRule>
    <cfRule type="expression" dxfId="256" priority="11">
      <formula>#REF!="Q"</formula>
    </cfRule>
  </conditionalFormatting>
  <conditionalFormatting sqref="A391:B391 A393:B393 A395:B395 A397:B397 A399:B399 A401:B401 A403:B403 A405:B405 A407:B407 A409:B409 A411:B411 A413:B413">
    <cfRule type="expression" dxfId="255" priority="8">
      <formula>#REF!="F"</formula>
    </cfRule>
    <cfRule type="expression" dxfId="254" priority="9">
      <formula>#REF!="Q"</formula>
    </cfRule>
  </conditionalFormatting>
  <conditionalFormatting sqref="A392:B392 A394:B394 A396:B396 A398:B398 A400:B400 A402:B402 A404:B404 A406:B406 A408:B408 A410:B410 A412:B412 A414:B414">
    <cfRule type="expression" dxfId="253" priority="6">
      <formula>#REF!="F"</formula>
    </cfRule>
    <cfRule type="expression" dxfId="252" priority="7">
      <formula>#REF!="Q"</formula>
    </cfRule>
  </conditionalFormatting>
  <conditionalFormatting sqref="D507:D530 A507:B530">
    <cfRule type="expression" dxfId="251" priority="4">
      <formula>#REF!="F"</formula>
    </cfRule>
    <cfRule type="expression" dxfId="250" priority="5">
      <formula>#REF!="Q"</formula>
    </cfRule>
  </conditionalFormatting>
  <conditionalFormatting sqref="A555:D573">
    <cfRule type="expression" dxfId="249" priority="1">
      <formula>$E555="Q"</formula>
    </cfRule>
    <cfRule type="expression" dxfId="248" priority="2">
      <formula>$E555="G"</formula>
    </cfRule>
    <cfRule type="expression" dxfId="247" priority="3">
      <formula>$E555="B"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63"/>
  <sheetViews>
    <sheetView zoomScaleNormal="100" workbookViewId="0">
      <pane ySplit="1" topLeftCell="A530" activePane="bottomLeft" state="frozen"/>
      <selection pane="bottomLeft" activeCell="L544" sqref="L5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37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36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36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36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36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36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36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36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36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36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36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36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36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36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36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36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36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36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36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36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36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36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36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36">
        <v>9.2129629629629627E-3</v>
      </c>
      <c r="J25" s="134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36">
        <v>9.2129629629629627E-3</v>
      </c>
      <c r="J26" s="134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36">
        <v>9.2129629629629593E-3</v>
      </c>
      <c r="J27" s="134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36">
        <v>9.2129629629629593E-3</v>
      </c>
      <c r="J28" s="134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36">
        <v>9.2129629629629593E-3</v>
      </c>
      <c r="J29" s="134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36">
        <v>9.2129629629629593E-3</v>
      </c>
      <c r="J30" s="134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36">
        <v>9.2129629629629593E-3</v>
      </c>
      <c r="J31" s="134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36">
        <v>9.2129629629629593E-3</v>
      </c>
      <c r="J32" s="134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36">
        <v>9.2129629629629593E-3</v>
      </c>
      <c r="J33" s="134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36">
        <v>9.2129629629629593E-3</v>
      </c>
      <c r="J34" s="134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36">
        <v>9.2129629629629593E-3</v>
      </c>
      <c r="J35" s="134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36">
        <v>9.2129629629629593E-3</v>
      </c>
      <c r="J36" s="134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36">
        <v>9.2129629629629593E-3</v>
      </c>
      <c r="J37" s="134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36">
        <v>9.2129629629629593E-3</v>
      </c>
      <c r="J38" s="134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36">
        <v>9.2129629629629593E-3</v>
      </c>
      <c r="J39" s="134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36">
        <v>9.2129629629629593E-3</v>
      </c>
      <c r="J40" s="134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36">
        <v>9.2129629629629593E-3</v>
      </c>
      <c r="J41" s="134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36">
        <v>9.2129629629629593E-3</v>
      </c>
      <c r="J42" s="134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36">
        <v>9.2129629629629593E-3</v>
      </c>
      <c r="J43" s="134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36">
        <v>9.2129629629629593E-3</v>
      </c>
      <c r="J44" s="134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36">
        <v>9.2129629629629593E-3</v>
      </c>
      <c r="J45" s="134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36">
        <v>9.2129629629629593E-3</v>
      </c>
      <c r="J46" s="134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36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36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36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36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36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36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36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36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36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36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36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36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36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36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36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36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36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36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36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36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36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36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36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36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36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36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36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36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36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36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36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36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36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36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36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36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36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36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36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36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36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36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36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36">
        <v>6.2615740740740696E-3</v>
      </c>
      <c r="J90">
        <v>49.908000000000001</v>
      </c>
      <c r="N90" s="40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36">
        <v>6.2615740740740696E-3</v>
      </c>
      <c r="J91">
        <v>49.908000000000001</v>
      </c>
      <c r="N91" s="41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36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36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36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36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36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36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36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36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36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36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36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36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36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36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36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36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36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36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36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36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36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36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36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36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36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36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36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36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36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36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36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36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36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36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36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36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36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36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36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36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36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36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36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36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36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36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36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36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36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36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36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36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36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36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36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36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36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36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36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36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36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36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36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36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36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36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36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36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36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36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36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36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36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36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36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36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36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36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36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36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36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36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36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36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36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36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36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36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36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36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36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36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36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36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36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36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36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36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36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36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36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36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36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36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36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36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36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36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36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36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36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36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36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36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36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36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36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36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36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36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36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36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36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36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36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36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36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36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36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36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36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36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36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36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36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36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36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36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36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36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36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36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36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36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36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36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36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36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36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36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36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36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36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36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36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36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36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36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36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36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36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36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36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36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36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36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36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36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36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36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36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36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36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36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36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36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36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36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36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36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36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36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36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36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36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36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36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36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36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36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36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36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36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36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36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36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36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36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36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36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36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36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36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36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36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36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36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36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36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36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36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36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36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36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36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36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36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36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36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36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36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36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36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36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36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36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36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36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36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36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36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36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36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36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36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36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36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36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36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36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36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36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36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36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36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36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36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36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36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36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36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36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36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36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36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36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36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36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36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36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36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36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36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36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36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36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36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36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36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36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36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36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36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36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36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36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36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36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36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36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36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36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36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36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36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36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36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36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36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36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36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36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36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36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36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36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36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36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36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36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36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36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36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36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36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36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36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36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36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36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36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36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36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36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36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36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36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67" t="s">
        <v>342</v>
      </c>
      <c r="F409" s="67" t="s">
        <v>15</v>
      </c>
      <c r="G409" s="14" t="e">
        <f>(C409-VLOOKUP(E409,Riders!$A$2:$C$3501,2,FALSE))/365</f>
        <v>#N/A</v>
      </c>
      <c r="H409" s="38">
        <v>6</v>
      </c>
      <c r="I409" s="136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67" t="s">
        <v>219</v>
      </c>
      <c r="F410" s="67" t="s">
        <v>220</v>
      </c>
      <c r="G410" s="14">
        <f>(C410-VLOOKUP(E410,Riders!$A$2:$C$3501,2,FALSE))/365</f>
        <v>26.410958904109588</v>
      </c>
      <c r="H410" s="38">
        <v>7</v>
      </c>
      <c r="I410" s="136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67" t="s">
        <v>322</v>
      </c>
      <c r="F411" s="67" t="s">
        <v>29</v>
      </c>
      <c r="G411" s="14">
        <f>(C411-VLOOKUP(E411,Riders!$A$2:$C$3501,2,FALSE))/365</f>
        <v>31.019178082191782</v>
      </c>
      <c r="H411" s="38">
        <v>8</v>
      </c>
      <c r="I411" s="136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67" t="s">
        <v>324</v>
      </c>
      <c r="F412" s="67" t="s">
        <v>61</v>
      </c>
      <c r="G412" s="14">
        <f>(C412-VLOOKUP(E412,Riders!$A$2:$C$3501,2,FALSE))/365</f>
        <v>25.342465753424658</v>
      </c>
      <c r="H412" s="38">
        <v>9</v>
      </c>
      <c r="I412" s="136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67" t="s">
        <v>222</v>
      </c>
      <c r="F413" s="67" t="s">
        <v>223</v>
      </c>
      <c r="G413" s="14">
        <f>(C413-VLOOKUP(E413,Riders!$A$2:$C$3501,2,FALSE))/365</f>
        <v>19.545205479452054</v>
      </c>
      <c r="H413" s="38">
        <v>10</v>
      </c>
      <c r="I413" s="136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67" t="s">
        <v>276</v>
      </c>
      <c r="F414" s="67" t="s">
        <v>120</v>
      </c>
      <c r="G414" s="14" t="e">
        <f>(C414-VLOOKUP(E414,Riders!$A$2:$C$3501,2,FALSE))/365</f>
        <v>#N/A</v>
      </c>
      <c r="H414" s="38">
        <v>11</v>
      </c>
      <c r="I414" s="136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67" t="s">
        <v>283</v>
      </c>
      <c r="F415" s="67" t="s">
        <v>31</v>
      </c>
      <c r="G415" s="14">
        <f>(C415-VLOOKUP(E415,Riders!$A$2:$C$3501,2,FALSE))/365</f>
        <v>24.717808219178082</v>
      </c>
      <c r="H415" s="38">
        <v>12</v>
      </c>
      <c r="I415" s="136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67" t="s">
        <v>334</v>
      </c>
      <c r="F416" s="67" t="s">
        <v>118</v>
      </c>
      <c r="G416" s="14">
        <f>(C416-VLOOKUP(E416,Riders!$A$2:$C$3501,2,FALSE))/365</f>
        <v>26.24931506849315</v>
      </c>
      <c r="H416" s="38">
        <v>13</v>
      </c>
      <c r="I416" s="136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67" t="s">
        <v>280</v>
      </c>
      <c r="F417" s="67" t="s">
        <v>172</v>
      </c>
      <c r="G417" s="14">
        <f>(C417-VLOOKUP(E417,Riders!$A$2:$C$3501,2,FALSE))/365</f>
        <v>20.38082191780822</v>
      </c>
      <c r="H417" s="38">
        <v>14</v>
      </c>
      <c r="I417" s="136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67" t="s">
        <v>310</v>
      </c>
      <c r="F418" s="67" t="s">
        <v>158</v>
      </c>
      <c r="G418" s="14">
        <f>(C418-VLOOKUP(E418,Riders!$A$2:$C$3501,2,FALSE))/365</f>
        <v>28.663013698630138</v>
      </c>
      <c r="H418" s="38">
        <v>15</v>
      </c>
      <c r="I418" s="136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67" t="s">
        <v>326</v>
      </c>
      <c r="F419" s="67" t="s">
        <v>49</v>
      </c>
      <c r="G419" s="14" t="e">
        <f>(C419-VLOOKUP(E419,Riders!$A$2:$C$3501,2,FALSE))/365</f>
        <v>#N/A</v>
      </c>
      <c r="H419" s="38">
        <v>16</v>
      </c>
      <c r="I419" s="136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67" t="s">
        <v>340</v>
      </c>
      <c r="F420" s="67" t="s">
        <v>65</v>
      </c>
      <c r="G420" s="14">
        <f>(C420-VLOOKUP(E420,Riders!$A$2:$C$3501,2,FALSE))/365</f>
        <v>23.665753424657535</v>
      </c>
      <c r="H420" s="38">
        <v>17</v>
      </c>
      <c r="I420" s="136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67" t="s">
        <v>338</v>
      </c>
      <c r="F421" s="67" t="s">
        <v>339</v>
      </c>
      <c r="G421" s="14">
        <f>(C421-VLOOKUP(E421,Riders!$A$2:$C$3501,2,FALSE))/365</f>
        <v>29.021917808219179</v>
      </c>
      <c r="H421" s="38">
        <v>18</v>
      </c>
      <c r="I421" s="136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67" t="s">
        <v>242</v>
      </c>
      <c r="F422" s="67" t="s">
        <v>243</v>
      </c>
      <c r="G422" s="14">
        <f>(C422-VLOOKUP(E422,Riders!$A$2:$C$3501,2,FALSE))/365</f>
        <v>24.136986301369863</v>
      </c>
      <c r="H422" s="38">
        <v>19</v>
      </c>
      <c r="I422" s="136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67" t="s">
        <v>227</v>
      </c>
      <c r="F423" s="67" t="s">
        <v>53</v>
      </c>
      <c r="G423" s="14">
        <f>(C423-VLOOKUP(E423,Riders!$A$2:$C$3501,2,FALSE))/365</f>
        <v>20.906849315068492</v>
      </c>
      <c r="H423" s="38">
        <v>20</v>
      </c>
      <c r="I423" s="136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67" t="s">
        <v>299</v>
      </c>
      <c r="F424" s="67" t="s">
        <v>38</v>
      </c>
      <c r="G424" s="14">
        <f>(C424-VLOOKUP(E424,Riders!$A$2:$C$3501,2,FALSE))/365</f>
        <v>26.402739726027399</v>
      </c>
      <c r="H424" s="38">
        <v>21</v>
      </c>
      <c r="I424" s="136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2" t="s">
        <v>306</v>
      </c>
      <c r="F425" s="62" t="s">
        <v>19</v>
      </c>
      <c r="G425" s="14">
        <f>(C425-VLOOKUP(E425,Riders!$A$2:$C$3501,2,FALSE))/365</f>
        <v>36.19178082191781</v>
      </c>
      <c r="H425" s="39">
        <v>1</v>
      </c>
      <c r="I425" s="136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2" t="s">
        <v>346</v>
      </c>
      <c r="F426" s="62" t="s">
        <v>36</v>
      </c>
      <c r="G426" s="14">
        <f>(C426-VLOOKUP(E426,Riders!$A$2:$C$3501,2,FALSE))/365</f>
        <v>25.972602739726028</v>
      </c>
      <c r="H426" s="39">
        <v>2</v>
      </c>
      <c r="I426" s="136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2" t="s">
        <v>236</v>
      </c>
      <c r="F427" s="62" t="s">
        <v>51</v>
      </c>
      <c r="G427" s="14">
        <f>(C427-VLOOKUP(E427,Riders!$A$2:$C$3501,2,FALSE))/365</f>
        <v>23.112328767123287</v>
      </c>
      <c r="H427" s="39">
        <v>3</v>
      </c>
      <c r="I427" s="136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2" t="s">
        <v>214</v>
      </c>
      <c r="F428" s="62" t="s">
        <v>67</v>
      </c>
      <c r="G428" s="14">
        <f>(C428-VLOOKUP(E428,Riders!$A$2:$C$3501,2,FALSE))/365</f>
        <v>23.991780821917807</v>
      </c>
      <c r="H428" s="39">
        <v>4</v>
      </c>
      <c r="I428" s="136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2" t="s">
        <v>344</v>
      </c>
      <c r="F429" s="62" t="s">
        <v>118</v>
      </c>
      <c r="G429" s="14" t="e">
        <f>(C429-VLOOKUP(E429,Riders!$A$2:$C$3501,2,FALSE))/365</f>
        <v>#N/A</v>
      </c>
      <c r="H429" s="39">
        <v>5</v>
      </c>
      <c r="I429" s="136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2" t="s">
        <v>332</v>
      </c>
      <c r="F430" s="62" t="s">
        <v>17</v>
      </c>
      <c r="G430" s="14">
        <f>(C430-VLOOKUP(E430,Riders!$A$2:$C$3501,2,FALSE))/365</f>
        <v>27.323287671232876</v>
      </c>
      <c r="H430" s="39">
        <v>6</v>
      </c>
      <c r="I430" s="136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36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36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36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36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36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36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36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36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36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36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36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36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36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36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36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36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36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36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36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36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36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36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36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36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36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36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36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36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36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36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36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36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36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36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36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36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36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36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36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36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36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36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36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36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36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36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36">
        <v>9.7337962962962994E-3</v>
      </c>
      <c r="J477">
        <v>49.210999999999999</v>
      </c>
    </row>
    <row r="478" spans="1:10" x14ac:dyDescent="0.3">
      <c r="A478" s="39" t="s">
        <v>93</v>
      </c>
      <c r="B478" s="39">
        <v>2018</v>
      </c>
      <c r="C478" s="64">
        <v>43401</v>
      </c>
      <c r="D478" s="39" t="s">
        <v>72</v>
      </c>
      <c r="E478" s="62" t="s">
        <v>322</v>
      </c>
      <c r="F478" s="62" t="s">
        <v>29</v>
      </c>
      <c r="G478" s="14">
        <f>(C478-VLOOKUP(E478,Riders!$A$2:$C$3501,2,FALSE))/365</f>
        <v>30.791780821917808</v>
      </c>
      <c r="H478" s="39">
        <v>6</v>
      </c>
      <c r="I478" s="136">
        <v>9.7337962962962994E-3</v>
      </c>
      <c r="J478">
        <v>49.210999999999999</v>
      </c>
    </row>
    <row r="479" spans="1:10" x14ac:dyDescent="0.3">
      <c r="A479" s="39" t="s">
        <v>93</v>
      </c>
      <c r="B479" s="39">
        <v>2018</v>
      </c>
      <c r="C479" s="64">
        <v>43401</v>
      </c>
      <c r="D479" s="39" t="s">
        <v>72</v>
      </c>
      <c r="E479" s="62" t="s">
        <v>237</v>
      </c>
      <c r="F479" s="62" t="s">
        <v>238</v>
      </c>
      <c r="G479" s="14">
        <f>(C479-VLOOKUP(E479,Riders!$A$2:$C$3501,2,FALSE))/365</f>
        <v>22.443835616438356</v>
      </c>
      <c r="H479" s="39">
        <v>7</v>
      </c>
      <c r="I479" s="136">
        <v>9.7337962962962994E-3</v>
      </c>
      <c r="J479">
        <v>49.210999999999999</v>
      </c>
    </row>
    <row r="480" spans="1:10" x14ac:dyDescent="0.3">
      <c r="A480" s="39" t="s">
        <v>93</v>
      </c>
      <c r="B480" s="39">
        <v>2018</v>
      </c>
      <c r="C480" s="64">
        <v>43401</v>
      </c>
      <c r="D480" s="39" t="s">
        <v>72</v>
      </c>
      <c r="E480" s="62" t="s">
        <v>334</v>
      </c>
      <c r="F480" s="62" t="s">
        <v>118</v>
      </c>
      <c r="G480" s="14">
        <f>(C480-VLOOKUP(E480,Riders!$A$2:$C$3501,2,FALSE))/365</f>
        <v>26.021917808219179</v>
      </c>
      <c r="H480" s="39">
        <v>8</v>
      </c>
      <c r="I480" s="136">
        <v>9.7337962962962994E-3</v>
      </c>
      <c r="J480">
        <v>49.210999999999999</v>
      </c>
    </row>
    <row r="481" spans="1:10" x14ac:dyDescent="0.3">
      <c r="A481" s="39" t="s">
        <v>93</v>
      </c>
      <c r="B481" s="39">
        <v>2018</v>
      </c>
      <c r="C481" s="64">
        <v>43401</v>
      </c>
      <c r="D481" s="39" t="s">
        <v>72</v>
      </c>
      <c r="E481" s="62" t="s">
        <v>332</v>
      </c>
      <c r="F481" s="62" t="s">
        <v>17</v>
      </c>
      <c r="G481" s="14">
        <f>(C481-VLOOKUP(E481,Riders!$A$2:$C$3501,2,FALSE))/365</f>
        <v>27.19178082191781</v>
      </c>
      <c r="H481" s="39">
        <v>9</v>
      </c>
      <c r="I481" s="136">
        <v>9.7337962962962994E-3</v>
      </c>
      <c r="J481">
        <v>49.210999999999999</v>
      </c>
    </row>
    <row r="482" spans="1:10" x14ac:dyDescent="0.3">
      <c r="A482" s="39" t="s">
        <v>93</v>
      </c>
      <c r="B482" s="39">
        <v>2018</v>
      </c>
      <c r="C482" s="64">
        <v>43401</v>
      </c>
      <c r="D482" s="39" t="s">
        <v>72</v>
      </c>
      <c r="E482" s="62" t="s">
        <v>276</v>
      </c>
      <c r="F482" s="62" t="s">
        <v>120</v>
      </c>
      <c r="G482" s="14" t="e">
        <f>(C482-VLOOKUP(E482,Riders!$A$2:$C$3501,2,FALSE))/365</f>
        <v>#N/A</v>
      </c>
      <c r="H482" s="39">
        <v>10</v>
      </c>
      <c r="I482" s="136">
        <v>9.7337962962962994E-3</v>
      </c>
      <c r="J482">
        <v>49.210999999999999</v>
      </c>
    </row>
    <row r="483" spans="1:10" x14ac:dyDescent="0.3">
      <c r="A483" s="39" t="s">
        <v>93</v>
      </c>
      <c r="B483" s="39">
        <v>2018</v>
      </c>
      <c r="C483" s="64">
        <v>43401</v>
      </c>
      <c r="D483" s="39" t="s">
        <v>72</v>
      </c>
      <c r="E483" s="62" t="s">
        <v>1415</v>
      </c>
      <c r="F483" s="62" t="s">
        <v>230</v>
      </c>
      <c r="G483" s="14">
        <f>(C483-VLOOKUP(E483,Riders!$A$2:$C$3501,2,FALSE))/365</f>
        <v>28.742465753424657</v>
      </c>
      <c r="H483" s="39">
        <v>11</v>
      </c>
      <c r="I483" s="136">
        <v>9.7337962962962994E-3</v>
      </c>
      <c r="J483">
        <v>49.210999999999999</v>
      </c>
    </row>
    <row r="484" spans="1:10" x14ac:dyDescent="0.3">
      <c r="A484" s="39" t="s">
        <v>93</v>
      </c>
      <c r="B484" s="39">
        <v>2018</v>
      </c>
      <c r="C484" s="64">
        <v>43401</v>
      </c>
      <c r="D484" s="39" t="s">
        <v>72</v>
      </c>
      <c r="E484" s="62" t="s">
        <v>459</v>
      </c>
      <c r="F484" s="62" t="s">
        <v>15</v>
      </c>
      <c r="G484" s="14">
        <f>(C484-VLOOKUP(E484,Riders!$A$2:$C$3501,2,FALSE))/365</f>
        <v>19.950684931506849</v>
      </c>
      <c r="H484" s="39">
        <v>12</v>
      </c>
      <c r="I484" s="136">
        <v>9.7337962962962994E-3</v>
      </c>
      <c r="J484">
        <v>49.210999999999999</v>
      </c>
    </row>
    <row r="485" spans="1:10" x14ac:dyDescent="0.3">
      <c r="A485" s="39" t="s">
        <v>93</v>
      </c>
      <c r="B485" s="39">
        <v>2018</v>
      </c>
      <c r="C485" s="64">
        <v>43401</v>
      </c>
      <c r="D485" s="39" t="s">
        <v>72</v>
      </c>
      <c r="E485" s="62" t="s">
        <v>586</v>
      </c>
      <c r="F485" s="62" t="s">
        <v>172</v>
      </c>
      <c r="G485" s="14" t="e">
        <f>(C485-VLOOKUP(E485,Riders!$A$2:$C$3501,2,FALSE))/365</f>
        <v>#N/A</v>
      </c>
      <c r="H485" s="39">
        <v>13</v>
      </c>
      <c r="I485" s="136">
        <v>9.7337962962962994E-3</v>
      </c>
      <c r="J485">
        <v>49.210999999999999</v>
      </c>
    </row>
    <row r="486" spans="1:10" x14ac:dyDescent="0.3">
      <c r="A486" s="39" t="s">
        <v>93</v>
      </c>
      <c r="B486" s="39">
        <v>2018</v>
      </c>
      <c r="C486" s="64">
        <v>43401</v>
      </c>
      <c r="D486" s="39" t="s">
        <v>72</v>
      </c>
      <c r="E486" s="62" t="s">
        <v>311</v>
      </c>
      <c r="F486" s="62" t="s">
        <v>61</v>
      </c>
      <c r="G486" s="14">
        <f>(C486-VLOOKUP(E486,Riders!$A$2:$C$3501,2,FALSE))/365</f>
        <v>28.791780821917808</v>
      </c>
      <c r="H486" s="39">
        <v>14</v>
      </c>
      <c r="I486" s="136">
        <v>9.7337962962962994E-3</v>
      </c>
      <c r="J486">
        <v>49.210999999999999</v>
      </c>
    </row>
    <row r="487" spans="1:10" x14ac:dyDescent="0.3">
      <c r="A487" s="39" t="s">
        <v>93</v>
      </c>
      <c r="B487" s="39">
        <v>2018</v>
      </c>
      <c r="C487" s="64">
        <v>43401</v>
      </c>
      <c r="D487" s="39" t="s">
        <v>72</v>
      </c>
      <c r="E487" s="62" t="s">
        <v>219</v>
      </c>
      <c r="F487" s="62" t="s">
        <v>220</v>
      </c>
      <c r="G487" s="14">
        <f>(C487-VLOOKUP(E487,Riders!$A$2:$C$3501,2,FALSE))/365</f>
        <v>26.183561643835617</v>
      </c>
      <c r="H487" s="39">
        <v>15</v>
      </c>
      <c r="I487" s="136">
        <v>9.7337962962962994E-3</v>
      </c>
      <c r="J487">
        <v>49.210999999999999</v>
      </c>
    </row>
    <row r="488" spans="1:10" x14ac:dyDescent="0.3">
      <c r="A488" s="39" t="s">
        <v>93</v>
      </c>
      <c r="B488" s="39">
        <v>2018</v>
      </c>
      <c r="C488" s="64">
        <v>43401</v>
      </c>
      <c r="D488" s="39" t="s">
        <v>72</v>
      </c>
      <c r="E488" s="62" t="s">
        <v>221</v>
      </c>
      <c r="F488" s="62" t="s">
        <v>40</v>
      </c>
      <c r="G488" s="14">
        <f>(C488-VLOOKUP(E488,Riders!$A$2:$C$3501,2,FALSE))/365</f>
        <v>21.564383561643837</v>
      </c>
      <c r="H488" s="39">
        <v>16</v>
      </c>
      <c r="I488" s="136">
        <v>9.7337962962962994E-3</v>
      </c>
      <c r="J488">
        <v>49.210999999999999</v>
      </c>
    </row>
    <row r="489" spans="1:10" x14ac:dyDescent="0.3">
      <c r="A489" s="39" t="s">
        <v>93</v>
      </c>
      <c r="B489" s="39">
        <v>2018</v>
      </c>
      <c r="C489" s="64">
        <v>43401</v>
      </c>
      <c r="D489" s="39" t="s">
        <v>72</v>
      </c>
      <c r="E489" s="62" t="s">
        <v>299</v>
      </c>
      <c r="F489" s="62" t="s">
        <v>38</v>
      </c>
      <c r="G489" s="14">
        <f>(C489-VLOOKUP(E489,Riders!$A$2:$C$3501,2,FALSE))/365</f>
        <v>26.175342465753424</v>
      </c>
      <c r="H489" s="39">
        <v>17</v>
      </c>
      <c r="I489" s="136">
        <v>9.7337962962962994E-3</v>
      </c>
      <c r="J489">
        <v>49.210999999999999</v>
      </c>
    </row>
    <row r="490" spans="1:10" x14ac:dyDescent="0.3">
      <c r="A490" s="39" t="s">
        <v>93</v>
      </c>
      <c r="B490" s="39">
        <v>2018</v>
      </c>
      <c r="C490" s="64">
        <v>43401</v>
      </c>
      <c r="D490" s="39" t="s">
        <v>72</v>
      </c>
      <c r="E490" s="62" t="s">
        <v>224</v>
      </c>
      <c r="F490" s="62" t="s">
        <v>225</v>
      </c>
      <c r="G490" s="14">
        <f>(C490-VLOOKUP(E490,Riders!$A$2:$C$3501,2,FALSE))/365</f>
        <v>18.882191780821916</v>
      </c>
      <c r="H490" s="39">
        <v>18</v>
      </c>
      <c r="I490" s="136">
        <v>9.7337962962962994E-3</v>
      </c>
      <c r="J490">
        <v>49.210999999999999</v>
      </c>
    </row>
    <row r="491" spans="1:10" x14ac:dyDescent="0.3">
      <c r="A491" s="39" t="s">
        <v>93</v>
      </c>
      <c r="B491" s="39">
        <v>2018</v>
      </c>
      <c r="C491" s="64">
        <v>43401</v>
      </c>
      <c r="D491" s="39" t="s">
        <v>72</v>
      </c>
      <c r="E491" s="62" t="s">
        <v>307</v>
      </c>
      <c r="F491" s="62" t="s">
        <v>27</v>
      </c>
      <c r="G491" s="14">
        <f>(C491-VLOOKUP(E491,Riders!$A$2:$C$3501,2,FALSE))/365</f>
        <v>25.424657534246574</v>
      </c>
      <c r="H491" s="39">
        <v>19</v>
      </c>
      <c r="I491" s="136">
        <v>9.7337962962962994E-3</v>
      </c>
      <c r="J491">
        <v>49.210999999999999</v>
      </c>
    </row>
    <row r="492" spans="1:10" x14ac:dyDescent="0.3">
      <c r="A492" s="39" t="s">
        <v>93</v>
      </c>
      <c r="B492" s="39">
        <v>2018</v>
      </c>
      <c r="C492" s="64">
        <v>43401</v>
      </c>
      <c r="D492" s="39" t="s">
        <v>72</v>
      </c>
      <c r="E492" s="62" t="s">
        <v>326</v>
      </c>
      <c r="F492" s="62" t="s">
        <v>49</v>
      </c>
      <c r="G492" s="14" t="e">
        <f>(C492-VLOOKUP(E492,Riders!$A$2:$C$3501,2,FALSE))/365</f>
        <v>#N/A</v>
      </c>
      <c r="H492" s="39">
        <v>20</v>
      </c>
      <c r="I492" s="136">
        <v>9.7337962962962994E-3</v>
      </c>
      <c r="J492">
        <v>49.210999999999999</v>
      </c>
    </row>
    <row r="493" spans="1:10" x14ac:dyDescent="0.3">
      <c r="A493" s="39" t="s">
        <v>93</v>
      </c>
      <c r="B493" s="39">
        <v>2018</v>
      </c>
      <c r="C493" s="64">
        <v>43401</v>
      </c>
      <c r="D493" s="39" t="s">
        <v>72</v>
      </c>
      <c r="E493" s="62" t="s">
        <v>562</v>
      </c>
      <c r="F493" s="62" t="s">
        <v>47</v>
      </c>
      <c r="G493" s="14">
        <f>(C493-VLOOKUP(E493,Riders!$A$2:$C$3501,2,FALSE))/365</f>
        <v>21.07123287671233</v>
      </c>
      <c r="H493" s="39">
        <v>21</v>
      </c>
      <c r="I493" s="136">
        <v>9.7337962962962994E-3</v>
      </c>
      <c r="J493">
        <v>49.210999999999999</v>
      </c>
    </row>
    <row r="494" spans="1:10" x14ac:dyDescent="0.3">
      <c r="A494" s="39" t="s">
        <v>93</v>
      </c>
      <c r="B494" s="39">
        <v>2018</v>
      </c>
      <c r="C494" s="64">
        <v>43401</v>
      </c>
      <c r="D494" s="39" t="s">
        <v>72</v>
      </c>
      <c r="E494" s="62" t="s">
        <v>338</v>
      </c>
      <c r="F494" s="62" t="s">
        <v>339</v>
      </c>
      <c r="G494" s="14">
        <f>(C494-VLOOKUP(E494,Riders!$A$2:$C$3501,2,FALSE))/365</f>
        <v>28.794520547945204</v>
      </c>
      <c r="H494" s="39">
        <v>22</v>
      </c>
      <c r="I494" s="136">
        <v>9.7337962962962994E-3</v>
      </c>
      <c r="J494">
        <v>49.210999999999999</v>
      </c>
    </row>
    <row r="495" spans="1:10" x14ac:dyDescent="0.3">
      <c r="A495" s="39" t="s">
        <v>93</v>
      </c>
      <c r="B495" s="39">
        <v>2018</v>
      </c>
      <c r="C495" s="64">
        <v>43401</v>
      </c>
      <c r="D495" s="39" t="s">
        <v>72</v>
      </c>
      <c r="E495" s="62" t="s">
        <v>300</v>
      </c>
      <c r="F495" s="62" t="s">
        <v>56</v>
      </c>
      <c r="G495" s="14">
        <f>(C495-VLOOKUP(E495,Riders!$A$2:$C$3501,2,FALSE))/365</f>
        <v>31.298630136986301</v>
      </c>
      <c r="H495" s="39">
        <v>23</v>
      </c>
      <c r="I495" s="136">
        <v>9.7337962962962994E-3</v>
      </c>
      <c r="J495">
        <v>49.210999999999999</v>
      </c>
    </row>
    <row r="496" spans="1:10" x14ac:dyDescent="0.3">
      <c r="A496" s="39" t="s">
        <v>93</v>
      </c>
      <c r="B496" s="39">
        <v>2018</v>
      </c>
      <c r="C496" s="64">
        <v>43401</v>
      </c>
      <c r="D496" s="39" t="s">
        <v>72</v>
      </c>
      <c r="E496" s="62" t="s">
        <v>348</v>
      </c>
      <c r="F496" s="62" t="s">
        <v>65</v>
      </c>
      <c r="G496" s="14">
        <f>(C496-VLOOKUP(E496,Riders!$A$2:$C$3501,2,FALSE))/365</f>
        <v>25.660273972602738</v>
      </c>
      <c r="H496" s="39">
        <v>24</v>
      </c>
      <c r="I496" s="136">
        <v>9.7337962962962994E-3</v>
      </c>
      <c r="J496">
        <v>49.210999999999999</v>
      </c>
    </row>
    <row r="497" spans="1:10" x14ac:dyDescent="0.3">
      <c r="A497" s="38" t="s">
        <v>93</v>
      </c>
      <c r="B497" s="38">
        <v>2023</v>
      </c>
      <c r="C497" s="68">
        <v>45039</v>
      </c>
      <c r="D497" s="38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39">
        <v>1</v>
      </c>
      <c r="I497" s="136">
        <v>9.7569444444444448E-3</v>
      </c>
      <c r="J497">
        <v>48.042999999999999</v>
      </c>
    </row>
    <row r="498" spans="1:10" x14ac:dyDescent="0.3">
      <c r="A498" s="38" t="s">
        <v>93</v>
      </c>
      <c r="B498" s="38">
        <v>2023</v>
      </c>
      <c r="C498" s="68">
        <v>45039</v>
      </c>
      <c r="D498" s="38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39">
        <v>2</v>
      </c>
      <c r="I498" s="136">
        <v>9.7569444444444448E-3</v>
      </c>
      <c r="J498">
        <v>48.042999999999999</v>
      </c>
    </row>
    <row r="499" spans="1:10" x14ac:dyDescent="0.3">
      <c r="A499" s="38" t="s">
        <v>93</v>
      </c>
      <c r="B499" s="38">
        <v>2023</v>
      </c>
      <c r="C499" s="68">
        <v>45039</v>
      </c>
      <c r="D499" s="38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39">
        <v>3</v>
      </c>
      <c r="I499" s="136">
        <v>9.7569444444444396E-3</v>
      </c>
      <c r="J499">
        <v>48.042999999999999</v>
      </c>
    </row>
    <row r="500" spans="1:10" x14ac:dyDescent="0.3">
      <c r="A500" s="38" t="s">
        <v>93</v>
      </c>
      <c r="B500" s="38">
        <v>2023</v>
      </c>
      <c r="C500" s="68">
        <v>45039</v>
      </c>
      <c r="D500" s="38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39">
        <v>4</v>
      </c>
      <c r="I500" s="136">
        <v>9.7569444444444396E-3</v>
      </c>
      <c r="J500">
        <v>48.042999999999999</v>
      </c>
    </row>
    <row r="501" spans="1:10" x14ac:dyDescent="0.3">
      <c r="A501" s="38" t="s">
        <v>93</v>
      </c>
      <c r="B501" s="38">
        <v>2023</v>
      </c>
      <c r="C501" s="68">
        <v>45039</v>
      </c>
      <c r="D501" s="38" t="s">
        <v>72</v>
      </c>
      <c r="E501" t="s">
        <v>216</v>
      </c>
      <c r="F501" t="s">
        <v>3872</v>
      </c>
      <c r="G501" s="14">
        <f>(C501-VLOOKUP(E501,Riders!$A$2:$C$3501,2,FALSE))/365</f>
        <v>24.208219178082192</v>
      </c>
      <c r="H501" s="39">
        <v>5</v>
      </c>
      <c r="I501" s="136">
        <v>9.7569444444444396E-3</v>
      </c>
      <c r="J501">
        <v>48.042999999999999</v>
      </c>
    </row>
    <row r="502" spans="1:10" x14ac:dyDescent="0.3">
      <c r="A502" s="38" t="s">
        <v>93</v>
      </c>
      <c r="B502" s="38">
        <v>2023</v>
      </c>
      <c r="C502" s="68">
        <v>45039</v>
      </c>
      <c r="D502" s="38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39">
        <v>6</v>
      </c>
      <c r="I502" s="136">
        <v>9.7569444444444396E-3</v>
      </c>
      <c r="J502">
        <v>48.042999999999999</v>
      </c>
    </row>
    <row r="503" spans="1:10" x14ac:dyDescent="0.3">
      <c r="A503" s="38" t="s">
        <v>93</v>
      </c>
      <c r="B503" s="38">
        <v>2023</v>
      </c>
      <c r="C503" s="68">
        <v>45039</v>
      </c>
      <c r="D503" s="38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39">
        <v>7</v>
      </c>
      <c r="I503" s="136">
        <v>9.7569444444444396E-3</v>
      </c>
      <c r="J503">
        <v>48.042999999999999</v>
      </c>
    </row>
    <row r="504" spans="1:10" x14ac:dyDescent="0.3">
      <c r="A504" s="38" t="s">
        <v>93</v>
      </c>
      <c r="B504" s="38">
        <v>2023</v>
      </c>
      <c r="C504" s="68">
        <v>45039</v>
      </c>
      <c r="D504" s="38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39">
        <v>8</v>
      </c>
      <c r="I504" s="136">
        <v>9.7569444444444396E-3</v>
      </c>
      <c r="J504">
        <v>48.042999999999999</v>
      </c>
    </row>
    <row r="505" spans="1:10" x14ac:dyDescent="0.3">
      <c r="A505" s="38" t="s">
        <v>93</v>
      </c>
      <c r="B505" s="38">
        <v>2023</v>
      </c>
      <c r="C505" s="68">
        <v>45039</v>
      </c>
      <c r="D505" s="38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39">
        <v>9</v>
      </c>
      <c r="I505" s="136">
        <v>9.7569444444444396E-3</v>
      </c>
      <c r="J505">
        <v>48.042999999999999</v>
      </c>
    </row>
    <row r="506" spans="1:10" x14ac:dyDescent="0.3">
      <c r="A506" s="38" t="s">
        <v>93</v>
      </c>
      <c r="B506" s="38">
        <v>2023</v>
      </c>
      <c r="C506" s="68">
        <v>45039</v>
      </c>
      <c r="D506" s="38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39">
        <v>10</v>
      </c>
      <c r="I506" s="136">
        <v>9.7569444444444396E-3</v>
      </c>
      <c r="J506">
        <v>48.042999999999999</v>
      </c>
    </row>
    <row r="507" spans="1:10" x14ac:dyDescent="0.3">
      <c r="A507" s="38" t="s">
        <v>93</v>
      </c>
      <c r="B507" s="38">
        <v>2023</v>
      </c>
      <c r="C507" s="68">
        <v>45039</v>
      </c>
      <c r="D507" s="38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39">
        <v>11</v>
      </c>
      <c r="I507" s="136">
        <v>9.7569444444444396E-3</v>
      </c>
      <c r="J507">
        <v>48.042999999999999</v>
      </c>
    </row>
    <row r="508" spans="1:10" x14ac:dyDescent="0.3">
      <c r="A508" s="38" t="s">
        <v>93</v>
      </c>
      <c r="B508" s="38">
        <v>2023</v>
      </c>
      <c r="C508" s="68">
        <v>45039</v>
      </c>
      <c r="D508" s="38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39">
        <v>12</v>
      </c>
      <c r="I508" s="136">
        <v>9.7569444444444396E-3</v>
      </c>
      <c r="J508">
        <v>48.042999999999999</v>
      </c>
    </row>
    <row r="509" spans="1:10" x14ac:dyDescent="0.3">
      <c r="A509" s="38" t="s">
        <v>93</v>
      </c>
      <c r="B509" s="38">
        <v>2023</v>
      </c>
      <c r="C509" s="68">
        <v>45039</v>
      </c>
      <c r="D509" s="38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39">
        <v>13</v>
      </c>
      <c r="I509" s="136">
        <v>9.7569444444444396E-3</v>
      </c>
      <c r="J509">
        <v>48.042999999999999</v>
      </c>
    </row>
    <row r="510" spans="1:10" x14ac:dyDescent="0.3">
      <c r="A510" s="38" t="s">
        <v>93</v>
      </c>
      <c r="B510" s="38">
        <v>2023</v>
      </c>
      <c r="C510" s="68">
        <v>45039</v>
      </c>
      <c r="D510" s="38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39">
        <v>14</v>
      </c>
      <c r="I510" s="136">
        <v>9.7569444444444396E-3</v>
      </c>
      <c r="J510">
        <v>48.042999999999999</v>
      </c>
    </row>
    <row r="511" spans="1:10" x14ac:dyDescent="0.3">
      <c r="A511" s="38" t="s">
        <v>93</v>
      </c>
      <c r="B511" s="38">
        <v>2023</v>
      </c>
      <c r="C511" s="68">
        <v>45039</v>
      </c>
      <c r="D511" s="38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39">
        <v>15</v>
      </c>
      <c r="I511" s="136">
        <v>9.7569444444444396E-3</v>
      </c>
      <c r="J511">
        <v>48.042999999999999</v>
      </c>
    </row>
    <row r="512" spans="1:10" x14ac:dyDescent="0.3">
      <c r="A512" s="38" t="s">
        <v>93</v>
      </c>
      <c r="B512" s="38">
        <v>2023</v>
      </c>
      <c r="C512" s="68">
        <v>45039</v>
      </c>
      <c r="D512" s="38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39">
        <v>16</v>
      </c>
      <c r="I512" s="136">
        <v>9.7569444444444396E-3</v>
      </c>
      <c r="J512">
        <v>48.042999999999999</v>
      </c>
    </row>
    <row r="513" spans="1:10" x14ac:dyDescent="0.3">
      <c r="A513" s="38" t="s">
        <v>93</v>
      </c>
      <c r="B513" s="38">
        <v>2023</v>
      </c>
      <c r="C513" s="68">
        <v>45039</v>
      </c>
      <c r="D513" s="38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39">
        <v>17</v>
      </c>
      <c r="I513" s="136">
        <v>9.7569444444444396E-3</v>
      </c>
      <c r="J513">
        <v>48.042999999999999</v>
      </c>
    </row>
    <row r="514" spans="1:10" x14ac:dyDescent="0.3">
      <c r="A514" s="38" t="s">
        <v>93</v>
      </c>
      <c r="B514" s="38">
        <v>2023</v>
      </c>
      <c r="C514" s="68">
        <v>45039</v>
      </c>
      <c r="D514" s="38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39">
        <v>18</v>
      </c>
      <c r="I514" s="136">
        <v>9.7569444444444396E-3</v>
      </c>
      <c r="J514">
        <v>48.042999999999999</v>
      </c>
    </row>
    <row r="515" spans="1:10" x14ac:dyDescent="0.3">
      <c r="A515" s="38" t="s">
        <v>93</v>
      </c>
      <c r="B515" s="38">
        <v>2023</v>
      </c>
      <c r="C515" s="68">
        <v>45039</v>
      </c>
      <c r="D515" s="38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39">
        <v>19</v>
      </c>
      <c r="I515" s="136">
        <v>9.7569444444444396E-3</v>
      </c>
      <c r="J515">
        <v>48.042999999999999</v>
      </c>
    </row>
    <row r="516" spans="1:10" x14ac:dyDescent="0.3">
      <c r="A516" s="38" t="s">
        <v>93</v>
      </c>
      <c r="B516" s="38">
        <v>2023</v>
      </c>
      <c r="C516" s="68">
        <v>45039</v>
      </c>
      <c r="D516" s="38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39">
        <v>20</v>
      </c>
      <c r="I516" s="136">
        <v>9.7569444444444396E-3</v>
      </c>
      <c r="J516">
        <v>48.042999999999999</v>
      </c>
    </row>
    <row r="517" spans="1:10" x14ac:dyDescent="0.3">
      <c r="A517" s="38" t="s">
        <v>93</v>
      </c>
      <c r="B517" s="38">
        <v>2023</v>
      </c>
      <c r="C517" s="68">
        <v>45039</v>
      </c>
      <c r="D517" s="38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39">
        <v>21</v>
      </c>
      <c r="I517" s="136">
        <v>9.7569444444444396E-3</v>
      </c>
      <c r="J517">
        <v>48.042999999999999</v>
      </c>
    </row>
    <row r="518" spans="1:10" x14ac:dyDescent="0.3">
      <c r="A518" s="38" t="s">
        <v>93</v>
      </c>
      <c r="B518" s="38">
        <v>2023</v>
      </c>
      <c r="C518" s="68">
        <v>45039</v>
      </c>
      <c r="D518" s="38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39">
        <v>22</v>
      </c>
      <c r="I518" s="136">
        <v>9.7569444444444396E-3</v>
      </c>
      <c r="J518">
        <v>48.042999999999999</v>
      </c>
    </row>
    <row r="519" spans="1:10" x14ac:dyDescent="0.3">
      <c r="A519" s="38" t="s">
        <v>93</v>
      </c>
      <c r="B519" s="38">
        <v>2023</v>
      </c>
      <c r="C519" s="68">
        <v>45039</v>
      </c>
      <c r="D519" s="38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39">
        <v>23</v>
      </c>
      <c r="I519" s="136">
        <v>9.7569444444444396E-3</v>
      </c>
      <c r="J519">
        <v>48.042999999999999</v>
      </c>
    </row>
    <row r="520" spans="1:10" x14ac:dyDescent="0.3">
      <c r="A520" s="38" t="s">
        <v>93</v>
      </c>
      <c r="B520" s="38">
        <v>2023</v>
      </c>
      <c r="C520" s="68">
        <v>45039</v>
      </c>
      <c r="D520" s="38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39">
        <v>24</v>
      </c>
      <c r="I520" s="136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39">
        <v>1</v>
      </c>
      <c r="I521" s="136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39">
        <v>2</v>
      </c>
      <c r="I522" s="136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39">
        <v>3</v>
      </c>
      <c r="I523" s="136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39">
        <v>4</v>
      </c>
      <c r="I524" s="136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39">
        <v>5</v>
      </c>
      <c r="I525" s="136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39">
        <v>6</v>
      </c>
      <c r="I526" s="136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39">
        <v>7</v>
      </c>
      <c r="I527" s="136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39">
        <v>8</v>
      </c>
      <c r="I528" s="136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39">
        <v>9</v>
      </c>
      <c r="I529" s="136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39">
        <v>10</v>
      </c>
      <c r="I530" s="136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39">
        <v>11</v>
      </c>
      <c r="I531" s="136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39">
        <v>12</v>
      </c>
      <c r="I532" s="136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39">
        <v>13</v>
      </c>
      <c r="I533" s="136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39">
        <v>14</v>
      </c>
      <c r="I534" s="136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39">
        <v>15</v>
      </c>
      <c r="I535" s="136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39">
        <v>16</v>
      </c>
      <c r="I536" s="136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39">
        <v>17</v>
      </c>
      <c r="I537" s="136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39">
        <v>18</v>
      </c>
      <c r="I538" s="136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39">
        <v>19</v>
      </c>
      <c r="I539" s="136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39">
        <v>20</v>
      </c>
      <c r="I540" s="136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39">
        <v>21</v>
      </c>
      <c r="I541" s="136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39">
        <v>22</v>
      </c>
      <c r="I542" s="136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39">
        <v>23</v>
      </c>
      <c r="I543" s="136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39">
        <v>24</v>
      </c>
      <c r="I544" s="136">
        <v>1.0266203703703699E-2</v>
      </c>
      <c r="J544">
        <v>58.85</v>
      </c>
    </row>
    <row r="545" spans="1:10" x14ac:dyDescent="0.3">
      <c r="A545" s="38" t="s">
        <v>657</v>
      </c>
      <c r="B545" s="38">
        <v>2024</v>
      </c>
      <c r="C545" s="9">
        <v>45302</v>
      </c>
      <c r="D545" s="38" t="s">
        <v>3881</v>
      </c>
      <c r="E545" t="s">
        <v>236</v>
      </c>
      <c r="F545" t="s">
        <v>51</v>
      </c>
      <c r="G545" s="14">
        <f>(C545-VLOOKUP(E545,Riders!$A$2:$C$3501,2,FALSE))/365</f>
        <v>28.18904109589041</v>
      </c>
      <c r="H545" s="39">
        <v>1</v>
      </c>
      <c r="I545" s="136">
        <v>7.7314814814814815E-3</v>
      </c>
      <c r="J545">
        <v>47.155999999999999</v>
      </c>
    </row>
    <row r="546" spans="1:10" x14ac:dyDescent="0.3">
      <c r="A546" s="38" t="s">
        <v>657</v>
      </c>
      <c r="B546" s="38">
        <v>2024</v>
      </c>
      <c r="C546" s="9">
        <v>45302</v>
      </c>
      <c r="D546" s="38" t="s">
        <v>3881</v>
      </c>
      <c r="E546" t="s">
        <v>298</v>
      </c>
      <c r="F546" t="s">
        <v>53</v>
      </c>
      <c r="G546" s="14">
        <f>(C546-VLOOKUP(E546,Riders!$A$2:$C$3501,2,FALSE))/365</f>
        <v>24.490410958904111</v>
      </c>
      <c r="H546" s="39">
        <v>2</v>
      </c>
      <c r="I546" s="136">
        <v>7.7314814814814815E-3</v>
      </c>
      <c r="J546">
        <v>47.155999999999999</v>
      </c>
    </row>
    <row r="547" spans="1:10" x14ac:dyDescent="0.3">
      <c r="A547" s="38" t="s">
        <v>657</v>
      </c>
      <c r="B547" s="38">
        <v>2024</v>
      </c>
      <c r="C547" s="9">
        <v>45302</v>
      </c>
      <c r="D547" s="38" t="s">
        <v>3881</v>
      </c>
      <c r="E547" t="s">
        <v>219</v>
      </c>
      <c r="F547" t="s">
        <v>220</v>
      </c>
      <c r="G547" s="14">
        <f>(C547-VLOOKUP(E547,Riders!$A$2:$C$3501,2,FALSE))/365</f>
        <v>31.391780821917809</v>
      </c>
      <c r="H547" s="39">
        <v>3</v>
      </c>
      <c r="I547" s="136">
        <v>7.7314814814814798E-3</v>
      </c>
      <c r="J547">
        <v>47.155999999999999</v>
      </c>
    </row>
    <row r="548" spans="1:10" x14ac:dyDescent="0.3">
      <c r="A548" s="38" t="s">
        <v>657</v>
      </c>
      <c r="B548" s="38">
        <v>2024</v>
      </c>
      <c r="C548" s="9">
        <v>45302</v>
      </c>
      <c r="D548" s="38" t="s">
        <v>3881</v>
      </c>
      <c r="E548" t="s">
        <v>328</v>
      </c>
      <c r="F548" t="s">
        <v>25</v>
      </c>
      <c r="G548" s="14">
        <f>(C548-VLOOKUP(E548,Riders!$A$2:$C$3501,2,FALSE))/365</f>
        <v>33.468493150684928</v>
      </c>
      <c r="H548" s="39">
        <v>4</v>
      </c>
      <c r="I548" s="136">
        <v>7.7314814814814798E-3</v>
      </c>
      <c r="J548">
        <v>47.155999999999999</v>
      </c>
    </row>
    <row r="549" spans="1:10" x14ac:dyDescent="0.3">
      <c r="A549" s="38" t="s">
        <v>657</v>
      </c>
      <c r="B549" s="38">
        <v>2024</v>
      </c>
      <c r="C549" s="9">
        <v>45302</v>
      </c>
      <c r="D549" s="38" t="s">
        <v>3881</v>
      </c>
      <c r="E549" t="s">
        <v>422</v>
      </c>
      <c r="F549" t="s">
        <v>17</v>
      </c>
      <c r="G549" s="14">
        <f>(C549-VLOOKUP(E549,Riders!$A$2:$C$3501,2,FALSE))/365</f>
        <v>24.734246575342464</v>
      </c>
      <c r="H549" s="39">
        <v>5</v>
      </c>
      <c r="I549" s="136">
        <v>7.7314814814814798E-3</v>
      </c>
      <c r="J549">
        <v>47.155999999999999</v>
      </c>
    </row>
    <row r="550" spans="1:10" x14ac:dyDescent="0.3">
      <c r="A550" s="38" t="s">
        <v>657</v>
      </c>
      <c r="B550" s="38">
        <v>2024</v>
      </c>
      <c r="C550" s="9">
        <v>45302</v>
      </c>
      <c r="D550" s="38" t="s">
        <v>3881</v>
      </c>
      <c r="E550" t="s">
        <v>222</v>
      </c>
      <c r="F550" t="s">
        <v>223</v>
      </c>
      <c r="G550" s="14">
        <f>(C550-VLOOKUP(E550,Riders!$A$2:$C$3501,2,FALSE))/365</f>
        <v>24.526027397260275</v>
      </c>
      <c r="H550" s="39">
        <v>6</v>
      </c>
      <c r="I550" s="136">
        <v>7.7314814814814798E-3</v>
      </c>
      <c r="J550">
        <v>47.155999999999999</v>
      </c>
    </row>
    <row r="551" spans="1:10" x14ac:dyDescent="0.3">
      <c r="A551" s="38" t="s">
        <v>657</v>
      </c>
      <c r="B551" s="38">
        <v>2024</v>
      </c>
      <c r="C551" s="9">
        <v>45302</v>
      </c>
      <c r="D551" s="38" t="s">
        <v>3881</v>
      </c>
      <c r="E551" t="s">
        <v>268</v>
      </c>
      <c r="F551" t="s">
        <v>47</v>
      </c>
      <c r="G551" s="14">
        <f>(C551-VLOOKUP(E551,Riders!$A$2:$C$3501,2,FALSE))/365</f>
        <v>27.030136986301368</v>
      </c>
      <c r="H551" s="39">
        <v>7</v>
      </c>
      <c r="I551" s="136">
        <v>7.7314814814814798E-3</v>
      </c>
      <c r="J551">
        <v>47.155999999999999</v>
      </c>
    </row>
    <row r="552" spans="1:10" x14ac:dyDescent="0.3">
      <c r="A552" s="38" t="s">
        <v>657</v>
      </c>
      <c r="B552" s="38">
        <v>2024</v>
      </c>
      <c r="C552" s="9">
        <v>45302</v>
      </c>
      <c r="D552" s="38" t="s">
        <v>3881</v>
      </c>
      <c r="E552" t="s">
        <v>226</v>
      </c>
      <c r="F552" t="s">
        <v>120</v>
      </c>
      <c r="G552" s="14">
        <f>(C552-VLOOKUP(E552,Riders!$A$2:$C$3501,2,FALSE))/365</f>
        <v>25.372602739726027</v>
      </c>
      <c r="H552" s="39">
        <v>8</v>
      </c>
      <c r="I552" s="136">
        <v>7.7314814814814798E-3</v>
      </c>
      <c r="J552">
        <v>47.155999999999999</v>
      </c>
    </row>
    <row r="553" spans="1:10" x14ac:dyDescent="0.3">
      <c r="A553" s="38" t="s">
        <v>657</v>
      </c>
      <c r="B553" s="38">
        <v>2024</v>
      </c>
      <c r="C553" s="9">
        <v>45302</v>
      </c>
      <c r="D553" s="38" t="s">
        <v>3881</v>
      </c>
      <c r="E553" t="s">
        <v>231</v>
      </c>
      <c r="F553" t="s">
        <v>232</v>
      </c>
      <c r="G553" s="14">
        <f>(C553-VLOOKUP(E553,Riders!$A$2:$C$3501,2,FALSE))/365</f>
        <v>26.915068493150685</v>
      </c>
      <c r="H553" s="39">
        <v>9</v>
      </c>
      <c r="I553" s="136">
        <v>7.7314814814814798E-3</v>
      </c>
      <c r="J553">
        <v>47.155999999999999</v>
      </c>
    </row>
    <row r="554" spans="1:10" x14ac:dyDescent="0.3">
      <c r="A554" s="38" t="s">
        <v>657</v>
      </c>
      <c r="B554" s="38">
        <v>2024</v>
      </c>
      <c r="C554" s="9">
        <v>45302</v>
      </c>
      <c r="D554" s="38" t="s">
        <v>3881</v>
      </c>
      <c r="E554" t="s">
        <v>426</v>
      </c>
      <c r="F554" t="s">
        <v>56</v>
      </c>
      <c r="G554" s="14">
        <f>(C554-VLOOKUP(E554,Riders!$A$2:$C$3501,2,FALSE))/365</f>
        <v>22.739726027397261</v>
      </c>
      <c r="H554" s="39">
        <v>10</v>
      </c>
      <c r="I554" s="136">
        <v>7.7314814814814798E-3</v>
      </c>
      <c r="J554">
        <v>47.155999999999999</v>
      </c>
    </row>
    <row r="555" spans="1:10" x14ac:dyDescent="0.3">
      <c r="A555" s="38" t="s">
        <v>657</v>
      </c>
      <c r="B555" s="38">
        <v>2024</v>
      </c>
      <c r="C555" s="9">
        <v>45302</v>
      </c>
      <c r="D555" s="38" t="s">
        <v>3881</v>
      </c>
      <c r="E555" t="s">
        <v>3888</v>
      </c>
      <c r="F555" t="s">
        <v>49</v>
      </c>
      <c r="G555" s="14" t="e">
        <f>(C555-VLOOKUP(E555,Riders!$A$2:$C$3501,2,FALSE))/365</f>
        <v>#N/A</v>
      </c>
      <c r="H555" s="39">
        <v>11</v>
      </c>
      <c r="I555" s="136">
        <v>7.7314814814814798E-3</v>
      </c>
      <c r="J555">
        <v>47.155999999999999</v>
      </c>
    </row>
    <row r="556" spans="1:10" x14ac:dyDescent="0.3">
      <c r="A556" s="38" t="s">
        <v>657</v>
      </c>
      <c r="B556" s="38">
        <v>2024</v>
      </c>
      <c r="C556" s="9">
        <v>45302</v>
      </c>
      <c r="D556" s="38" t="s">
        <v>3881</v>
      </c>
      <c r="E556" t="s">
        <v>1333</v>
      </c>
      <c r="F556" t="s">
        <v>238</v>
      </c>
      <c r="G556" s="14">
        <f>(C556-VLOOKUP(E556,Riders!$A$2:$C$3501,2,FALSE))/365</f>
        <v>23.043835616438358</v>
      </c>
      <c r="H556" s="39">
        <v>12</v>
      </c>
      <c r="I556" s="136">
        <v>7.7314814814814798E-3</v>
      </c>
      <c r="J556">
        <v>47.155999999999999</v>
      </c>
    </row>
    <row r="557" spans="1:10" x14ac:dyDescent="0.3">
      <c r="A557" s="38" t="s">
        <v>657</v>
      </c>
      <c r="B557" s="38">
        <v>2024</v>
      </c>
      <c r="C557" s="9">
        <v>45302</v>
      </c>
      <c r="D557" s="38" t="s">
        <v>3881</v>
      </c>
      <c r="E557" t="s">
        <v>3883</v>
      </c>
      <c r="F557" t="s">
        <v>230</v>
      </c>
      <c r="G557" s="14" t="e">
        <f>(C557-VLOOKUP(E557,Riders!$A$2:$C$3501,2,FALSE))/365</f>
        <v>#N/A</v>
      </c>
      <c r="H557" s="39">
        <v>13</v>
      </c>
      <c r="I557" s="136">
        <v>7.7314814814814798E-3</v>
      </c>
      <c r="J557">
        <v>47.155999999999999</v>
      </c>
    </row>
    <row r="558" spans="1:10" x14ac:dyDescent="0.3">
      <c r="A558" s="38" t="s">
        <v>657</v>
      </c>
      <c r="B558" s="38">
        <v>2024</v>
      </c>
      <c r="C558" s="9">
        <v>45302</v>
      </c>
      <c r="D558" s="38" t="s">
        <v>3881</v>
      </c>
      <c r="E558" t="s">
        <v>462</v>
      </c>
      <c r="F558" t="s">
        <v>19</v>
      </c>
      <c r="G558" s="14">
        <f>(C558-VLOOKUP(E558,Riders!$A$2:$C$3501,2,FALSE))/365</f>
        <v>24.627397260273973</v>
      </c>
      <c r="H558" s="39">
        <v>14</v>
      </c>
      <c r="I558" s="136">
        <v>7.7314814814814798E-3</v>
      </c>
      <c r="J558">
        <v>47.155999999999999</v>
      </c>
    </row>
    <row r="559" spans="1:10" x14ac:dyDescent="0.3">
      <c r="A559" s="38" t="s">
        <v>657</v>
      </c>
      <c r="B559" s="38">
        <v>2024</v>
      </c>
      <c r="C559" s="9">
        <v>45302</v>
      </c>
      <c r="D559" s="38" t="s">
        <v>3881</v>
      </c>
      <c r="E559" t="s">
        <v>228</v>
      </c>
      <c r="F559" t="s">
        <v>15</v>
      </c>
      <c r="G559" s="14">
        <f>(C559-VLOOKUP(E559,Riders!$A$2:$C$3501,2,FALSE))/365</f>
        <v>24.545205479452054</v>
      </c>
      <c r="H559" s="39">
        <v>15</v>
      </c>
      <c r="I559" s="136">
        <v>7.7314814814814798E-3</v>
      </c>
      <c r="J559">
        <v>47.155999999999999</v>
      </c>
    </row>
    <row r="560" spans="1:10" x14ac:dyDescent="0.3">
      <c r="A560" s="38" t="s">
        <v>657</v>
      </c>
      <c r="B560" s="38">
        <v>2024</v>
      </c>
      <c r="C560" s="9">
        <v>45302</v>
      </c>
      <c r="D560" s="38" t="s">
        <v>3881</v>
      </c>
      <c r="E560" t="s">
        <v>3884</v>
      </c>
      <c r="F560" t="s">
        <v>247</v>
      </c>
      <c r="G560" s="14" t="e">
        <f>(C560-VLOOKUP(E560,Riders!$A$2:$C$3501,2,FALSE))/365</f>
        <v>#N/A</v>
      </c>
      <c r="H560" s="39">
        <v>16</v>
      </c>
      <c r="I560" s="136">
        <v>7.7314814814814798E-3</v>
      </c>
      <c r="J560">
        <v>47.155999999999999</v>
      </c>
    </row>
    <row r="561" spans="1:10" x14ac:dyDescent="0.3">
      <c r="A561" s="38" t="s">
        <v>657</v>
      </c>
      <c r="B561" s="38">
        <v>2024</v>
      </c>
      <c r="C561" s="9">
        <v>45302</v>
      </c>
      <c r="D561" s="38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17</v>
      </c>
      <c r="I561" s="136">
        <v>7.7314814814814798E-3</v>
      </c>
      <c r="J561">
        <v>47.155999999999999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597</v>
      </c>
      <c r="F562" t="s">
        <v>243</v>
      </c>
      <c r="G562" s="14">
        <f>(C562-VLOOKUP(E562,Riders!$A$2:$C$3501,2,FALSE))/365</f>
        <v>20.232876712328768</v>
      </c>
      <c r="H562" s="39">
        <v>18</v>
      </c>
      <c r="I562" s="136">
        <v>7.7314814814814798E-3</v>
      </c>
      <c r="J562">
        <v>47.155999999999999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2453</v>
      </c>
      <c r="F563" t="s">
        <v>31</v>
      </c>
      <c r="G563" s="14">
        <f>(C563-VLOOKUP(E563,Riders!$A$2:$C$3501,2,FALSE))/365</f>
        <v>22.827397260273973</v>
      </c>
      <c r="H563" s="39">
        <v>19</v>
      </c>
      <c r="I563" s="136">
        <v>7.7314814814814798E-3</v>
      </c>
      <c r="J563">
        <v>47.155999999999999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46" priority="52">
      <formula>$E87="F"</formula>
    </cfRule>
    <cfRule type="expression" dxfId="245" priority="53">
      <formula>$E87="SF"</formula>
    </cfRule>
    <cfRule type="expression" dxfId="244" priority="54">
      <formula>$E87="QF"</formula>
    </cfRule>
    <cfRule type="expression" dxfId="243" priority="55">
      <formula>$E87="R16"</formula>
    </cfRule>
    <cfRule type="expression" dxfId="242" priority="56">
      <formula>$E87="R8"</formula>
    </cfRule>
  </conditionalFormatting>
  <conditionalFormatting sqref="C142:C162">
    <cfRule type="expression" dxfId="241" priority="50">
      <formula>$E142="F"</formula>
    </cfRule>
    <cfRule type="expression" dxfId="240" priority="51">
      <formula>$E142="Q"</formula>
    </cfRule>
  </conditionalFormatting>
  <conditionalFormatting sqref="A142:B162">
    <cfRule type="expression" dxfId="239" priority="47">
      <formula>$E142="Q"</formula>
    </cfRule>
    <cfRule type="expression" dxfId="238" priority="48">
      <formula>$E142="G"</formula>
    </cfRule>
    <cfRule type="expression" dxfId="237" priority="49">
      <formula>$E142="B"</formula>
    </cfRule>
  </conditionalFormatting>
  <conditionalFormatting sqref="D142:D162">
    <cfRule type="expression" dxfId="236" priority="44">
      <formula>$E142="Q"</formula>
    </cfRule>
    <cfRule type="expression" dxfId="235" priority="45">
      <formula>$E142="G"</formula>
    </cfRule>
    <cfRule type="expression" dxfId="234" priority="46">
      <formula>$E142="B"</formula>
    </cfRule>
  </conditionalFormatting>
  <conditionalFormatting sqref="A163:B183 D163:D183">
    <cfRule type="expression" dxfId="233" priority="42">
      <formula>#REF!="F"</formula>
    </cfRule>
    <cfRule type="expression" dxfId="232" priority="43">
      <formula>#REF!="Q"</formula>
    </cfRule>
  </conditionalFormatting>
  <conditionalFormatting sqref="A184:B200 D184:D200">
    <cfRule type="expression" dxfId="231" priority="40">
      <formula>#REF!="F"</formula>
    </cfRule>
    <cfRule type="expression" dxfId="230" priority="41">
      <formula>#REF!="Q"</formula>
    </cfRule>
  </conditionalFormatting>
  <conditionalFormatting sqref="A201:B221 D201:D221">
    <cfRule type="expression" dxfId="229" priority="38">
      <formula>#REF!="F"</formula>
    </cfRule>
    <cfRule type="expression" dxfId="228" priority="39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27" priority="36">
      <formula>#REF!="F"</formula>
    </cfRule>
    <cfRule type="expression" dxfId="226" priority="37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25" priority="34">
      <formula>#REF!="F"</formula>
    </cfRule>
    <cfRule type="expression" dxfId="224" priority="35">
      <formula>#REF!="Q"</formula>
    </cfRule>
  </conditionalFormatting>
  <conditionalFormatting sqref="A245:B267 D245:D267">
    <cfRule type="expression" dxfId="223" priority="32">
      <formula>#REF!="F"</formula>
    </cfRule>
    <cfRule type="expression" dxfId="222" priority="33">
      <formula>#REF!="Q"</formula>
    </cfRule>
  </conditionalFormatting>
  <conditionalFormatting sqref="A268:B291 D268:D291">
    <cfRule type="expression" dxfId="221" priority="30">
      <formula>#REF!="F"</formula>
    </cfRule>
    <cfRule type="expression" dxfId="220" priority="31">
      <formula>#REF!="Q"</formula>
    </cfRule>
  </conditionalFormatting>
  <conditionalFormatting sqref="A292:B315 D292:D315">
    <cfRule type="expression" dxfId="219" priority="28">
      <formula>#REF!="F"</formula>
    </cfRule>
    <cfRule type="expression" dxfId="218" priority="29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17" priority="26">
      <formula>#REF!="F"</formula>
    </cfRule>
    <cfRule type="expression" dxfId="216" priority="27">
      <formula>#REF!="Q"</formula>
    </cfRule>
  </conditionalFormatting>
  <conditionalFormatting sqref="A316:B316 A318:B318 A320:B320 A322:B322 A324:B324 A326:B326 A328:B328 A330:B330 A332:B332 A334:B334 A336:B336 A338:B338">
    <cfRule type="expression" dxfId="215" priority="24">
      <formula>#REF!="F"</formula>
    </cfRule>
    <cfRule type="expression" dxfId="214" priority="25">
      <formula>#REF!="Q"</formula>
    </cfRule>
  </conditionalFormatting>
  <conditionalFormatting sqref="D340:D360">
    <cfRule type="expression" dxfId="213" priority="22">
      <formula>#REF!="F"</formula>
    </cfRule>
    <cfRule type="expression" dxfId="212" priority="23">
      <formula>#REF!="Q"</formula>
    </cfRule>
  </conditionalFormatting>
  <conditionalFormatting sqref="A340:B340 A342:B342 A344:B344 A346:B346 A348:B348 A350:B350 A352:B352 A354:B354 A356:B356 A358:B358 A360:B360">
    <cfRule type="expression" dxfId="211" priority="20">
      <formula>#REF!="F"</formula>
    </cfRule>
    <cfRule type="expression" dxfId="210" priority="21">
      <formula>#REF!="Q"</formula>
    </cfRule>
  </conditionalFormatting>
  <conditionalFormatting sqref="A341:B341 A343:B343 A345:B345 A347:B347 A349:B349 A351:B351 A353:B353 A355:B355 A357:B357 A359:B359">
    <cfRule type="expression" dxfId="209" priority="18">
      <formula>#REF!="F"</formula>
    </cfRule>
    <cfRule type="expression" dxfId="208" priority="19">
      <formula>#REF!="Q"</formula>
    </cfRule>
  </conditionalFormatting>
  <conditionalFormatting sqref="D361:D384">
    <cfRule type="expression" dxfId="207" priority="16">
      <formula>#REF!="F"</formula>
    </cfRule>
    <cfRule type="expression" dxfId="206" priority="17">
      <formula>#REF!="Q"</formula>
    </cfRule>
  </conditionalFormatting>
  <conditionalFormatting sqref="A362:B362 A364:B364 A366:B366 A368:B368 A370:B370 A372:B372 A374:B374 A376:B376 A378:B378 A380:B380 A382:B382 A384:B384">
    <cfRule type="expression" dxfId="205" priority="14">
      <formula>#REF!="F"</formula>
    </cfRule>
    <cfRule type="expression" dxfId="204" priority="15">
      <formula>#REF!="Q"</formula>
    </cfRule>
  </conditionalFormatting>
  <conditionalFormatting sqref="A361:B361 A363:B363 A365:B365 A367:B367 A369:B369 A371:B371 A373:B373 A375:B375 A377:B377 A379:B379 A381:B381 A383:B383">
    <cfRule type="expression" dxfId="203" priority="12">
      <formula>#REF!="F"</formula>
    </cfRule>
    <cfRule type="expression" dxfId="202" priority="13">
      <formula>#REF!="Q"</formula>
    </cfRule>
  </conditionalFormatting>
  <conditionalFormatting sqref="D385:D408">
    <cfRule type="expression" dxfId="201" priority="10">
      <formula>#REF!="F"</formula>
    </cfRule>
    <cfRule type="expression" dxfId="200" priority="11">
      <formula>#REF!="Q"</formula>
    </cfRule>
  </conditionalFormatting>
  <conditionalFormatting sqref="A385:B385 A387:B387 A389:B389 A391:B391 A393:B393 A395:B395 A397:B397 A399:B399 A401:B401 A403:B403 A405:B405 A407:B407">
    <cfRule type="expression" dxfId="199" priority="8">
      <formula>#REF!="F"</formula>
    </cfRule>
    <cfRule type="expression" dxfId="198" priority="9">
      <formula>#REF!="Q"</formula>
    </cfRule>
  </conditionalFormatting>
  <conditionalFormatting sqref="A386:B386 A388:B388 A390:B390 A392:B392 A394:B394 A396:B396 A398:B398 A400:B400 A402:B402 A404:B404 A406:B406 A408:B408">
    <cfRule type="expression" dxfId="197" priority="6">
      <formula>#REF!="F"</formula>
    </cfRule>
    <cfRule type="expression" dxfId="196" priority="7">
      <formula>#REF!="Q"</formula>
    </cfRule>
  </conditionalFormatting>
  <conditionalFormatting sqref="D497:D520 A497:B520">
    <cfRule type="expression" dxfId="195" priority="4">
      <formula>#REF!="F"</formula>
    </cfRule>
    <cfRule type="expression" dxfId="194" priority="5">
      <formula>#REF!="Q"</formula>
    </cfRule>
  </conditionalFormatting>
  <conditionalFormatting sqref="A545:D563">
    <cfRule type="expression" dxfId="193" priority="1">
      <formula>$E545="Q"</formula>
    </cfRule>
    <cfRule type="expression" dxfId="192" priority="2">
      <formula>$E545="G"</formula>
    </cfRule>
    <cfRule type="expression" dxfId="191" priority="3">
      <formula>$E545="B"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80"/>
  <sheetViews>
    <sheetView zoomScale="55" zoomScaleNormal="55" workbookViewId="0">
      <pane ySplit="1" topLeftCell="A537" activePane="bottomLeft" state="frozen"/>
      <selection activeCell="J221" sqref="J221"/>
      <selection pane="bottomLeft" activeCell="A562" sqref="A562:D56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3" t="s">
        <v>213</v>
      </c>
      <c r="Y1" s="43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36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36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36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36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36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36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36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36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36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36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36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36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36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36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36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36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36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36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36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36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36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36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36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36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36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36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36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36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36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36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3872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36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36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36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36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36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36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36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36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36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36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36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36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36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36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36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36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36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36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36">
        <v>1.7280092592592593E-2</v>
      </c>
      <c r="Y50" s="67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36">
        <v>1.7280092592592593E-2</v>
      </c>
      <c r="Y51" s="67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36">
        <v>1.72800925925926E-2</v>
      </c>
      <c r="Y52" s="67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36">
        <v>1.72800925925926E-2</v>
      </c>
      <c r="Y53" s="67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36">
        <v>1.72800925925926E-2</v>
      </c>
      <c r="Y54" s="67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36">
        <v>1.72800925925926E-2</v>
      </c>
      <c r="Y55" s="67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36">
        <v>1.72800925925926E-2</v>
      </c>
      <c r="Y56" s="67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36">
        <v>1.72800925925926E-2</v>
      </c>
      <c r="Y57" s="67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36">
        <v>1.72800925925926E-2</v>
      </c>
      <c r="Y58" s="67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36">
        <v>1.72800925925926E-2</v>
      </c>
      <c r="Y59" s="67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36">
        <v>1.72800925925926E-2</v>
      </c>
      <c r="Y60" s="67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36">
        <v>1.72800925925926E-2</v>
      </c>
      <c r="Y61" s="67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36">
        <v>1.72800925925926E-2</v>
      </c>
      <c r="Y62" s="67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36">
        <v>1.72800925925926E-2</v>
      </c>
      <c r="Y63" s="67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36">
        <v>1.72800925925926E-2</v>
      </c>
      <c r="Y64" s="67">
        <v>48.225000000000001</v>
      </c>
    </row>
    <row r="65" spans="1:25" x14ac:dyDescent="0.3">
      <c r="A65" s="86" t="s">
        <v>844</v>
      </c>
      <c r="B65" s="86">
        <v>2023</v>
      </c>
      <c r="C65" s="120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36">
        <v>1.72800925925926E-2</v>
      </c>
      <c r="Y65" s="67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36">
        <v>1.72800925925926E-2</v>
      </c>
      <c r="Y66" s="67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36">
        <v>1.72800925925926E-2</v>
      </c>
      <c r="Y67" s="67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36">
        <v>1.72800925925926E-2</v>
      </c>
      <c r="Y68" s="67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36">
        <v>1.72800925925926E-2</v>
      </c>
      <c r="Y69" s="67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36">
        <v>1.72800925925926E-2</v>
      </c>
      <c r="Y70" s="67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36">
        <v>1.72800925925926E-2</v>
      </c>
      <c r="Y71" s="67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36">
        <v>1.72800925925926E-2</v>
      </c>
      <c r="Y72" s="67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36">
        <v>1.72800925925926E-2</v>
      </c>
      <c r="Y73" s="67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36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36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36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36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36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36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36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36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36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36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36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36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36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36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36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36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36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36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36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36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36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36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36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36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4">
        <v>40</v>
      </c>
      <c r="J98" s="54">
        <v>30</v>
      </c>
      <c r="K98" s="54">
        <v>40</v>
      </c>
      <c r="L98" s="54">
        <v>110</v>
      </c>
      <c r="M98" s="55">
        <v>1</v>
      </c>
      <c r="N98" s="55">
        <v>5</v>
      </c>
      <c r="O98" s="56">
        <v>0</v>
      </c>
      <c r="P98" s="56">
        <v>0</v>
      </c>
      <c r="Q98" s="56">
        <v>0</v>
      </c>
      <c r="R98" s="55">
        <v>2</v>
      </c>
      <c r="S98" s="56">
        <v>0</v>
      </c>
      <c r="T98" s="56">
        <v>0</v>
      </c>
      <c r="U98" s="56">
        <v>0</v>
      </c>
      <c r="V98" s="56">
        <v>0</v>
      </c>
      <c r="W98" s="57">
        <v>118</v>
      </c>
      <c r="X98" s="136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4">
        <v>32</v>
      </c>
      <c r="J99" s="54">
        <v>40</v>
      </c>
      <c r="K99" s="54">
        <v>30</v>
      </c>
      <c r="L99" s="54">
        <v>102</v>
      </c>
      <c r="M99" s="56">
        <v>0</v>
      </c>
      <c r="N99" s="55">
        <v>2</v>
      </c>
      <c r="O99" s="56">
        <v>0</v>
      </c>
      <c r="P99" s="56">
        <v>0</v>
      </c>
      <c r="Q99" s="56">
        <v>0</v>
      </c>
      <c r="R99" s="55">
        <v>5</v>
      </c>
      <c r="S99" s="56">
        <v>0</v>
      </c>
      <c r="T99" s="56">
        <v>0</v>
      </c>
      <c r="U99" s="56">
        <v>0</v>
      </c>
      <c r="V99" s="56">
        <v>0</v>
      </c>
      <c r="W99" s="57">
        <v>109</v>
      </c>
      <c r="X99" s="136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4">
        <v>26</v>
      </c>
      <c r="J100" s="54">
        <v>36</v>
      </c>
      <c r="K100" s="54">
        <v>34</v>
      </c>
      <c r="L100" s="54">
        <v>96</v>
      </c>
      <c r="M100" s="56">
        <v>0</v>
      </c>
      <c r="N100" s="56">
        <v>0</v>
      </c>
      <c r="O100" s="55">
        <v>2</v>
      </c>
      <c r="P100" s="56">
        <v>0</v>
      </c>
      <c r="Q100" s="56">
        <v>0</v>
      </c>
      <c r="R100" s="55">
        <v>1</v>
      </c>
      <c r="S100" s="56">
        <v>0</v>
      </c>
      <c r="T100" s="56">
        <v>0</v>
      </c>
      <c r="U100" s="56">
        <v>0</v>
      </c>
      <c r="V100" s="56">
        <v>0</v>
      </c>
      <c r="W100" s="57">
        <v>99</v>
      </c>
      <c r="X100" s="136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4">
        <v>36</v>
      </c>
      <c r="J101" s="54">
        <v>26</v>
      </c>
      <c r="K101" s="54">
        <v>32</v>
      </c>
      <c r="L101" s="54">
        <v>94</v>
      </c>
      <c r="M101" s="56">
        <v>0</v>
      </c>
      <c r="N101" s="56">
        <v>0</v>
      </c>
      <c r="O101" s="56">
        <v>0</v>
      </c>
      <c r="P101" s="56">
        <v>0</v>
      </c>
      <c r="Q101" s="56">
        <v>0</v>
      </c>
      <c r="R101" s="55">
        <v>3</v>
      </c>
      <c r="S101" s="56">
        <v>0</v>
      </c>
      <c r="T101" s="56">
        <v>0</v>
      </c>
      <c r="U101" s="56">
        <v>0</v>
      </c>
      <c r="V101" s="56">
        <v>0</v>
      </c>
      <c r="W101" s="57">
        <v>97</v>
      </c>
      <c r="X101" s="136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4">
        <v>30</v>
      </c>
      <c r="J102" s="54">
        <v>38</v>
      </c>
      <c r="K102" s="54">
        <v>28</v>
      </c>
      <c r="L102" s="54">
        <v>96</v>
      </c>
      <c r="M102" s="56">
        <v>0</v>
      </c>
      <c r="N102" s="56">
        <v>0</v>
      </c>
      <c r="O102" s="56">
        <v>0</v>
      </c>
      <c r="P102" s="56">
        <v>0</v>
      </c>
      <c r="Q102" s="56">
        <v>0</v>
      </c>
      <c r="R102" s="56">
        <v>0</v>
      </c>
      <c r="S102" s="56">
        <v>0</v>
      </c>
      <c r="T102" s="56">
        <v>0</v>
      </c>
      <c r="U102" s="56">
        <v>0</v>
      </c>
      <c r="V102" s="56">
        <v>0</v>
      </c>
      <c r="W102" s="57">
        <v>96</v>
      </c>
      <c r="X102" s="136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4">
        <v>4</v>
      </c>
      <c r="J103" s="54">
        <v>22</v>
      </c>
      <c r="K103" s="54">
        <v>36</v>
      </c>
      <c r="L103" s="54">
        <v>62</v>
      </c>
      <c r="M103" s="56">
        <v>0</v>
      </c>
      <c r="N103" s="56">
        <v>0</v>
      </c>
      <c r="O103" s="55">
        <v>5</v>
      </c>
      <c r="P103" s="56">
        <v>0</v>
      </c>
      <c r="Q103" s="56">
        <v>0</v>
      </c>
      <c r="R103" s="56">
        <v>0</v>
      </c>
      <c r="S103" s="56">
        <v>0</v>
      </c>
      <c r="T103" s="55">
        <v>6</v>
      </c>
      <c r="U103" s="55">
        <v>20</v>
      </c>
      <c r="V103" s="56">
        <v>0</v>
      </c>
      <c r="W103" s="57">
        <v>93</v>
      </c>
      <c r="X103" s="136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4">
        <v>34</v>
      </c>
      <c r="J104" s="54">
        <v>28</v>
      </c>
      <c r="K104" s="54">
        <v>18</v>
      </c>
      <c r="L104" s="54">
        <v>80</v>
      </c>
      <c r="M104" s="55">
        <v>2</v>
      </c>
      <c r="N104" s="56">
        <v>0</v>
      </c>
      <c r="O104" s="55">
        <v>3</v>
      </c>
      <c r="P104" s="56">
        <v>0</v>
      </c>
      <c r="Q104" s="56">
        <v>0</v>
      </c>
      <c r="R104" s="56">
        <v>0</v>
      </c>
      <c r="S104" s="55">
        <v>2</v>
      </c>
      <c r="T104" s="55">
        <v>2</v>
      </c>
      <c r="U104" s="56">
        <v>0</v>
      </c>
      <c r="V104" s="56">
        <v>0</v>
      </c>
      <c r="W104" s="57">
        <v>89</v>
      </c>
      <c r="X104" s="136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4">
        <v>38</v>
      </c>
      <c r="J105" s="54">
        <v>24</v>
      </c>
      <c r="K105" s="54">
        <v>20</v>
      </c>
      <c r="L105" s="54">
        <v>82</v>
      </c>
      <c r="M105" s="56">
        <v>0</v>
      </c>
      <c r="N105" s="55">
        <v>1</v>
      </c>
      <c r="O105" s="55">
        <v>1</v>
      </c>
      <c r="P105" s="56">
        <v>0</v>
      </c>
      <c r="Q105" s="56">
        <v>0</v>
      </c>
      <c r="R105" s="56">
        <v>0</v>
      </c>
      <c r="S105" s="55">
        <v>3</v>
      </c>
      <c r="T105" s="56">
        <v>0</v>
      </c>
      <c r="U105" s="56">
        <v>0</v>
      </c>
      <c r="V105" s="56">
        <v>0</v>
      </c>
      <c r="W105" s="57">
        <v>87</v>
      </c>
      <c r="X105" s="136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4">
        <v>2</v>
      </c>
      <c r="J106" s="54">
        <v>32</v>
      </c>
      <c r="K106" s="54">
        <v>24</v>
      </c>
      <c r="L106" s="54">
        <v>58</v>
      </c>
      <c r="M106" s="56">
        <v>0</v>
      </c>
      <c r="N106" s="56">
        <v>0</v>
      </c>
      <c r="O106" s="56">
        <v>0</v>
      </c>
      <c r="P106" s="55">
        <v>3</v>
      </c>
      <c r="Q106" s="55">
        <v>2</v>
      </c>
      <c r="R106" s="56">
        <v>0</v>
      </c>
      <c r="S106" s="56">
        <v>0</v>
      </c>
      <c r="T106" s="56">
        <v>0</v>
      </c>
      <c r="U106" s="55">
        <v>20</v>
      </c>
      <c r="V106" s="56">
        <v>0</v>
      </c>
      <c r="W106" s="57">
        <v>83</v>
      </c>
      <c r="X106" s="136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4">
        <v>18</v>
      </c>
      <c r="J107" s="54">
        <v>20</v>
      </c>
      <c r="K107" s="54">
        <v>38</v>
      </c>
      <c r="L107" s="54">
        <v>76</v>
      </c>
      <c r="M107" s="56">
        <v>0</v>
      </c>
      <c r="N107" s="56">
        <v>0</v>
      </c>
      <c r="O107" s="56">
        <v>0</v>
      </c>
      <c r="P107" s="56">
        <v>0</v>
      </c>
      <c r="Q107" s="56">
        <v>0</v>
      </c>
      <c r="R107" s="56">
        <v>0</v>
      </c>
      <c r="S107" s="56">
        <v>0</v>
      </c>
      <c r="T107" s="55">
        <v>4</v>
      </c>
      <c r="U107" s="56">
        <v>0</v>
      </c>
      <c r="V107" s="56">
        <v>0</v>
      </c>
      <c r="W107" s="57">
        <v>80</v>
      </c>
      <c r="X107" s="136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4">
        <v>16</v>
      </c>
      <c r="J108" s="54">
        <v>14</v>
      </c>
      <c r="K108" s="54">
        <v>26</v>
      </c>
      <c r="L108" s="54">
        <v>56</v>
      </c>
      <c r="M108" s="56">
        <v>0</v>
      </c>
      <c r="N108" s="56">
        <v>0</v>
      </c>
      <c r="O108" s="56">
        <v>0</v>
      </c>
      <c r="P108" s="55">
        <v>1</v>
      </c>
      <c r="Q108" s="55">
        <v>3</v>
      </c>
      <c r="R108" s="56">
        <v>0</v>
      </c>
      <c r="S108" s="56">
        <v>0</v>
      </c>
      <c r="T108" s="56">
        <v>0</v>
      </c>
      <c r="U108" s="55">
        <v>20</v>
      </c>
      <c r="V108" s="56">
        <v>0</v>
      </c>
      <c r="W108" s="57">
        <v>80</v>
      </c>
      <c r="X108" s="136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4">
        <v>8</v>
      </c>
      <c r="J109" s="54">
        <v>34</v>
      </c>
      <c r="K109" s="54">
        <v>22</v>
      </c>
      <c r="L109" s="54">
        <v>64</v>
      </c>
      <c r="M109" s="56">
        <v>0</v>
      </c>
      <c r="N109" s="56">
        <v>0</v>
      </c>
      <c r="O109" s="56">
        <v>0</v>
      </c>
      <c r="P109" s="56">
        <v>0</v>
      </c>
      <c r="Q109" s="56">
        <v>0</v>
      </c>
      <c r="R109" s="56">
        <v>0</v>
      </c>
      <c r="S109" s="56">
        <v>0</v>
      </c>
      <c r="T109" s="56">
        <v>0</v>
      </c>
      <c r="U109" s="56">
        <v>0</v>
      </c>
      <c r="V109" s="56">
        <v>0</v>
      </c>
      <c r="W109" s="57">
        <v>64</v>
      </c>
      <c r="X109" s="136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4">
        <v>28</v>
      </c>
      <c r="J110" s="54">
        <v>2</v>
      </c>
      <c r="K110" s="54">
        <v>4</v>
      </c>
      <c r="L110" s="54">
        <v>34</v>
      </c>
      <c r="M110" s="56">
        <v>0</v>
      </c>
      <c r="N110" s="56">
        <v>0</v>
      </c>
      <c r="O110" s="56">
        <v>0</v>
      </c>
      <c r="P110" s="55">
        <v>5</v>
      </c>
      <c r="Q110" s="55">
        <v>5</v>
      </c>
      <c r="R110" s="56">
        <v>0</v>
      </c>
      <c r="S110" s="56">
        <v>0</v>
      </c>
      <c r="T110" s="56">
        <v>0</v>
      </c>
      <c r="U110" s="55">
        <v>20</v>
      </c>
      <c r="V110" s="56">
        <v>0</v>
      </c>
      <c r="W110" s="57">
        <v>64</v>
      </c>
      <c r="X110" s="136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4">
        <v>10</v>
      </c>
      <c r="J111" s="54">
        <v>4</v>
      </c>
      <c r="K111" s="54">
        <v>14</v>
      </c>
      <c r="L111" s="54">
        <v>28</v>
      </c>
      <c r="M111" s="56">
        <v>0</v>
      </c>
      <c r="N111" s="56">
        <v>0</v>
      </c>
      <c r="O111" s="56">
        <v>0</v>
      </c>
      <c r="P111" s="55">
        <v>2</v>
      </c>
      <c r="Q111" s="55">
        <v>1</v>
      </c>
      <c r="R111" s="56">
        <v>0</v>
      </c>
      <c r="S111" s="56">
        <v>0</v>
      </c>
      <c r="T111" s="56">
        <v>0</v>
      </c>
      <c r="U111" s="55">
        <v>20</v>
      </c>
      <c r="V111" s="56">
        <v>0</v>
      </c>
      <c r="W111" s="57">
        <v>51</v>
      </c>
      <c r="X111" s="136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4">
        <v>22</v>
      </c>
      <c r="J112" s="54">
        <v>6</v>
      </c>
      <c r="K112" s="54">
        <v>16</v>
      </c>
      <c r="L112" s="54">
        <v>44</v>
      </c>
      <c r="M112" s="56">
        <v>0</v>
      </c>
      <c r="N112" s="56">
        <v>0</v>
      </c>
      <c r="O112" s="56">
        <v>0</v>
      </c>
      <c r="P112" s="56">
        <v>0</v>
      </c>
      <c r="Q112" s="56">
        <v>0</v>
      </c>
      <c r="R112" s="56">
        <v>0</v>
      </c>
      <c r="S112" s="56">
        <v>0</v>
      </c>
      <c r="T112" s="56">
        <v>0</v>
      </c>
      <c r="U112" s="56">
        <v>0</v>
      </c>
      <c r="V112" s="56">
        <v>0</v>
      </c>
      <c r="W112" s="57">
        <v>44</v>
      </c>
      <c r="X112" s="136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4">
        <v>1</v>
      </c>
      <c r="J113" s="54">
        <v>18</v>
      </c>
      <c r="K113" s="54">
        <v>6</v>
      </c>
      <c r="L113" s="54">
        <v>25</v>
      </c>
      <c r="M113" s="56">
        <v>0</v>
      </c>
      <c r="N113" s="55">
        <v>3</v>
      </c>
      <c r="O113" s="56">
        <v>0</v>
      </c>
      <c r="P113" s="56">
        <v>0</v>
      </c>
      <c r="Q113" s="56">
        <v>0</v>
      </c>
      <c r="R113" s="56">
        <v>0</v>
      </c>
      <c r="S113" s="56">
        <v>0</v>
      </c>
      <c r="T113" s="55">
        <v>10</v>
      </c>
      <c r="U113" s="56">
        <v>0</v>
      </c>
      <c r="V113" s="56">
        <v>0</v>
      </c>
      <c r="W113" s="57">
        <v>38</v>
      </c>
      <c r="X113" s="136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4">
        <v>14</v>
      </c>
      <c r="J114" s="54">
        <v>8</v>
      </c>
      <c r="K114" s="54">
        <v>12</v>
      </c>
      <c r="L114" s="54">
        <v>34</v>
      </c>
      <c r="M114" s="56">
        <v>0</v>
      </c>
      <c r="N114" s="56">
        <v>0</v>
      </c>
      <c r="O114" s="56">
        <v>0</v>
      </c>
      <c r="P114" s="56">
        <v>0</v>
      </c>
      <c r="Q114" s="56">
        <v>0</v>
      </c>
      <c r="R114" s="56">
        <v>0</v>
      </c>
      <c r="S114" s="56">
        <v>0</v>
      </c>
      <c r="T114" s="56">
        <v>0</v>
      </c>
      <c r="U114" s="56">
        <v>0</v>
      </c>
      <c r="V114" s="56">
        <v>0</v>
      </c>
      <c r="W114" s="57">
        <v>34</v>
      </c>
      <c r="X114" s="136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4">
        <v>1</v>
      </c>
      <c r="J115" s="54">
        <v>16</v>
      </c>
      <c r="K115" s="54">
        <v>10</v>
      </c>
      <c r="L115" s="54">
        <v>27</v>
      </c>
      <c r="M115" s="55">
        <v>3</v>
      </c>
      <c r="N115" s="56">
        <v>0</v>
      </c>
      <c r="O115" s="56">
        <v>0</v>
      </c>
      <c r="P115" s="56">
        <v>0</v>
      </c>
      <c r="Q115" s="56">
        <v>0</v>
      </c>
      <c r="R115" s="56">
        <v>0</v>
      </c>
      <c r="S115" s="56">
        <v>0</v>
      </c>
      <c r="T115" s="56">
        <v>0</v>
      </c>
      <c r="U115" s="56">
        <v>0</v>
      </c>
      <c r="V115" s="56">
        <v>0</v>
      </c>
      <c r="W115" s="57">
        <v>30</v>
      </c>
      <c r="X115" s="136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4">
        <v>12</v>
      </c>
      <c r="J116" s="54">
        <v>12</v>
      </c>
      <c r="K116" s="54">
        <v>1</v>
      </c>
      <c r="L116" s="54">
        <v>25</v>
      </c>
      <c r="M116" s="56">
        <v>0</v>
      </c>
      <c r="N116" s="56">
        <v>0</v>
      </c>
      <c r="O116" s="56">
        <v>0</v>
      </c>
      <c r="P116" s="56">
        <v>0</v>
      </c>
      <c r="Q116" s="56">
        <v>0</v>
      </c>
      <c r="R116" s="56">
        <v>0</v>
      </c>
      <c r="S116" s="56">
        <v>0</v>
      </c>
      <c r="T116" s="56">
        <v>0</v>
      </c>
      <c r="U116" s="56">
        <v>0</v>
      </c>
      <c r="V116" s="56">
        <v>0</v>
      </c>
      <c r="W116" s="57">
        <v>25</v>
      </c>
      <c r="X116" s="136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4">
        <v>6</v>
      </c>
      <c r="J117" s="54">
        <v>10</v>
      </c>
      <c r="K117" s="54">
        <v>8</v>
      </c>
      <c r="L117" s="54">
        <v>24</v>
      </c>
      <c r="M117" s="56">
        <v>0</v>
      </c>
      <c r="N117" s="56">
        <v>0</v>
      </c>
      <c r="O117" s="56">
        <v>0</v>
      </c>
      <c r="P117" s="56">
        <v>0</v>
      </c>
      <c r="Q117" s="56">
        <v>0</v>
      </c>
      <c r="R117" s="56">
        <v>0</v>
      </c>
      <c r="S117" s="56">
        <v>0</v>
      </c>
      <c r="T117" s="56">
        <v>0</v>
      </c>
      <c r="U117" s="56">
        <v>0</v>
      </c>
      <c r="V117" s="56">
        <v>0</v>
      </c>
      <c r="W117" s="57">
        <v>24</v>
      </c>
      <c r="X117" s="136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4">
        <v>1</v>
      </c>
      <c r="J118" s="54">
        <v>1</v>
      </c>
      <c r="K118" s="54">
        <v>2</v>
      </c>
      <c r="L118" s="54">
        <v>4</v>
      </c>
      <c r="M118" s="55">
        <v>5</v>
      </c>
      <c r="N118" s="56">
        <v>0</v>
      </c>
      <c r="O118" s="56">
        <v>0</v>
      </c>
      <c r="P118" s="56">
        <v>0</v>
      </c>
      <c r="Q118" s="56">
        <v>0</v>
      </c>
      <c r="R118" s="56">
        <v>0</v>
      </c>
      <c r="S118" s="55">
        <v>5</v>
      </c>
      <c r="T118" s="56">
        <v>0</v>
      </c>
      <c r="U118" s="56">
        <v>0</v>
      </c>
      <c r="V118" s="56">
        <v>0</v>
      </c>
      <c r="W118" s="57">
        <v>14</v>
      </c>
      <c r="X118" s="136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4">
        <v>1</v>
      </c>
      <c r="J119" s="54">
        <v>1</v>
      </c>
      <c r="K119" s="54">
        <v>1</v>
      </c>
      <c r="L119" s="54">
        <v>3</v>
      </c>
      <c r="M119" s="56">
        <v>0</v>
      </c>
      <c r="N119" s="56">
        <v>0</v>
      </c>
      <c r="O119" s="56">
        <v>0</v>
      </c>
      <c r="P119" s="56">
        <v>0</v>
      </c>
      <c r="Q119" s="56">
        <v>0</v>
      </c>
      <c r="R119" s="56">
        <v>0</v>
      </c>
      <c r="S119" s="55">
        <v>1</v>
      </c>
      <c r="T119" s="56">
        <v>0</v>
      </c>
      <c r="U119" s="56">
        <v>0</v>
      </c>
      <c r="V119" s="56">
        <v>0</v>
      </c>
      <c r="W119" s="57">
        <v>4</v>
      </c>
      <c r="X119" s="136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4">
        <v>24</v>
      </c>
      <c r="J120" s="54">
        <v>1</v>
      </c>
      <c r="K120" s="54">
        <v>1</v>
      </c>
      <c r="L120" s="54">
        <v>26</v>
      </c>
      <c r="M120" s="56">
        <v>0</v>
      </c>
      <c r="N120" s="56">
        <v>0</v>
      </c>
      <c r="O120" s="56">
        <v>0</v>
      </c>
      <c r="P120" s="56">
        <v>0</v>
      </c>
      <c r="Q120" s="56">
        <v>0</v>
      </c>
      <c r="R120" s="56">
        <v>0</v>
      </c>
      <c r="S120" s="56">
        <v>0</v>
      </c>
      <c r="T120" s="56">
        <v>0</v>
      </c>
      <c r="U120" s="56">
        <v>0</v>
      </c>
      <c r="V120" s="55">
        <v>40</v>
      </c>
      <c r="W120" s="57">
        <v>-14</v>
      </c>
      <c r="X120" s="136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4">
        <v>20</v>
      </c>
      <c r="J121" s="54">
        <v>1</v>
      </c>
      <c r="K121" s="54">
        <v>1</v>
      </c>
      <c r="L121" s="54">
        <v>22</v>
      </c>
      <c r="M121" s="56">
        <v>0</v>
      </c>
      <c r="N121" s="56">
        <v>0</v>
      </c>
      <c r="O121" s="56">
        <v>0</v>
      </c>
      <c r="P121" s="56">
        <v>0</v>
      </c>
      <c r="Q121" s="56">
        <v>0</v>
      </c>
      <c r="R121" s="56">
        <v>0</v>
      </c>
      <c r="S121" s="56">
        <v>0</v>
      </c>
      <c r="T121" s="56">
        <v>0</v>
      </c>
      <c r="U121" s="56">
        <v>0</v>
      </c>
      <c r="V121" s="56">
        <v>0</v>
      </c>
      <c r="W121" s="58" t="s">
        <v>308</v>
      </c>
      <c r="X121" s="136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36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36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36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36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36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36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36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36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36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36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36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36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36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36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36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36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36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36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36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36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36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36"/>
    </row>
    <row r="144" spans="1:25" x14ac:dyDescent="0.3">
      <c r="A144" s="36" t="s">
        <v>93</v>
      </c>
      <c r="B144" s="36">
        <v>2022</v>
      </c>
      <c r="C144" s="44">
        <v>44695</v>
      </c>
      <c r="D144" s="36" t="s">
        <v>72</v>
      </c>
      <c r="E144" s="36" t="s">
        <v>231</v>
      </c>
      <c r="F144" s="36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36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36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36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36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36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36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36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36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36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36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36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36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36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36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36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36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36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36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36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36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36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36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36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36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36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36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36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36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36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36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36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36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36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36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36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36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36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36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36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36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36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36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36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36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36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36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6" t="s">
        <v>13</v>
      </c>
      <c r="E190" s="36" t="s">
        <v>214</v>
      </c>
      <c r="F190" s="36" t="s">
        <v>67</v>
      </c>
      <c r="G190" s="14">
        <f>(C190-VLOOKUP(E190,Riders!$A$2:$C$3501,2,FALSE))/365</f>
        <v>26.846575342465755</v>
      </c>
      <c r="H190" s="36">
        <v>6</v>
      </c>
      <c r="I190" s="36">
        <v>38</v>
      </c>
      <c r="J190" s="36">
        <v>26</v>
      </c>
      <c r="K190" s="36">
        <v>32</v>
      </c>
      <c r="L190" s="36">
        <f t="shared" si="2"/>
        <v>96</v>
      </c>
      <c r="M190" s="36">
        <v>0</v>
      </c>
      <c r="N190" s="36">
        <v>3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99</v>
      </c>
      <c r="X190" s="136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79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36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79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36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79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36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79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36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79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36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79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36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79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36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79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36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79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36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79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36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79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36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79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36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79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36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79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36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79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36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79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36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79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36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79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36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1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36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1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36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95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36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36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36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36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36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36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36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36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36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36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36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36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36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36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36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36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36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36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36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36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36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36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36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36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36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36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36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36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36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36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36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36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36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36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36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36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36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36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36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36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36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36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36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36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36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36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36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36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36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36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36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36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36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36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36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36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36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36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36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36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36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36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36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36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36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36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36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36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36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36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36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36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36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36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36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36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36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36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36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36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36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36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36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36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36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36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36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36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36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36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36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36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36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36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36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36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36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36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36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36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36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36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36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36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36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36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36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36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36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36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36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36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36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36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36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36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36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36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36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36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36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36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36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36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36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36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36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36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36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36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36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36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36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36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36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36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36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36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36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36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36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36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36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36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36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36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36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36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36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36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36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36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36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36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36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36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36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36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36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36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36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36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36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36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36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36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36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36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36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36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36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36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36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36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36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36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36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36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36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36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36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36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36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36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36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36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36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36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36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36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36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36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36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36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36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36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36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36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36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36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36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36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36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36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36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36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36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36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36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36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298</v>
      </c>
      <c r="F421" s="67" t="s">
        <v>53</v>
      </c>
      <c r="G421" s="14">
        <f>(C421-VLOOKUP(E421,Riders!$A$2:$C$3501,2,FALSE))/365</f>
        <v>19.621917808219177</v>
      </c>
      <c r="H421" s="38">
        <v>2</v>
      </c>
      <c r="I421" s="67">
        <v>40</v>
      </c>
      <c r="J421" s="67">
        <v>28</v>
      </c>
      <c r="K421" s="67">
        <v>36</v>
      </c>
      <c r="L421" s="67">
        <v>104</v>
      </c>
      <c r="M421" s="67">
        <v>3</v>
      </c>
      <c r="N421" s="67">
        <v>0</v>
      </c>
      <c r="O421" s="67">
        <v>2</v>
      </c>
      <c r="P421" s="67">
        <v>0</v>
      </c>
      <c r="Q421" s="67">
        <v>5</v>
      </c>
      <c r="R421" s="67">
        <v>0</v>
      </c>
      <c r="S421" s="67">
        <v>1</v>
      </c>
      <c r="T421" s="67">
        <v>0</v>
      </c>
      <c r="U421" s="67">
        <v>0</v>
      </c>
      <c r="V421" s="67">
        <v>0</v>
      </c>
      <c r="W421" s="67">
        <v>115</v>
      </c>
      <c r="X421" s="136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67">
        <v>36</v>
      </c>
      <c r="J422" s="67">
        <v>16</v>
      </c>
      <c r="K422" s="67">
        <v>40</v>
      </c>
      <c r="L422" s="67">
        <v>92</v>
      </c>
      <c r="M422" s="67">
        <v>5</v>
      </c>
      <c r="N422" s="67">
        <v>2</v>
      </c>
      <c r="O422" s="67">
        <v>0</v>
      </c>
      <c r="P422" s="67">
        <v>0</v>
      </c>
      <c r="Q422" s="67">
        <v>1</v>
      </c>
      <c r="R422" s="67">
        <v>0</v>
      </c>
      <c r="S422" s="67">
        <v>0</v>
      </c>
      <c r="T422" s="67">
        <v>6</v>
      </c>
      <c r="U422" s="67">
        <v>0</v>
      </c>
      <c r="V422" s="67">
        <v>0</v>
      </c>
      <c r="W422" s="67">
        <v>106</v>
      </c>
      <c r="X422" s="136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221</v>
      </c>
      <c r="F423" s="67" t="s">
        <v>40</v>
      </c>
      <c r="G423" s="14">
        <f>(C423-VLOOKUP(E423,Riders!$A$2:$C$3501,2,FALSE))/365</f>
        <v>21.904109589041095</v>
      </c>
      <c r="H423" s="38">
        <v>4</v>
      </c>
      <c r="I423" s="67">
        <v>30</v>
      </c>
      <c r="J423" s="67">
        <v>40</v>
      </c>
      <c r="K423" s="67">
        <v>28</v>
      </c>
      <c r="L423" s="67">
        <v>98</v>
      </c>
      <c r="M423" s="67">
        <v>0</v>
      </c>
      <c r="N423" s="67">
        <v>0</v>
      </c>
      <c r="O423" s="67">
        <v>0</v>
      </c>
      <c r="P423" s="67">
        <v>1</v>
      </c>
      <c r="Q423" s="67">
        <v>2</v>
      </c>
      <c r="R423" s="67">
        <v>0</v>
      </c>
      <c r="S423" s="67">
        <v>5</v>
      </c>
      <c r="T423" s="67">
        <v>0</v>
      </c>
      <c r="U423" s="67">
        <v>0</v>
      </c>
      <c r="V423" s="67">
        <v>0</v>
      </c>
      <c r="W423" s="67">
        <v>106</v>
      </c>
      <c r="X423" s="136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315</v>
      </c>
      <c r="F424" s="67" t="s">
        <v>36</v>
      </c>
      <c r="G424" s="14">
        <f>(C424-VLOOKUP(E424,Riders!$A$2:$C$3501,2,FALSE))/365</f>
        <v>27.235616438356164</v>
      </c>
      <c r="H424" s="38">
        <v>5</v>
      </c>
      <c r="I424" s="67">
        <v>38</v>
      </c>
      <c r="J424" s="67">
        <v>22</v>
      </c>
      <c r="K424" s="67">
        <v>14</v>
      </c>
      <c r="L424" s="67">
        <v>74</v>
      </c>
      <c r="M424" s="67">
        <v>0</v>
      </c>
      <c r="N424" s="67">
        <v>0</v>
      </c>
      <c r="O424" s="67">
        <v>5</v>
      </c>
      <c r="P424" s="67">
        <v>0</v>
      </c>
      <c r="Q424" s="67">
        <v>0</v>
      </c>
      <c r="R424" s="67">
        <v>0</v>
      </c>
      <c r="S424" s="67">
        <v>0</v>
      </c>
      <c r="T424" s="67">
        <v>2</v>
      </c>
      <c r="U424" s="67">
        <v>20</v>
      </c>
      <c r="V424" s="67">
        <v>0</v>
      </c>
      <c r="W424" s="67">
        <v>101</v>
      </c>
      <c r="X424" s="136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237</v>
      </c>
      <c r="F425" s="67" t="s">
        <v>238</v>
      </c>
      <c r="G425" s="14">
        <f>(C425-VLOOKUP(E425,Riders!$A$2:$C$3501,2,FALSE))/365</f>
        <v>22.783561643835615</v>
      </c>
      <c r="H425" s="38">
        <v>6</v>
      </c>
      <c r="I425" s="67">
        <v>24</v>
      </c>
      <c r="J425" s="67">
        <v>34</v>
      </c>
      <c r="K425" s="67">
        <v>32</v>
      </c>
      <c r="L425" s="67">
        <v>90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10</v>
      </c>
      <c r="U425" s="67">
        <v>0</v>
      </c>
      <c r="V425" s="67">
        <v>0</v>
      </c>
      <c r="W425" s="67">
        <v>100</v>
      </c>
      <c r="X425" s="136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269</v>
      </c>
      <c r="F426" s="67" t="s">
        <v>25</v>
      </c>
      <c r="G426" s="14">
        <f>(C426-VLOOKUP(E426,Riders!$A$2:$C$3501,2,FALSE))/365</f>
        <v>24.986301369863014</v>
      </c>
      <c r="H426" s="38">
        <v>7</v>
      </c>
      <c r="I426" s="67">
        <v>20</v>
      </c>
      <c r="J426" s="67">
        <v>26</v>
      </c>
      <c r="K426" s="67">
        <v>24</v>
      </c>
      <c r="L426" s="67">
        <v>70</v>
      </c>
      <c r="M426" s="67">
        <v>2</v>
      </c>
      <c r="N426" s="67">
        <v>3</v>
      </c>
      <c r="O426" s="67">
        <v>0</v>
      </c>
      <c r="P426" s="67">
        <v>3</v>
      </c>
      <c r="Q426" s="67">
        <v>0</v>
      </c>
      <c r="R426" s="67">
        <v>0</v>
      </c>
      <c r="S426" s="67">
        <v>2</v>
      </c>
      <c r="T426" s="67">
        <v>4</v>
      </c>
      <c r="U426" s="67">
        <v>0</v>
      </c>
      <c r="V426" s="67">
        <v>0</v>
      </c>
      <c r="W426" s="67">
        <v>84</v>
      </c>
      <c r="X426" s="136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307</v>
      </c>
      <c r="F427" s="67" t="s">
        <v>27</v>
      </c>
      <c r="G427" s="14">
        <f>(C427-VLOOKUP(E427,Riders!$A$2:$C$3501,2,FALSE))/365</f>
        <v>25.764383561643836</v>
      </c>
      <c r="H427" s="38">
        <v>8</v>
      </c>
      <c r="I427" s="67">
        <v>28</v>
      </c>
      <c r="J427" s="67">
        <v>32</v>
      </c>
      <c r="K427" s="67">
        <v>12</v>
      </c>
      <c r="L427" s="67">
        <v>72</v>
      </c>
      <c r="M427" s="67">
        <v>0</v>
      </c>
      <c r="N427" s="67">
        <v>1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73</v>
      </c>
      <c r="X427" s="136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322</v>
      </c>
      <c r="F428" s="67" t="s">
        <v>29</v>
      </c>
      <c r="G428" s="14">
        <f>(C428-VLOOKUP(E428,Riders!$A$2:$C$3501,2,FALSE))/365</f>
        <v>31.13150684931507</v>
      </c>
      <c r="H428" s="38">
        <v>9</v>
      </c>
      <c r="I428" s="67">
        <v>16</v>
      </c>
      <c r="J428" s="67">
        <v>38</v>
      </c>
      <c r="K428" s="67">
        <v>6</v>
      </c>
      <c r="L428" s="67">
        <v>60</v>
      </c>
      <c r="M428" s="67">
        <v>0</v>
      </c>
      <c r="N428" s="67">
        <v>0</v>
      </c>
      <c r="O428" s="67">
        <v>1</v>
      </c>
      <c r="P428" s="67">
        <v>0</v>
      </c>
      <c r="Q428" s="67">
        <v>0</v>
      </c>
      <c r="R428" s="67">
        <v>5</v>
      </c>
      <c r="S428" s="67">
        <v>0</v>
      </c>
      <c r="T428" s="67">
        <v>0</v>
      </c>
      <c r="U428" s="67">
        <v>0</v>
      </c>
      <c r="V428" s="67">
        <v>0</v>
      </c>
      <c r="W428" s="67">
        <v>66</v>
      </c>
      <c r="X428" s="136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268</v>
      </c>
      <c r="F429" s="67" t="s">
        <v>47</v>
      </c>
      <c r="G429" s="14">
        <f>(C429-VLOOKUP(E429,Riders!$A$2:$C$3501,2,FALSE))/365</f>
        <v>22.161643835616438</v>
      </c>
      <c r="H429" s="38">
        <v>10</v>
      </c>
      <c r="I429" s="67">
        <v>26</v>
      </c>
      <c r="J429" s="67">
        <v>24</v>
      </c>
      <c r="K429" s="67">
        <v>10</v>
      </c>
      <c r="L429" s="67">
        <v>60</v>
      </c>
      <c r="M429" s="67">
        <v>0</v>
      </c>
      <c r="N429" s="67">
        <v>0</v>
      </c>
      <c r="O429" s="67">
        <v>0</v>
      </c>
      <c r="P429" s="67">
        <v>2</v>
      </c>
      <c r="Q429" s="67">
        <v>0</v>
      </c>
      <c r="R429" s="67">
        <v>1</v>
      </c>
      <c r="S429" s="67">
        <v>0</v>
      </c>
      <c r="T429" s="67">
        <v>0</v>
      </c>
      <c r="U429" s="67">
        <v>0</v>
      </c>
      <c r="V429" s="67">
        <v>0</v>
      </c>
      <c r="W429" s="67">
        <v>63</v>
      </c>
      <c r="X429" s="136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67" t="s">
        <v>44</v>
      </c>
      <c r="G430" s="14">
        <f>(C430-VLOOKUP(E430,Riders!$A$2:$C$3501,2,FALSE))/365</f>
        <v>22.241095890410961</v>
      </c>
      <c r="H430" s="38">
        <v>11</v>
      </c>
      <c r="I430" s="67">
        <v>12</v>
      </c>
      <c r="J430" s="67">
        <v>14</v>
      </c>
      <c r="K430" s="67">
        <v>34</v>
      </c>
      <c r="L430" s="67">
        <v>60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60</v>
      </c>
      <c r="X430" s="136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331</v>
      </c>
      <c r="F431" s="67" t="s">
        <v>56</v>
      </c>
      <c r="G431" s="14">
        <f>(C431-VLOOKUP(E431,Riders!$A$2:$C$3501,2,FALSE))/365</f>
        <v>26.863013698630137</v>
      </c>
      <c r="H431" s="38">
        <v>12</v>
      </c>
      <c r="I431" s="67">
        <v>32</v>
      </c>
      <c r="J431" s="67">
        <v>18</v>
      </c>
      <c r="K431" s="67">
        <v>8</v>
      </c>
      <c r="L431" s="67">
        <v>58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58</v>
      </c>
      <c r="X431" s="136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332</v>
      </c>
      <c r="F432" s="67" t="s">
        <v>17</v>
      </c>
      <c r="G432" s="14">
        <f>(C432-VLOOKUP(E432,Riders!$A$2:$C$3501,2,FALSE))/365</f>
        <v>27.531506849315068</v>
      </c>
      <c r="H432" s="38">
        <v>13</v>
      </c>
      <c r="I432" s="67">
        <v>18</v>
      </c>
      <c r="J432" s="67">
        <v>2</v>
      </c>
      <c r="K432" s="67">
        <v>30</v>
      </c>
      <c r="L432" s="67">
        <v>50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50</v>
      </c>
      <c r="X432" s="136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222</v>
      </c>
      <c r="F433" s="67" t="s">
        <v>223</v>
      </c>
      <c r="G433" s="14">
        <f>(C433-VLOOKUP(E433,Riders!$A$2:$C$3501,2,FALSE))/365</f>
        <v>19.657534246575342</v>
      </c>
      <c r="H433" s="38">
        <v>14</v>
      </c>
      <c r="I433" s="67">
        <v>22</v>
      </c>
      <c r="J433" s="67">
        <v>8</v>
      </c>
      <c r="K433" s="67">
        <v>16</v>
      </c>
      <c r="L433" s="67">
        <v>46</v>
      </c>
      <c r="M433" s="67">
        <v>0</v>
      </c>
      <c r="N433" s="67">
        <v>0</v>
      </c>
      <c r="O433" s="67">
        <v>0</v>
      </c>
      <c r="P433" s="67">
        <v>0</v>
      </c>
      <c r="Q433" s="67">
        <v>0</v>
      </c>
      <c r="R433" s="67">
        <v>3</v>
      </c>
      <c r="S433" s="67">
        <v>0</v>
      </c>
      <c r="T433" s="67">
        <v>0</v>
      </c>
      <c r="U433" s="67">
        <v>0</v>
      </c>
      <c r="V433" s="67">
        <v>0</v>
      </c>
      <c r="W433" s="67">
        <v>49</v>
      </c>
      <c r="X433" s="136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219</v>
      </c>
      <c r="F434" s="67" t="s">
        <v>220</v>
      </c>
      <c r="G434" s="14">
        <f>(C434-VLOOKUP(E434,Riders!$A$2:$C$3501,2,FALSE))/365</f>
        <v>26.523287671232875</v>
      </c>
      <c r="H434" s="38">
        <v>15</v>
      </c>
      <c r="I434" s="67">
        <v>1</v>
      </c>
      <c r="J434" s="67">
        <v>20</v>
      </c>
      <c r="K434" s="67">
        <v>22</v>
      </c>
      <c r="L434" s="67">
        <v>43</v>
      </c>
      <c r="M434" s="67">
        <v>0</v>
      </c>
      <c r="N434" s="67">
        <v>5</v>
      </c>
      <c r="O434" s="67">
        <v>0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48</v>
      </c>
      <c r="X434" s="136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303</v>
      </c>
      <c r="F435" s="67" t="s">
        <v>232</v>
      </c>
      <c r="G435" s="14">
        <f>(C435-VLOOKUP(E435,Riders!$A$2:$C$3501,2,FALSE))/365</f>
        <v>24.731506849315068</v>
      </c>
      <c r="H435" s="38">
        <v>16</v>
      </c>
      <c r="I435" s="67">
        <v>14</v>
      </c>
      <c r="J435" s="67">
        <v>6</v>
      </c>
      <c r="K435" s="67">
        <v>26</v>
      </c>
      <c r="L435" s="67">
        <v>46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2</v>
      </c>
      <c r="S435" s="67">
        <v>0</v>
      </c>
      <c r="T435" s="67">
        <v>0</v>
      </c>
      <c r="U435" s="67">
        <v>0</v>
      </c>
      <c r="V435" s="67">
        <v>0</v>
      </c>
      <c r="W435" s="67">
        <v>48</v>
      </c>
      <c r="X435" s="136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333</v>
      </c>
      <c r="F436" s="67" t="s">
        <v>172</v>
      </c>
      <c r="G436" s="14">
        <f>(C436-VLOOKUP(E436,Riders!$A$2:$C$3501,2,FALSE))/365</f>
        <v>24.586301369863012</v>
      </c>
      <c r="H436" s="38">
        <v>17</v>
      </c>
      <c r="I436" s="67">
        <v>10</v>
      </c>
      <c r="J436" s="67">
        <v>36</v>
      </c>
      <c r="K436" s="67">
        <v>1</v>
      </c>
      <c r="L436" s="67">
        <v>47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47</v>
      </c>
      <c r="X436" s="136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67">
        <v>6</v>
      </c>
      <c r="J437" s="67">
        <v>12</v>
      </c>
      <c r="K437" s="67">
        <v>18</v>
      </c>
      <c r="L437" s="67">
        <v>36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36</v>
      </c>
      <c r="X437" s="136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236</v>
      </c>
      <c r="F438" s="67" t="s">
        <v>51</v>
      </c>
      <c r="G438" s="14">
        <f>(C438-VLOOKUP(E438,Riders!$A$2:$C$3501,2,FALSE))/365</f>
        <v>23.32054794520548</v>
      </c>
      <c r="H438" s="38">
        <v>19</v>
      </c>
      <c r="I438" s="67">
        <v>1</v>
      </c>
      <c r="J438" s="67">
        <v>10</v>
      </c>
      <c r="K438" s="67">
        <v>1</v>
      </c>
      <c r="L438" s="67">
        <v>12</v>
      </c>
      <c r="M438" s="67">
        <v>0</v>
      </c>
      <c r="N438" s="67">
        <v>0</v>
      </c>
      <c r="O438" s="67">
        <v>0</v>
      </c>
      <c r="P438" s="67">
        <v>0</v>
      </c>
      <c r="Q438" s="67">
        <v>0</v>
      </c>
      <c r="R438" s="67">
        <v>0</v>
      </c>
      <c r="S438" s="67">
        <v>0</v>
      </c>
      <c r="T438" s="67">
        <v>0</v>
      </c>
      <c r="U438" s="67">
        <v>0</v>
      </c>
      <c r="V438" s="67">
        <v>0</v>
      </c>
      <c r="W438" s="67">
        <v>12</v>
      </c>
      <c r="X438" s="136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310</v>
      </c>
      <c r="F439" s="67" t="s">
        <v>158</v>
      </c>
      <c r="G439" s="14">
        <f>(C439-VLOOKUP(E439,Riders!$A$2:$C$3501,2,FALSE))/365</f>
        <v>28.775342465753425</v>
      </c>
      <c r="H439" s="38">
        <v>20</v>
      </c>
      <c r="I439" s="67">
        <v>8</v>
      </c>
      <c r="J439" s="67">
        <v>1</v>
      </c>
      <c r="K439" s="67">
        <v>1</v>
      </c>
      <c r="L439" s="67">
        <v>10</v>
      </c>
      <c r="M439" s="67">
        <v>0</v>
      </c>
      <c r="N439" s="67">
        <v>0</v>
      </c>
      <c r="O439" s="67">
        <v>0</v>
      </c>
      <c r="P439" s="67">
        <v>0</v>
      </c>
      <c r="Q439" s="67">
        <v>0</v>
      </c>
      <c r="R439" s="67">
        <v>0</v>
      </c>
      <c r="S439" s="67">
        <v>0</v>
      </c>
      <c r="T439" s="67">
        <v>0</v>
      </c>
      <c r="U439" s="67">
        <v>0</v>
      </c>
      <c r="V439" s="67">
        <v>0</v>
      </c>
      <c r="W439" s="67">
        <v>10</v>
      </c>
      <c r="X439" s="136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311</v>
      </c>
      <c r="F440" s="67" t="s">
        <v>61</v>
      </c>
      <c r="G440" s="14">
        <f>(C440-VLOOKUP(E440,Riders!$A$2:$C$3501,2,FALSE))/365</f>
        <v>29.13150684931507</v>
      </c>
      <c r="H440" s="38">
        <v>21</v>
      </c>
      <c r="I440" s="67">
        <v>2</v>
      </c>
      <c r="J440" s="67">
        <v>4</v>
      </c>
      <c r="K440" s="67">
        <v>2</v>
      </c>
      <c r="L440" s="67">
        <v>8</v>
      </c>
      <c r="M440" s="67">
        <v>0</v>
      </c>
      <c r="N440" s="67">
        <v>0</v>
      </c>
      <c r="O440" s="67">
        <v>0</v>
      </c>
      <c r="P440" s="67">
        <v>0</v>
      </c>
      <c r="Q440" s="67">
        <v>0</v>
      </c>
      <c r="R440" s="67">
        <v>0</v>
      </c>
      <c r="S440" s="67">
        <v>0</v>
      </c>
      <c r="T440" s="67">
        <v>0</v>
      </c>
      <c r="U440" s="67">
        <v>0</v>
      </c>
      <c r="V440" s="67">
        <v>0</v>
      </c>
      <c r="W440" s="67">
        <v>8</v>
      </c>
      <c r="X440" s="136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276</v>
      </c>
      <c r="F441" s="67" t="s">
        <v>120</v>
      </c>
      <c r="G441" s="14" t="e">
        <f>(C441-VLOOKUP(E441,Riders!$A$2:$C$3501,2,FALSE))/365</f>
        <v>#N/A</v>
      </c>
      <c r="H441" s="38">
        <v>22</v>
      </c>
      <c r="I441" s="67">
        <v>1</v>
      </c>
      <c r="J441" s="67">
        <v>1</v>
      </c>
      <c r="K441" s="67">
        <v>4</v>
      </c>
      <c r="L441" s="67">
        <v>6</v>
      </c>
      <c r="M441" s="67">
        <v>0</v>
      </c>
      <c r="N441" s="67">
        <v>0</v>
      </c>
      <c r="O441" s="67">
        <v>0</v>
      </c>
      <c r="P441" s="67">
        <v>0</v>
      </c>
      <c r="Q441" s="67">
        <v>0</v>
      </c>
      <c r="R441" s="67">
        <v>0</v>
      </c>
      <c r="S441" s="67">
        <v>0</v>
      </c>
      <c r="T441" s="67">
        <v>0</v>
      </c>
      <c r="U441" s="67">
        <v>0</v>
      </c>
      <c r="V441" s="67">
        <v>0</v>
      </c>
      <c r="W441" s="67">
        <v>6</v>
      </c>
      <c r="X441" s="136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334</v>
      </c>
      <c r="F442" s="67" t="s">
        <v>118</v>
      </c>
      <c r="G442" s="14">
        <f>(C442-VLOOKUP(E442,Riders!$A$2:$C$3501,2,FALSE))/365</f>
        <v>26.361643835616437</v>
      </c>
      <c r="H442" s="38">
        <v>23</v>
      </c>
      <c r="I442" s="67">
        <v>4</v>
      </c>
      <c r="J442" s="67">
        <v>1</v>
      </c>
      <c r="K442" s="67">
        <v>1</v>
      </c>
      <c r="L442" s="67">
        <v>6</v>
      </c>
      <c r="M442" s="67">
        <v>0</v>
      </c>
      <c r="N442" s="67">
        <v>0</v>
      </c>
      <c r="O442" s="67">
        <v>0</v>
      </c>
      <c r="P442" s="67">
        <v>0</v>
      </c>
      <c r="Q442" s="67">
        <v>0</v>
      </c>
      <c r="R442" s="67">
        <v>0</v>
      </c>
      <c r="S442" s="67">
        <v>0</v>
      </c>
      <c r="T442" s="67">
        <v>0</v>
      </c>
      <c r="U442" s="67">
        <v>0</v>
      </c>
      <c r="V442" s="67">
        <v>0</v>
      </c>
      <c r="W442" s="67">
        <v>6</v>
      </c>
      <c r="X442" s="136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1415</v>
      </c>
      <c r="F443" s="67" t="s">
        <v>230</v>
      </c>
      <c r="G443" s="14">
        <f>(C443-VLOOKUP(E443,Riders!$A$2:$C$3501,2,FALSE))/365</f>
        <v>29.082191780821919</v>
      </c>
      <c r="H443" s="38">
        <v>24</v>
      </c>
      <c r="I443" s="67">
        <v>1</v>
      </c>
      <c r="J443" s="67">
        <v>1</v>
      </c>
      <c r="K443" s="67">
        <v>20</v>
      </c>
      <c r="L443" s="67">
        <v>22</v>
      </c>
      <c r="M443" s="67">
        <v>0</v>
      </c>
      <c r="N443" s="67">
        <v>0</v>
      </c>
      <c r="O443" s="67">
        <v>0</v>
      </c>
      <c r="P443" s="67">
        <v>0</v>
      </c>
      <c r="Q443" s="67">
        <v>0</v>
      </c>
      <c r="R443" s="67">
        <v>0</v>
      </c>
      <c r="S443" s="67">
        <v>0</v>
      </c>
      <c r="T443" s="67">
        <v>0</v>
      </c>
      <c r="U443" s="67">
        <v>0</v>
      </c>
      <c r="V443" s="67">
        <v>40</v>
      </c>
      <c r="W443" s="67">
        <v>-18</v>
      </c>
      <c r="X443" s="136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62">
        <v>40</v>
      </c>
      <c r="J444" s="62">
        <v>36</v>
      </c>
      <c r="K444" s="62">
        <v>40</v>
      </c>
      <c r="L444" s="62">
        <v>116</v>
      </c>
      <c r="M444" s="62">
        <v>0</v>
      </c>
      <c r="N444" s="62">
        <v>5</v>
      </c>
      <c r="O444" s="62">
        <v>0</v>
      </c>
      <c r="P444" s="62">
        <v>5</v>
      </c>
      <c r="Q444" s="62">
        <v>0</v>
      </c>
      <c r="R444" s="62">
        <v>5</v>
      </c>
      <c r="S444" s="62">
        <v>0</v>
      </c>
      <c r="T444" s="62">
        <v>6</v>
      </c>
      <c r="U444" s="62">
        <v>0</v>
      </c>
      <c r="V444" s="62">
        <v>0</v>
      </c>
      <c r="W444" s="62">
        <v>137</v>
      </c>
      <c r="X444" s="136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36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36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36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36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36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36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36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36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36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36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36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36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36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36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36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36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36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36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36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36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36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36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36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36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67" t="s">
        <v>307</v>
      </c>
      <c r="F469" s="67" t="s">
        <v>27</v>
      </c>
      <c r="G469" s="14">
        <f>(C469-VLOOKUP(E469,Riders!$A$2:$C$3501,2,FALSE))/365</f>
        <v>25.652054794520549</v>
      </c>
      <c r="H469" s="38">
        <v>2</v>
      </c>
      <c r="I469" s="67">
        <v>34</v>
      </c>
      <c r="J469" s="67">
        <v>38</v>
      </c>
      <c r="K469" s="67">
        <v>34</v>
      </c>
      <c r="L469" s="67">
        <v>106</v>
      </c>
      <c r="M469" s="67">
        <v>5</v>
      </c>
      <c r="N469" s="67">
        <v>0</v>
      </c>
      <c r="O469" s="67">
        <v>1</v>
      </c>
      <c r="P469" s="67">
        <v>0</v>
      </c>
      <c r="Q469" s="67">
        <v>0</v>
      </c>
      <c r="R469" s="67">
        <v>0</v>
      </c>
      <c r="S469" s="67">
        <v>1</v>
      </c>
      <c r="T469" s="67">
        <v>10</v>
      </c>
      <c r="U469" s="67">
        <v>0</v>
      </c>
      <c r="V469" s="67">
        <v>0</v>
      </c>
      <c r="W469" s="67">
        <v>123</v>
      </c>
      <c r="X469" s="136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67" t="s">
        <v>221</v>
      </c>
      <c r="F470" s="67" t="s">
        <v>40</v>
      </c>
      <c r="G470" s="14">
        <f>(C470-VLOOKUP(E470,Riders!$A$2:$C$3501,2,FALSE))/365</f>
        <v>21.791780821917808</v>
      </c>
      <c r="H470" s="38">
        <v>3</v>
      </c>
      <c r="I470" s="67">
        <v>36</v>
      </c>
      <c r="J470" s="67">
        <v>24</v>
      </c>
      <c r="K470" s="67">
        <v>38</v>
      </c>
      <c r="L470" s="67">
        <v>98</v>
      </c>
      <c r="M470" s="67">
        <v>3</v>
      </c>
      <c r="N470" s="67">
        <v>5</v>
      </c>
      <c r="O470" s="67">
        <v>0</v>
      </c>
      <c r="P470" s="67">
        <v>3</v>
      </c>
      <c r="Q470" s="67">
        <v>0</v>
      </c>
      <c r="R470" s="67">
        <v>0</v>
      </c>
      <c r="S470" s="67">
        <v>0</v>
      </c>
      <c r="T470" s="67">
        <v>4</v>
      </c>
      <c r="U470" s="67">
        <v>0</v>
      </c>
      <c r="V470" s="67">
        <v>0</v>
      </c>
      <c r="W470" s="67">
        <v>113</v>
      </c>
      <c r="X470" s="136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67" t="s">
        <v>236</v>
      </c>
      <c r="F471" s="67" t="s">
        <v>51</v>
      </c>
      <c r="G471" s="14">
        <f>(C471-VLOOKUP(E471,Riders!$A$2:$C$3501,2,FALSE))/365</f>
        <v>23.208219178082192</v>
      </c>
      <c r="H471" s="38">
        <v>4</v>
      </c>
      <c r="I471" s="67">
        <v>28</v>
      </c>
      <c r="J471" s="67">
        <v>16</v>
      </c>
      <c r="K471" s="67">
        <v>36</v>
      </c>
      <c r="L471" s="67">
        <v>80</v>
      </c>
      <c r="M471" s="67">
        <v>0</v>
      </c>
      <c r="N471" s="67">
        <v>1</v>
      </c>
      <c r="O471" s="67">
        <v>0</v>
      </c>
      <c r="P471" s="67">
        <v>5</v>
      </c>
      <c r="Q471" s="67">
        <v>1</v>
      </c>
      <c r="R471" s="67">
        <v>2</v>
      </c>
      <c r="S471" s="67">
        <v>3</v>
      </c>
      <c r="T471" s="67">
        <v>0</v>
      </c>
      <c r="U471" s="67">
        <v>0</v>
      </c>
      <c r="V471" s="67">
        <v>0</v>
      </c>
      <c r="W471" s="67">
        <v>92</v>
      </c>
      <c r="X471" s="136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67" t="s">
        <v>268</v>
      </c>
      <c r="F472" s="67" t="s">
        <v>47</v>
      </c>
      <c r="G472" s="14">
        <f>(C472-VLOOKUP(E472,Riders!$A$2:$C$3501,2,FALSE))/365</f>
        <v>22.049315068493151</v>
      </c>
      <c r="H472" s="38">
        <v>5</v>
      </c>
      <c r="I472" s="67">
        <v>26</v>
      </c>
      <c r="J472" s="67">
        <v>32</v>
      </c>
      <c r="K472" s="67">
        <v>32</v>
      </c>
      <c r="L472" s="67">
        <v>90</v>
      </c>
      <c r="M472" s="67">
        <v>0</v>
      </c>
      <c r="N472" s="67">
        <v>0</v>
      </c>
      <c r="O472" s="67">
        <v>0</v>
      </c>
      <c r="P472" s="67">
        <v>0</v>
      </c>
      <c r="Q472" s="67">
        <v>2</v>
      </c>
      <c r="R472" s="67">
        <v>0</v>
      </c>
      <c r="S472" s="67">
        <v>0</v>
      </c>
      <c r="T472" s="67">
        <v>0</v>
      </c>
      <c r="U472" s="67">
        <v>0</v>
      </c>
      <c r="V472" s="67">
        <v>0</v>
      </c>
      <c r="W472" s="67">
        <v>92</v>
      </c>
      <c r="X472" s="136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67" t="s">
        <v>322</v>
      </c>
      <c r="F473" s="67" t="s">
        <v>29</v>
      </c>
      <c r="G473" s="14">
        <f>(C473-VLOOKUP(E473,Riders!$A$2:$C$3501,2,FALSE))/365</f>
        <v>31.019178082191782</v>
      </c>
      <c r="H473" s="38">
        <v>6</v>
      </c>
      <c r="I473" s="67">
        <v>12</v>
      </c>
      <c r="J473" s="67">
        <v>40</v>
      </c>
      <c r="K473" s="67">
        <v>26</v>
      </c>
      <c r="L473" s="67">
        <v>78</v>
      </c>
      <c r="M473" s="67">
        <v>0</v>
      </c>
      <c r="N473" s="67">
        <v>0</v>
      </c>
      <c r="O473" s="67">
        <v>2</v>
      </c>
      <c r="P473" s="67">
        <v>0</v>
      </c>
      <c r="Q473" s="67">
        <v>0</v>
      </c>
      <c r="R473" s="67">
        <v>1</v>
      </c>
      <c r="S473" s="67">
        <v>5</v>
      </c>
      <c r="T473" s="67">
        <v>2</v>
      </c>
      <c r="U473" s="67">
        <v>0</v>
      </c>
      <c r="V473" s="67">
        <v>0</v>
      </c>
      <c r="W473" s="67">
        <v>88</v>
      </c>
      <c r="X473" s="136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67" t="s">
        <v>334</v>
      </c>
      <c r="F474" s="67" t="s">
        <v>118</v>
      </c>
      <c r="G474" s="14">
        <f>(C474-VLOOKUP(E474,Riders!$A$2:$C$3501,2,FALSE))/365</f>
        <v>26.24931506849315</v>
      </c>
      <c r="H474" s="38">
        <v>7</v>
      </c>
      <c r="I474" s="67">
        <v>24</v>
      </c>
      <c r="J474" s="67">
        <v>36</v>
      </c>
      <c r="K474" s="67">
        <v>16</v>
      </c>
      <c r="L474" s="67">
        <v>76</v>
      </c>
      <c r="M474" s="67">
        <v>0</v>
      </c>
      <c r="N474" s="67">
        <v>0</v>
      </c>
      <c r="O474" s="67">
        <v>0</v>
      </c>
      <c r="P474" s="67">
        <v>0</v>
      </c>
      <c r="Q474" s="67">
        <v>0</v>
      </c>
      <c r="R474" s="67">
        <v>0</v>
      </c>
      <c r="S474" s="67">
        <v>0</v>
      </c>
      <c r="T474" s="67">
        <v>0</v>
      </c>
      <c r="U474" s="67">
        <v>0</v>
      </c>
      <c r="V474" s="67">
        <v>0</v>
      </c>
      <c r="W474" s="67">
        <v>76</v>
      </c>
      <c r="X474" s="136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67" t="s">
        <v>324</v>
      </c>
      <c r="F475" s="67" t="s">
        <v>61</v>
      </c>
      <c r="G475" s="14">
        <f>(C475-VLOOKUP(E475,Riders!$A$2:$C$3501,2,FALSE))/365</f>
        <v>25.342465753424658</v>
      </c>
      <c r="H475" s="38">
        <v>8</v>
      </c>
      <c r="I475" s="67">
        <v>30</v>
      </c>
      <c r="J475" s="67">
        <v>22</v>
      </c>
      <c r="K475" s="67">
        <v>24</v>
      </c>
      <c r="L475" s="67">
        <v>76</v>
      </c>
      <c r="M475" s="67">
        <v>0</v>
      </c>
      <c r="N475" s="67">
        <v>0</v>
      </c>
      <c r="O475" s="67">
        <v>0</v>
      </c>
      <c r="P475" s="67">
        <v>0</v>
      </c>
      <c r="Q475" s="67">
        <v>0</v>
      </c>
      <c r="R475" s="67">
        <v>0</v>
      </c>
      <c r="S475" s="67">
        <v>0</v>
      </c>
      <c r="T475" s="67">
        <v>0</v>
      </c>
      <c r="U475" s="67">
        <v>0</v>
      </c>
      <c r="V475" s="67">
        <v>0</v>
      </c>
      <c r="W475" s="67">
        <v>76</v>
      </c>
      <c r="X475" s="136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67" t="s">
        <v>276</v>
      </c>
      <c r="F476" s="67" t="s">
        <v>120</v>
      </c>
      <c r="G476" s="14" t="e">
        <f>(C476-VLOOKUP(E476,Riders!$A$2:$C$3501,2,FALSE))/365</f>
        <v>#N/A</v>
      </c>
      <c r="H476" s="38">
        <v>9</v>
      </c>
      <c r="I476" s="67">
        <v>22</v>
      </c>
      <c r="J476" s="67">
        <v>28</v>
      </c>
      <c r="K476" s="67">
        <v>20</v>
      </c>
      <c r="L476" s="67">
        <v>70</v>
      </c>
      <c r="M476" s="67">
        <v>2</v>
      </c>
      <c r="N476" s="67">
        <v>2</v>
      </c>
      <c r="O476" s="67">
        <v>0</v>
      </c>
      <c r="P476" s="67">
        <v>0</v>
      </c>
      <c r="Q476" s="67">
        <v>0</v>
      </c>
      <c r="R476" s="67">
        <v>0</v>
      </c>
      <c r="S476" s="67">
        <v>0</v>
      </c>
      <c r="T476" s="67">
        <v>0</v>
      </c>
      <c r="U476" s="67">
        <v>0</v>
      </c>
      <c r="V476" s="67">
        <v>0</v>
      </c>
      <c r="W476" s="67">
        <v>74</v>
      </c>
      <c r="X476" s="136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67" t="s">
        <v>219</v>
      </c>
      <c r="F477" s="67" t="s">
        <v>220</v>
      </c>
      <c r="G477" s="14">
        <f>(C477-VLOOKUP(E477,Riders!$A$2:$C$3501,2,FALSE))/365</f>
        <v>26.410958904109588</v>
      </c>
      <c r="H477" s="38">
        <v>10</v>
      </c>
      <c r="I477" s="67">
        <v>32</v>
      </c>
      <c r="J477" s="67">
        <v>4</v>
      </c>
      <c r="K477" s="67">
        <v>28</v>
      </c>
      <c r="L477" s="67">
        <v>64</v>
      </c>
      <c r="M477" s="67">
        <v>1</v>
      </c>
      <c r="N477" s="67">
        <v>0</v>
      </c>
      <c r="O477" s="67">
        <v>0</v>
      </c>
      <c r="P477" s="67">
        <v>0</v>
      </c>
      <c r="Q477" s="67">
        <v>0</v>
      </c>
      <c r="R477" s="67">
        <v>0</v>
      </c>
      <c r="S477" s="67">
        <v>0</v>
      </c>
      <c r="T477" s="67">
        <v>0</v>
      </c>
      <c r="U477" s="67">
        <v>0</v>
      </c>
      <c r="V477" s="67">
        <v>0</v>
      </c>
      <c r="W477" s="67">
        <v>65</v>
      </c>
      <c r="X477" s="136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67" t="s">
        <v>342</v>
      </c>
      <c r="F478" s="67" t="s">
        <v>15</v>
      </c>
      <c r="G478" s="14" t="e">
        <f>(C478-VLOOKUP(E478,Riders!$A$2:$C$3501,2,FALSE))/365</f>
        <v>#N/A</v>
      </c>
      <c r="H478" s="38">
        <v>11</v>
      </c>
      <c r="I478" s="67">
        <v>14</v>
      </c>
      <c r="J478" s="67">
        <v>10</v>
      </c>
      <c r="K478" s="67">
        <v>30</v>
      </c>
      <c r="L478" s="67">
        <v>54</v>
      </c>
      <c r="M478" s="67">
        <v>0</v>
      </c>
      <c r="N478" s="67">
        <v>0</v>
      </c>
      <c r="O478" s="67">
        <v>0</v>
      </c>
      <c r="P478" s="67">
        <v>0</v>
      </c>
      <c r="Q478" s="67">
        <v>0</v>
      </c>
      <c r="R478" s="67">
        <v>0</v>
      </c>
      <c r="S478" s="67">
        <v>0</v>
      </c>
      <c r="T478" s="67">
        <v>0</v>
      </c>
      <c r="U478" s="67">
        <v>0</v>
      </c>
      <c r="V478" s="67">
        <v>0</v>
      </c>
      <c r="W478" s="67">
        <v>54</v>
      </c>
      <c r="X478" s="136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67" t="s">
        <v>222</v>
      </c>
      <c r="F479" s="67" t="s">
        <v>223</v>
      </c>
      <c r="G479" s="14">
        <f>(C479-VLOOKUP(E479,Riders!$A$2:$C$3501,2,FALSE))/365</f>
        <v>19.545205479452054</v>
      </c>
      <c r="H479" s="38">
        <v>12</v>
      </c>
      <c r="I479" s="67">
        <v>18</v>
      </c>
      <c r="J479" s="67">
        <v>12</v>
      </c>
      <c r="K479" s="67">
        <v>22</v>
      </c>
      <c r="L479" s="67">
        <v>52</v>
      </c>
      <c r="M479" s="67">
        <v>0</v>
      </c>
      <c r="N479" s="67">
        <v>0</v>
      </c>
      <c r="O479" s="67">
        <v>0</v>
      </c>
      <c r="P479" s="67">
        <v>0</v>
      </c>
      <c r="Q479" s="67">
        <v>0</v>
      </c>
      <c r="R479" s="67">
        <v>0</v>
      </c>
      <c r="S479" s="67">
        <v>0</v>
      </c>
      <c r="T479" s="67">
        <v>0</v>
      </c>
      <c r="U479" s="67">
        <v>0</v>
      </c>
      <c r="V479" s="67">
        <v>0</v>
      </c>
      <c r="W479" s="67">
        <v>52</v>
      </c>
      <c r="X479" s="136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67" t="s">
        <v>283</v>
      </c>
      <c r="F480" s="67" t="s">
        <v>31</v>
      </c>
      <c r="G480" s="14">
        <f>(C480-VLOOKUP(E480,Riders!$A$2:$C$3501,2,FALSE))/365</f>
        <v>24.717808219178082</v>
      </c>
      <c r="H480" s="38">
        <v>13</v>
      </c>
      <c r="I480" s="67">
        <v>1</v>
      </c>
      <c r="J480" s="67">
        <v>20</v>
      </c>
      <c r="K480" s="67">
        <v>18</v>
      </c>
      <c r="L480" s="67">
        <v>39</v>
      </c>
      <c r="M480" s="67">
        <v>0</v>
      </c>
      <c r="N480" s="67">
        <v>0</v>
      </c>
      <c r="O480" s="67">
        <v>0</v>
      </c>
      <c r="P480" s="67">
        <v>0</v>
      </c>
      <c r="Q480" s="67">
        <v>3</v>
      </c>
      <c r="R480" s="67">
        <v>0</v>
      </c>
      <c r="S480" s="67">
        <v>0</v>
      </c>
      <c r="T480" s="67">
        <v>0</v>
      </c>
      <c r="U480" s="67">
        <v>0</v>
      </c>
      <c r="V480" s="67">
        <v>0</v>
      </c>
      <c r="W480" s="67">
        <v>42</v>
      </c>
      <c r="X480" s="136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67" t="s">
        <v>299</v>
      </c>
      <c r="F481" s="67" t="s">
        <v>38</v>
      </c>
      <c r="G481" s="14">
        <f>(C481-VLOOKUP(E481,Riders!$A$2:$C$3501,2,FALSE))/365</f>
        <v>26.402739726027399</v>
      </c>
      <c r="H481" s="38">
        <v>14</v>
      </c>
      <c r="I481" s="67">
        <v>20</v>
      </c>
      <c r="J481" s="67">
        <v>14</v>
      </c>
      <c r="K481" s="67">
        <v>1</v>
      </c>
      <c r="L481" s="67">
        <v>35</v>
      </c>
      <c r="M481" s="67">
        <v>0</v>
      </c>
      <c r="N481" s="67">
        <v>0</v>
      </c>
      <c r="O481" s="67">
        <v>0</v>
      </c>
      <c r="P481" s="67">
        <v>2</v>
      </c>
      <c r="Q481" s="67">
        <v>0</v>
      </c>
      <c r="R481" s="67">
        <v>3</v>
      </c>
      <c r="S481" s="67">
        <v>0</v>
      </c>
      <c r="T481" s="67">
        <v>0</v>
      </c>
      <c r="U481" s="67">
        <v>0</v>
      </c>
      <c r="V481" s="67">
        <v>0</v>
      </c>
      <c r="W481" s="67">
        <v>40</v>
      </c>
      <c r="X481" s="136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67" t="s">
        <v>280</v>
      </c>
      <c r="F482" s="67" t="s">
        <v>172</v>
      </c>
      <c r="G482" s="14">
        <f>(C482-VLOOKUP(E482,Riders!$A$2:$C$3501,2,FALSE))/365</f>
        <v>20.38082191780822</v>
      </c>
      <c r="H482" s="38">
        <v>15</v>
      </c>
      <c r="I482" s="67">
        <v>8</v>
      </c>
      <c r="J482" s="67">
        <v>18</v>
      </c>
      <c r="K482" s="67">
        <v>14</v>
      </c>
      <c r="L482" s="67">
        <v>40</v>
      </c>
      <c r="M482" s="67">
        <v>0</v>
      </c>
      <c r="N482" s="67">
        <v>0</v>
      </c>
      <c r="O482" s="67">
        <v>0</v>
      </c>
      <c r="P482" s="67">
        <v>0</v>
      </c>
      <c r="Q482" s="67">
        <v>0</v>
      </c>
      <c r="R482" s="67">
        <v>0</v>
      </c>
      <c r="S482" s="67">
        <v>0</v>
      </c>
      <c r="T482" s="67">
        <v>0</v>
      </c>
      <c r="U482" s="67">
        <v>0</v>
      </c>
      <c r="V482" s="67">
        <v>0</v>
      </c>
      <c r="W482" s="67">
        <v>40</v>
      </c>
      <c r="X482" s="136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67" t="s">
        <v>242</v>
      </c>
      <c r="F483" s="67" t="s">
        <v>243</v>
      </c>
      <c r="G483" s="14">
        <f>(C483-VLOOKUP(E483,Riders!$A$2:$C$3501,2,FALSE))/365</f>
        <v>24.136986301369863</v>
      </c>
      <c r="H483" s="38">
        <v>16</v>
      </c>
      <c r="I483" s="67">
        <v>2</v>
      </c>
      <c r="J483" s="67">
        <v>26</v>
      </c>
      <c r="K483" s="67">
        <v>4</v>
      </c>
      <c r="L483" s="67">
        <v>32</v>
      </c>
      <c r="M483" s="67">
        <v>0</v>
      </c>
      <c r="N483" s="67">
        <v>0</v>
      </c>
      <c r="O483" s="67">
        <v>0</v>
      </c>
      <c r="P483" s="67">
        <v>0</v>
      </c>
      <c r="Q483" s="67">
        <v>5</v>
      </c>
      <c r="R483" s="67">
        <v>0</v>
      </c>
      <c r="S483" s="67">
        <v>0</v>
      </c>
      <c r="T483" s="67">
        <v>0</v>
      </c>
      <c r="U483" s="67">
        <v>0</v>
      </c>
      <c r="V483" s="67">
        <v>0</v>
      </c>
      <c r="W483" s="67">
        <v>37</v>
      </c>
      <c r="X483" s="136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67" t="s">
        <v>340</v>
      </c>
      <c r="F484" s="67" t="s">
        <v>65</v>
      </c>
      <c r="G484" s="14">
        <f>(C484-VLOOKUP(E484,Riders!$A$2:$C$3501,2,FALSE))/365</f>
        <v>23.665753424657535</v>
      </c>
      <c r="H484" s="38">
        <v>17</v>
      </c>
      <c r="I484" s="67">
        <v>16</v>
      </c>
      <c r="J484" s="67">
        <v>6</v>
      </c>
      <c r="K484" s="67">
        <v>8</v>
      </c>
      <c r="L484" s="67">
        <v>30</v>
      </c>
      <c r="M484" s="67">
        <v>0</v>
      </c>
      <c r="N484" s="67">
        <v>0</v>
      </c>
      <c r="O484" s="67">
        <v>5</v>
      </c>
      <c r="P484" s="67">
        <v>0</v>
      </c>
      <c r="Q484" s="67">
        <v>0</v>
      </c>
      <c r="R484" s="67">
        <v>0</v>
      </c>
      <c r="S484" s="67">
        <v>0</v>
      </c>
      <c r="T484" s="67">
        <v>0</v>
      </c>
      <c r="U484" s="67">
        <v>0</v>
      </c>
      <c r="V484" s="67">
        <v>0</v>
      </c>
      <c r="W484" s="67">
        <v>35</v>
      </c>
      <c r="X484" s="136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67" t="s">
        <v>326</v>
      </c>
      <c r="F485" s="67" t="s">
        <v>49</v>
      </c>
      <c r="G485" s="14" t="e">
        <f>(C485-VLOOKUP(E485,Riders!$A$2:$C$3501,2,FALSE))/365</f>
        <v>#N/A</v>
      </c>
      <c r="H485" s="38">
        <v>18</v>
      </c>
      <c r="I485" s="67">
        <v>6</v>
      </c>
      <c r="J485" s="67">
        <v>8</v>
      </c>
      <c r="K485" s="67">
        <v>10</v>
      </c>
      <c r="L485" s="67">
        <v>24</v>
      </c>
      <c r="M485" s="67">
        <v>0</v>
      </c>
      <c r="N485" s="67">
        <v>0</v>
      </c>
      <c r="O485" s="67">
        <v>0</v>
      </c>
      <c r="P485" s="67">
        <v>0</v>
      </c>
      <c r="Q485" s="67">
        <v>0</v>
      </c>
      <c r="R485" s="67">
        <v>0</v>
      </c>
      <c r="S485" s="67">
        <v>0</v>
      </c>
      <c r="T485" s="67">
        <v>0</v>
      </c>
      <c r="U485" s="67">
        <v>0</v>
      </c>
      <c r="V485" s="67">
        <v>0</v>
      </c>
      <c r="W485" s="67">
        <v>24</v>
      </c>
      <c r="X485" s="136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67" t="s">
        <v>310</v>
      </c>
      <c r="F486" s="67" t="s">
        <v>158</v>
      </c>
      <c r="G486" s="14">
        <f>(C486-VLOOKUP(E486,Riders!$A$2:$C$3501,2,FALSE))/365</f>
        <v>28.663013698630138</v>
      </c>
      <c r="H486" s="38">
        <v>19</v>
      </c>
      <c r="I486" s="67">
        <v>4</v>
      </c>
      <c r="J486" s="67">
        <v>2</v>
      </c>
      <c r="K486" s="67">
        <v>12</v>
      </c>
      <c r="L486" s="67">
        <v>18</v>
      </c>
      <c r="M486" s="67">
        <v>0</v>
      </c>
      <c r="N486" s="67">
        <v>0</v>
      </c>
      <c r="O486" s="67">
        <v>3</v>
      </c>
      <c r="P486" s="67">
        <v>0</v>
      </c>
      <c r="Q486" s="67">
        <v>0</v>
      </c>
      <c r="R486" s="67">
        <v>0</v>
      </c>
      <c r="S486" s="67">
        <v>0</v>
      </c>
      <c r="T486" s="67">
        <v>0</v>
      </c>
      <c r="U486" s="67">
        <v>0</v>
      </c>
      <c r="V486" s="67">
        <v>0</v>
      </c>
      <c r="W486" s="67">
        <v>21</v>
      </c>
      <c r="X486" s="136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67" t="s">
        <v>338</v>
      </c>
      <c r="F487" s="67" t="s">
        <v>339</v>
      </c>
      <c r="G487" s="14">
        <f>(C487-VLOOKUP(E487,Riders!$A$2:$C$3501,2,FALSE))/365</f>
        <v>29.021917808219179</v>
      </c>
      <c r="H487" s="38">
        <v>20</v>
      </c>
      <c r="I487" s="67">
        <v>1</v>
      </c>
      <c r="J487" s="67">
        <v>1</v>
      </c>
      <c r="K487" s="67">
        <v>6</v>
      </c>
      <c r="L487" s="67">
        <v>8</v>
      </c>
      <c r="M487" s="67">
        <v>0</v>
      </c>
      <c r="N487" s="67">
        <v>0</v>
      </c>
      <c r="O487" s="67">
        <v>0</v>
      </c>
      <c r="P487" s="67">
        <v>0</v>
      </c>
      <c r="Q487" s="67">
        <v>0</v>
      </c>
      <c r="R487" s="67">
        <v>0</v>
      </c>
      <c r="S487" s="67">
        <v>0</v>
      </c>
      <c r="T487" s="67">
        <v>0</v>
      </c>
      <c r="U487" s="67">
        <v>0</v>
      </c>
      <c r="V487" s="67">
        <v>0</v>
      </c>
      <c r="W487" s="67">
        <v>8</v>
      </c>
      <c r="X487" s="136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67" t="s">
        <v>227</v>
      </c>
      <c r="F488" s="67" t="s">
        <v>53</v>
      </c>
      <c r="G488" s="14">
        <f>(C488-VLOOKUP(E488,Riders!$A$2:$C$3501,2,FALSE))/365</f>
        <v>20.906849315068492</v>
      </c>
      <c r="H488" s="38" t="s">
        <v>308</v>
      </c>
      <c r="I488" s="67">
        <v>38</v>
      </c>
      <c r="J488" s="67">
        <v>30</v>
      </c>
      <c r="K488" s="67">
        <v>4</v>
      </c>
      <c r="L488" s="67">
        <v>72</v>
      </c>
      <c r="M488" s="67">
        <v>0</v>
      </c>
      <c r="N488" s="67">
        <v>0</v>
      </c>
      <c r="O488" s="67">
        <v>0</v>
      </c>
      <c r="P488" s="67">
        <v>0</v>
      </c>
      <c r="Q488" s="67">
        <v>0</v>
      </c>
      <c r="R488" s="67">
        <v>0</v>
      </c>
      <c r="S488" s="67">
        <v>0</v>
      </c>
      <c r="T488" s="67">
        <v>0</v>
      </c>
      <c r="U488" s="67">
        <v>0</v>
      </c>
      <c r="V488" s="67">
        <v>0</v>
      </c>
      <c r="W488" s="67" t="s">
        <v>308</v>
      </c>
      <c r="X488" s="136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67" t="s">
        <v>224</v>
      </c>
      <c r="F489" s="67" t="s">
        <v>225</v>
      </c>
      <c r="G489" s="14">
        <f>(C489-VLOOKUP(E489,Riders!$A$2:$C$3501,2,FALSE))/365</f>
        <v>19.109589041095891</v>
      </c>
      <c r="H489" s="38" t="s">
        <v>308</v>
      </c>
      <c r="I489" s="67">
        <v>10</v>
      </c>
      <c r="J489" s="67">
        <v>-40</v>
      </c>
      <c r="K489" s="67"/>
      <c r="L489" s="67"/>
      <c r="M489" s="67">
        <v>0</v>
      </c>
      <c r="N489" s="67">
        <v>0</v>
      </c>
      <c r="O489" s="67">
        <v>0</v>
      </c>
      <c r="P489" s="67">
        <v>0</v>
      </c>
      <c r="Q489" s="67">
        <v>0</v>
      </c>
      <c r="R489" s="67">
        <v>0</v>
      </c>
      <c r="S489" s="67">
        <v>0</v>
      </c>
      <c r="T489" s="67">
        <v>0</v>
      </c>
      <c r="U489" s="67">
        <v>0</v>
      </c>
      <c r="V489" s="67">
        <v>0</v>
      </c>
      <c r="W489" s="67" t="s">
        <v>308</v>
      </c>
      <c r="X489" s="136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2" t="s">
        <v>306</v>
      </c>
      <c r="F490" s="62" t="s">
        <v>19</v>
      </c>
      <c r="G490" s="14">
        <f>(C490-VLOOKUP(E490,Riders!$A$2:$C$3501,2,FALSE))/365</f>
        <v>36.19178082191781</v>
      </c>
      <c r="H490" s="39">
        <v>1</v>
      </c>
      <c r="I490" s="62">
        <v>40</v>
      </c>
      <c r="J490" s="62">
        <v>36</v>
      </c>
      <c r="K490" s="62">
        <v>40</v>
      </c>
      <c r="L490" s="62">
        <v>116</v>
      </c>
      <c r="M490" s="62">
        <v>2</v>
      </c>
      <c r="N490" s="62">
        <v>1</v>
      </c>
      <c r="O490" s="62">
        <v>0</v>
      </c>
      <c r="P490" s="62">
        <v>0</v>
      </c>
      <c r="Q490" s="62">
        <v>0</v>
      </c>
      <c r="R490" s="62">
        <v>5</v>
      </c>
      <c r="S490" s="62">
        <v>0</v>
      </c>
      <c r="T490" s="62">
        <v>0</v>
      </c>
      <c r="U490" s="62">
        <v>0</v>
      </c>
      <c r="V490" s="62">
        <v>0</v>
      </c>
      <c r="W490" s="62">
        <v>124</v>
      </c>
      <c r="X490" s="136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2" t="s">
        <v>214</v>
      </c>
      <c r="F491" s="62" t="s">
        <v>67</v>
      </c>
      <c r="G491" s="14">
        <f>(C491-VLOOKUP(E491,Riders!$A$2:$C$3501,2,FALSE))/365</f>
        <v>23.991780821917807</v>
      </c>
      <c r="H491" s="39">
        <v>2</v>
      </c>
      <c r="I491" s="62">
        <v>36</v>
      </c>
      <c r="J491" s="62">
        <v>38</v>
      </c>
      <c r="K491" s="62">
        <v>34</v>
      </c>
      <c r="L491" s="62">
        <v>108</v>
      </c>
      <c r="M491" s="62">
        <v>3</v>
      </c>
      <c r="N491" s="62">
        <v>5</v>
      </c>
      <c r="O491" s="62">
        <v>0</v>
      </c>
      <c r="P491" s="62">
        <v>0</v>
      </c>
      <c r="Q491" s="62">
        <v>0</v>
      </c>
      <c r="R491" s="62">
        <v>2</v>
      </c>
      <c r="S491" s="62">
        <v>0</v>
      </c>
      <c r="T491" s="62">
        <v>0</v>
      </c>
      <c r="U491" s="62">
        <v>0</v>
      </c>
      <c r="V491" s="62">
        <v>0</v>
      </c>
      <c r="W491" s="62">
        <v>118</v>
      </c>
      <c r="X491" s="136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2" t="s">
        <v>307</v>
      </c>
      <c r="F492" s="62" t="s">
        <v>27</v>
      </c>
      <c r="G492" s="14">
        <f>(C492-VLOOKUP(E492,Riders!$A$2:$C$3501,2,FALSE))/365</f>
        <v>25.556164383561644</v>
      </c>
      <c r="H492" s="39">
        <v>3</v>
      </c>
      <c r="I492" s="62">
        <v>32</v>
      </c>
      <c r="J492" s="62">
        <v>34</v>
      </c>
      <c r="K492" s="62">
        <v>28</v>
      </c>
      <c r="L492" s="62">
        <v>94</v>
      </c>
      <c r="M492" s="62">
        <v>0</v>
      </c>
      <c r="N492" s="62">
        <v>2</v>
      </c>
      <c r="O492" s="62">
        <v>0</v>
      </c>
      <c r="P492" s="62">
        <v>0</v>
      </c>
      <c r="Q492" s="62">
        <v>0</v>
      </c>
      <c r="R492" s="62">
        <v>1</v>
      </c>
      <c r="S492" s="62">
        <v>5</v>
      </c>
      <c r="T492" s="62">
        <v>4</v>
      </c>
      <c r="U492" s="62">
        <v>0</v>
      </c>
      <c r="V492" s="62">
        <v>0</v>
      </c>
      <c r="W492" s="62">
        <v>106</v>
      </c>
      <c r="X492" s="136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36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36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36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36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36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36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36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36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36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36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36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36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36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36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36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36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36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36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36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36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36">
        <v>1.75115740740741E-2</v>
      </c>
      <c r="Y513">
        <v>47.584000000000003</v>
      </c>
    </row>
    <row r="514" spans="1:25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67">
        <v>40</v>
      </c>
      <c r="J514" s="67">
        <v>40</v>
      </c>
      <c r="K514" s="67">
        <v>40</v>
      </c>
      <c r="L514" s="67">
        <v>120</v>
      </c>
      <c r="M514" s="67">
        <v>0</v>
      </c>
      <c r="N514" s="67">
        <v>0</v>
      </c>
      <c r="O514" s="67">
        <v>2</v>
      </c>
      <c r="P514" s="67">
        <v>5</v>
      </c>
      <c r="Q514" s="67">
        <v>2</v>
      </c>
      <c r="R514" s="67">
        <v>0</v>
      </c>
      <c r="S514" s="67">
        <v>3</v>
      </c>
      <c r="T514" s="67">
        <v>0</v>
      </c>
      <c r="U514" s="67">
        <v>0</v>
      </c>
      <c r="V514" s="67">
        <v>0</v>
      </c>
      <c r="W514" s="67">
        <v>132</v>
      </c>
      <c r="X514" s="136">
        <v>2.2152777777777775E-2</v>
      </c>
      <c r="Y514">
        <v>37.600999999999999</v>
      </c>
    </row>
    <row r="515" spans="1:25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298</v>
      </c>
      <c r="F515" s="67" t="s">
        <v>53</v>
      </c>
      <c r="G515" s="14">
        <f>(C515-VLOOKUP(E515,Riders!$A$2:$C$3501,2,FALSE))/365</f>
        <v>19.375342465753423</v>
      </c>
      <c r="H515" s="67">
        <v>2</v>
      </c>
      <c r="I515" s="67">
        <v>36</v>
      </c>
      <c r="J515" s="67">
        <v>36</v>
      </c>
      <c r="K515" s="67">
        <v>32</v>
      </c>
      <c r="L515" s="67">
        <v>104</v>
      </c>
      <c r="M515" s="67">
        <v>0</v>
      </c>
      <c r="N515" s="67">
        <v>1</v>
      </c>
      <c r="O515" s="67">
        <v>3</v>
      </c>
      <c r="P515" s="67">
        <v>0</v>
      </c>
      <c r="Q515" s="67">
        <v>0</v>
      </c>
      <c r="R515" s="67">
        <v>0</v>
      </c>
      <c r="S515" s="67">
        <v>0</v>
      </c>
      <c r="T515" s="67">
        <v>10</v>
      </c>
      <c r="U515" s="67">
        <v>0</v>
      </c>
      <c r="V515" s="67">
        <v>0</v>
      </c>
      <c r="W515" s="67">
        <v>118</v>
      </c>
      <c r="X515" s="136">
        <v>2.2152777777777775E-2</v>
      </c>
      <c r="Y515">
        <v>37.600999999999999</v>
      </c>
    </row>
    <row r="516" spans="1:25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214</v>
      </c>
      <c r="F516" s="67" t="s">
        <v>67</v>
      </c>
      <c r="G516" s="14">
        <f>(C516-VLOOKUP(E516,Riders!$A$2:$C$3501,2,FALSE))/365</f>
        <v>23.953424657534246</v>
      </c>
      <c r="H516" s="67">
        <v>3</v>
      </c>
      <c r="I516" s="67">
        <v>34</v>
      </c>
      <c r="J516" s="67">
        <v>34</v>
      </c>
      <c r="K516" s="67">
        <v>36</v>
      </c>
      <c r="L516" s="67">
        <v>104</v>
      </c>
      <c r="M516" s="67">
        <v>0</v>
      </c>
      <c r="N516" s="67">
        <v>2</v>
      </c>
      <c r="O516" s="67">
        <v>5</v>
      </c>
      <c r="P516" s="67">
        <v>1</v>
      </c>
      <c r="Q516" s="67">
        <v>1</v>
      </c>
      <c r="R516" s="67">
        <v>0</v>
      </c>
      <c r="S516" s="67">
        <v>1</v>
      </c>
      <c r="T516" s="67">
        <v>2</v>
      </c>
      <c r="U516" s="67">
        <v>0</v>
      </c>
      <c r="V516" s="67">
        <v>0</v>
      </c>
      <c r="W516" s="67">
        <v>116</v>
      </c>
      <c r="X516" s="136">
        <v>2.2152777777777799E-2</v>
      </c>
      <c r="Y516">
        <v>37.600999999999999</v>
      </c>
    </row>
    <row r="517" spans="1:25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315</v>
      </c>
      <c r="F517" s="67" t="s">
        <v>36</v>
      </c>
      <c r="G517" s="14">
        <f>(C517-VLOOKUP(E517,Riders!$A$2:$C$3501,2,FALSE))/365</f>
        <v>26.989041095890411</v>
      </c>
      <c r="H517" s="67">
        <v>4</v>
      </c>
      <c r="I517" s="67">
        <v>32</v>
      </c>
      <c r="J517" s="67">
        <v>26</v>
      </c>
      <c r="K517" s="67">
        <v>38</v>
      </c>
      <c r="L517" s="67">
        <v>96</v>
      </c>
      <c r="M517" s="67">
        <v>0</v>
      </c>
      <c r="N517" s="67">
        <v>0</v>
      </c>
      <c r="O517" s="67">
        <v>0</v>
      </c>
      <c r="P517" s="67">
        <v>0</v>
      </c>
      <c r="Q517" s="67">
        <v>0</v>
      </c>
      <c r="R517" s="67">
        <v>5</v>
      </c>
      <c r="S517" s="67">
        <v>0</v>
      </c>
      <c r="T517" s="67">
        <v>0</v>
      </c>
      <c r="U517" s="67">
        <v>0</v>
      </c>
      <c r="V517" s="67">
        <v>0</v>
      </c>
      <c r="W517" s="67">
        <v>101</v>
      </c>
      <c r="X517" s="136">
        <v>2.2152777777777799E-2</v>
      </c>
      <c r="Y517">
        <v>37.600999999999999</v>
      </c>
    </row>
    <row r="518" spans="1:25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325</v>
      </c>
      <c r="F518" s="67" t="s">
        <v>238</v>
      </c>
      <c r="G518" s="14">
        <f>(C518-VLOOKUP(E518,Riders!$A$2:$C$3501,2,FALSE))/365</f>
        <v>26.402739726027399</v>
      </c>
      <c r="H518" s="67">
        <v>5</v>
      </c>
      <c r="I518" s="67">
        <v>26</v>
      </c>
      <c r="J518" s="67">
        <v>38</v>
      </c>
      <c r="K518" s="67">
        <v>26</v>
      </c>
      <c r="L518" s="67">
        <v>90</v>
      </c>
      <c r="M518" s="67">
        <v>0</v>
      </c>
      <c r="N518" s="67">
        <v>0</v>
      </c>
      <c r="O518" s="67">
        <v>0</v>
      </c>
      <c r="P518" s="67">
        <v>0</v>
      </c>
      <c r="Q518" s="67">
        <v>3</v>
      </c>
      <c r="R518" s="67">
        <v>1</v>
      </c>
      <c r="S518" s="67">
        <v>0</v>
      </c>
      <c r="T518" s="67">
        <v>0</v>
      </c>
      <c r="U518" s="67">
        <v>0</v>
      </c>
      <c r="V518" s="67">
        <v>0</v>
      </c>
      <c r="W518" s="67">
        <v>94</v>
      </c>
      <c r="X518" s="136">
        <v>2.2152777777777799E-2</v>
      </c>
      <c r="Y518">
        <v>37.600999999999999</v>
      </c>
    </row>
    <row r="519" spans="1:25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307</v>
      </c>
      <c r="F519" s="67" t="s">
        <v>27</v>
      </c>
      <c r="G519" s="14">
        <f>(C519-VLOOKUP(E519,Riders!$A$2:$C$3501,2,FALSE))/365</f>
        <v>25.517808219178082</v>
      </c>
      <c r="H519" s="67">
        <v>6</v>
      </c>
      <c r="I519" s="67">
        <v>38</v>
      </c>
      <c r="J519" s="67">
        <v>10</v>
      </c>
      <c r="K519" s="67">
        <v>30</v>
      </c>
      <c r="L519" s="67">
        <v>78</v>
      </c>
      <c r="M519" s="67">
        <v>0</v>
      </c>
      <c r="N519" s="67">
        <v>0</v>
      </c>
      <c r="O519" s="67">
        <v>0</v>
      </c>
      <c r="P519" s="67">
        <v>3</v>
      </c>
      <c r="Q519" s="67">
        <v>0</v>
      </c>
      <c r="R519" s="67">
        <v>0</v>
      </c>
      <c r="S519" s="67">
        <v>0</v>
      </c>
      <c r="T519" s="67">
        <v>0</v>
      </c>
      <c r="U519" s="67">
        <v>0</v>
      </c>
      <c r="V519" s="67">
        <v>0</v>
      </c>
      <c r="W519" s="67">
        <v>81</v>
      </c>
      <c r="X519" s="136">
        <v>2.2152777777777799E-2</v>
      </c>
      <c r="Y519">
        <v>37.600999999999999</v>
      </c>
    </row>
    <row r="520" spans="1:25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236</v>
      </c>
      <c r="F520" s="67" t="s">
        <v>51</v>
      </c>
      <c r="G520" s="14">
        <f>(C520-VLOOKUP(E520,Riders!$A$2:$C$3501,2,FALSE))/365</f>
        <v>23.073972602739726</v>
      </c>
      <c r="H520" s="67">
        <v>7</v>
      </c>
      <c r="I520" s="67">
        <v>14</v>
      </c>
      <c r="J520" s="67">
        <v>28</v>
      </c>
      <c r="K520" s="67">
        <v>34</v>
      </c>
      <c r="L520" s="67">
        <v>76</v>
      </c>
      <c r="M520" s="67">
        <v>0</v>
      </c>
      <c r="N520" s="67">
        <v>0</v>
      </c>
      <c r="O520" s="67">
        <v>0</v>
      </c>
      <c r="P520" s="67">
        <v>0</v>
      </c>
      <c r="Q520" s="67">
        <v>0</v>
      </c>
      <c r="R520" s="67">
        <v>0</v>
      </c>
      <c r="S520" s="67">
        <v>0</v>
      </c>
      <c r="T520" s="67">
        <v>0</v>
      </c>
      <c r="U520" s="67">
        <v>0</v>
      </c>
      <c r="V520" s="67">
        <v>0</v>
      </c>
      <c r="W520" s="67">
        <v>76</v>
      </c>
      <c r="X520" s="136">
        <v>2.2152777777777799E-2</v>
      </c>
      <c r="Y520">
        <v>37.600999999999999</v>
      </c>
    </row>
    <row r="521" spans="1:25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276</v>
      </c>
      <c r="F521" s="67" t="s">
        <v>120</v>
      </c>
      <c r="G521" s="14" t="e">
        <f>(C521-VLOOKUP(E521,Riders!$A$2:$C$3501,2,FALSE))/365</f>
        <v>#N/A</v>
      </c>
      <c r="H521" s="67">
        <v>8</v>
      </c>
      <c r="I521" s="67">
        <v>28</v>
      </c>
      <c r="J521" s="67">
        <v>18</v>
      </c>
      <c r="K521" s="67">
        <v>22</v>
      </c>
      <c r="L521" s="67">
        <v>68</v>
      </c>
      <c r="M521" s="67">
        <v>0</v>
      </c>
      <c r="N521" s="67">
        <v>0</v>
      </c>
      <c r="O521" s="67">
        <v>0</v>
      </c>
      <c r="P521" s="67">
        <v>0</v>
      </c>
      <c r="Q521" s="67">
        <v>0</v>
      </c>
      <c r="R521" s="67">
        <v>0</v>
      </c>
      <c r="S521" s="67">
        <v>0</v>
      </c>
      <c r="T521" s="67">
        <v>0</v>
      </c>
      <c r="U521" s="67">
        <v>0</v>
      </c>
      <c r="V521" s="67">
        <v>0</v>
      </c>
      <c r="W521" s="67">
        <v>68</v>
      </c>
      <c r="X521" s="136">
        <v>2.2152777777777799E-2</v>
      </c>
      <c r="Y521">
        <v>37.600999999999999</v>
      </c>
    </row>
    <row r="522" spans="1:25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349</v>
      </c>
      <c r="F522" s="67" t="s">
        <v>19</v>
      </c>
      <c r="G522" s="14">
        <f>(C522-VLOOKUP(E522,Riders!$A$2:$C$3501,2,FALSE))/365</f>
        <v>27.520547945205479</v>
      </c>
      <c r="H522" s="67">
        <v>9</v>
      </c>
      <c r="I522" s="67">
        <v>22</v>
      </c>
      <c r="J522" s="67">
        <v>16</v>
      </c>
      <c r="K522" s="67">
        <v>18</v>
      </c>
      <c r="L522" s="67">
        <v>56</v>
      </c>
      <c r="M522" s="67">
        <v>0</v>
      </c>
      <c r="N522" s="67">
        <v>0</v>
      </c>
      <c r="O522" s="67">
        <v>0</v>
      </c>
      <c r="P522" s="67">
        <v>2</v>
      </c>
      <c r="Q522" s="67">
        <v>0</v>
      </c>
      <c r="R522" s="67">
        <v>3</v>
      </c>
      <c r="S522" s="67">
        <v>0</v>
      </c>
      <c r="T522" s="67">
        <v>6</v>
      </c>
      <c r="U522" s="67">
        <v>0</v>
      </c>
      <c r="V522" s="67">
        <v>0</v>
      </c>
      <c r="W522" s="67">
        <v>67</v>
      </c>
      <c r="X522" s="136">
        <v>2.2152777777777799E-2</v>
      </c>
      <c r="Y522">
        <v>37.600999999999999</v>
      </c>
    </row>
    <row r="523" spans="1:25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219</v>
      </c>
      <c r="F523" s="67" t="s">
        <v>220</v>
      </c>
      <c r="G523" s="14">
        <f>(C523-VLOOKUP(E523,Riders!$A$2:$C$3501,2,FALSE))/365</f>
        <v>26.276712328767122</v>
      </c>
      <c r="H523" s="67">
        <v>10</v>
      </c>
      <c r="I523" s="67">
        <v>30</v>
      </c>
      <c r="J523" s="67">
        <v>24</v>
      </c>
      <c r="K523" s="67">
        <v>6</v>
      </c>
      <c r="L523" s="67">
        <v>60</v>
      </c>
      <c r="M523" s="67">
        <v>1</v>
      </c>
      <c r="N523" s="67">
        <v>0</v>
      </c>
      <c r="O523" s="67">
        <v>0</v>
      </c>
      <c r="P523" s="67">
        <v>0</v>
      </c>
      <c r="Q523" s="67">
        <v>0</v>
      </c>
      <c r="R523" s="67">
        <v>0</v>
      </c>
      <c r="S523" s="67">
        <v>0</v>
      </c>
      <c r="T523" s="67">
        <v>0</v>
      </c>
      <c r="U523" s="67">
        <v>0</v>
      </c>
      <c r="V523" s="67">
        <v>0</v>
      </c>
      <c r="W523" s="67">
        <v>61</v>
      </c>
      <c r="X523" s="136">
        <v>2.2152777777777799E-2</v>
      </c>
      <c r="Y523">
        <v>37.600999999999999</v>
      </c>
    </row>
    <row r="524" spans="1:25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336</v>
      </c>
      <c r="F524" s="67" t="s">
        <v>118</v>
      </c>
      <c r="G524" s="14" t="e">
        <f>(C524-VLOOKUP(E524,Riders!$A$2:$C$3501,2,FALSE))/365</f>
        <v>#N/A</v>
      </c>
      <c r="H524" s="67">
        <v>11</v>
      </c>
      <c r="I524" s="67">
        <v>10</v>
      </c>
      <c r="J524" s="67">
        <v>20</v>
      </c>
      <c r="K524" s="67">
        <v>20</v>
      </c>
      <c r="L524" s="67">
        <v>50</v>
      </c>
      <c r="M524" s="67">
        <v>0</v>
      </c>
      <c r="N524" s="67">
        <v>0</v>
      </c>
      <c r="O524" s="67">
        <v>1</v>
      </c>
      <c r="P524" s="67">
        <v>0</v>
      </c>
      <c r="Q524" s="67">
        <v>5</v>
      </c>
      <c r="R524" s="67">
        <v>2</v>
      </c>
      <c r="S524" s="67">
        <v>2</v>
      </c>
      <c r="T524" s="67">
        <v>0</v>
      </c>
      <c r="U524" s="67">
        <v>0</v>
      </c>
      <c r="V524" s="67">
        <v>0</v>
      </c>
      <c r="W524" s="67">
        <v>60</v>
      </c>
      <c r="X524" s="136">
        <v>2.2152777777777799E-2</v>
      </c>
      <c r="Y524">
        <v>37.600999999999999</v>
      </c>
    </row>
    <row r="525" spans="1:25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2331</v>
      </c>
      <c r="F525" s="67" t="s">
        <v>44</v>
      </c>
      <c r="G525" s="14">
        <f>(C525-VLOOKUP(E525,Riders!$A$2:$C$3501,2,FALSE))/365</f>
        <v>21.994520547945207</v>
      </c>
      <c r="H525" s="67">
        <v>12</v>
      </c>
      <c r="I525" s="67">
        <v>16</v>
      </c>
      <c r="J525" s="67">
        <v>22</v>
      </c>
      <c r="K525" s="67">
        <v>16</v>
      </c>
      <c r="L525" s="67">
        <v>54</v>
      </c>
      <c r="M525" s="67">
        <v>0</v>
      </c>
      <c r="N525" s="67">
        <v>0</v>
      </c>
      <c r="O525" s="67">
        <v>0</v>
      </c>
      <c r="P525" s="67">
        <v>0</v>
      </c>
      <c r="Q525" s="67">
        <v>0</v>
      </c>
      <c r="R525" s="67">
        <v>0</v>
      </c>
      <c r="S525" s="67">
        <v>0</v>
      </c>
      <c r="T525" s="67">
        <v>4</v>
      </c>
      <c r="U525" s="67">
        <v>0</v>
      </c>
      <c r="V525" s="67">
        <v>0</v>
      </c>
      <c r="W525" s="67">
        <v>58</v>
      </c>
      <c r="X525" s="136">
        <v>2.2152777777777799E-2</v>
      </c>
      <c r="Y525">
        <v>37.600999999999999</v>
      </c>
    </row>
    <row r="526" spans="1:25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242</v>
      </c>
      <c r="F526" s="67" t="s">
        <v>243</v>
      </c>
      <c r="G526" s="14">
        <f>(C526-VLOOKUP(E526,Riders!$A$2:$C$3501,2,FALSE))/365</f>
        <v>24.002739726027396</v>
      </c>
      <c r="H526" s="67">
        <v>13</v>
      </c>
      <c r="I526" s="67">
        <v>12</v>
      </c>
      <c r="J526" s="67">
        <v>30</v>
      </c>
      <c r="K526" s="67">
        <v>10</v>
      </c>
      <c r="L526" s="67">
        <v>52</v>
      </c>
      <c r="M526" s="67">
        <v>3</v>
      </c>
      <c r="N526" s="67">
        <v>3</v>
      </c>
      <c r="O526" s="67">
        <v>0</v>
      </c>
      <c r="P526" s="67">
        <v>0</v>
      </c>
      <c r="Q526" s="67">
        <v>0</v>
      </c>
      <c r="R526" s="67">
        <v>0</v>
      </c>
      <c r="S526" s="67">
        <v>0</v>
      </c>
      <c r="T526" s="67">
        <v>0</v>
      </c>
      <c r="U526" s="67">
        <v>0</v>
      </c>
      <c r="V526" s="67">
        <v>0</v>
      </c>
      <c r="W526" s="67">
        <v>58</v>
      </c>
      <c r="X526" s="136">
        <v>2.2152777777777799E-2</v>
      </c>
      <c r="Y526">
        <v>37.600999999999999</v>
      </c>
    </row>
    <row r="527" spans="1:25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300</v>
      </c>
      <c r="F527" s="67" t="s">
        <v>56</v>
      </c>
      <c r="G527" s="14">
        <f>(C527-VLOOKUP(E527,Riders!$A$2:$C$3501,2,FALSE))/365</f>
        <v>31.391780821917809</v>
      </c>
      <c r="H527" s="67">
        <v>14</v>
      </c>
      <c r="I527" s="67">
        <v>24</v>
      </c>
      <c r="J527" s="67">
        <v>14</v>
      </c>
      <c r="K527" s="67">
        <v>1</v>
      </c>
      <c r="L527" s="67">
        <v>39</v>
      </c>
      <c r="M527" s="67">
        <v>5</v>
      </c>
      <c r="N527" s="67">
        <v>5</v>
      </c>
      <c r="O527" s="67">
        <v>0</v>
      </c>
      <c r="P527" s="67">
        <v>0</v>
      </c>
      <c r="Q527" s="67">
        <v>0</v>
      </c>
      <c r="R527" s="67">
        <v>0</v>
      </c>
      <c r="S527" s="67">
        <v>5</v>
      </c>
      <c r="T527" s="67">
        <v>0</v>
      </c>
      <c r="U527" s="67">
        <v>0</v>
      </c>
      <c r="V527" s="67">
        <v>0</v>
      </c>
      <c r="W527" s="67">
        <v>54</v>
      </c>
      <c r="X527" s="136">
        <v>2.2152777777777799E-2</v>
      </c>
      <c r="Y527">
        <v>37.600999999999999</v>
      </c>
    </row>
    <row r="528" spans="1:25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311</v>
      </c>
      <c r="F528" s="67" t="s">
        <v>61</v>
      </c>
      <c r="G528" s="14">
        <f>(C528-VLOOKUP(E528,Riders!$A$2:$C$3501,2,FALSE))/365</f>
        <v>28.884931506849316</v>
      </c>
      <c r="H528" s="67">
        <v>15</v>
      </c>
      <c r="I528" s="67">
        <v>18</v>
      </c>
      <c r="J528" s="67">
        <v>8</v>
      </c>
      <c r="K528" s="67">
        <v>24</v>
      </c>
      <c r="L528" s="67">
        <v>50</v>
      </c>
      <c r="M528" s="67">
        <v>0</v>
      </c>
      <c r="N528" s="67">
        <v>0</v>
      </c>
      <c r="O528" s="67">
        <v>0</v>
      </c>
      <c r="P528" s="67">
        <v>0</v>
      </c>
      <c r="Q528" s="67">
        <v>0</v>
      </c>
      <c r="R528" s="67">
        <v>0</v>
      </c>
      <c r="S528" s="67">
        <v>0</v>
      </c>
      <c r="T528" s="67">
        <v>0</v>
      </c>
      <c r="U528" s="67">
        <v>0</v>
      </c>
      <c r="V528" s="67">
        <v>0</v>
      </c>
      <c r="W528" s="67">
        <v>50</v>
      </c>
      <c r="X528" s="136">
        <v>2.2152777777777799E-2</v>
      </c>
      <c r="Y528">
        <v>37.600999999999999</v>
      </c>
    </row>
    <row r="529" spans="1:25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333</v>
      </c>
      <c r="F529" s="67" t="s">
        <v>172</v>
      </c>
      <c r="G529" s="14">
        <f>(C529-VLOOKUP(E529,Riders!$A$2:$C$3501,2,FALSE))/365</f>
        <v>24.339726027397262</v>
      </c>
      <c r="H529" s="67">
        <v>16</v>
      </c>
      <c r="I529" s="67">
        <v>1</v>
      </c>
      <c r="J529" s="67">
        <v>32</v>
      </c>
      <c r="K529" s="67">
        <v>8</v>
      </c>
      <c r="L529" s="67">
        <v>41</v>
      </c>
      <c r="M529" s="67">
        <v>0</v>
      </c>
      <c r="N529" s="67">
        <v>0</v>
      </c>
      <c r="O529" s="67">
        <v>0</v>
      </c>
      <c r="P529" s="67">
        <v>0</v>
      </c>
      <c r="Q529" s="67">
        <v>0</v>
      </c>
      <c r="R529" s="67">
        <v>0</v>
      </c>
      <c r="S529" s="67">
        <v>0</v>
      </c>
      <c r="T529" s="67">
        <v>0</v>
      </c>
      <c r="U529" s="67">
        <v>0</v>
      </c>
      <c r="V529" s="67">
        <v>0</v>
      </c>
      <c r="W529" s="67">
        <v>41</v>
      </c>
      <c r="X529" s="136">
        <v>2.2152777777777799E-2</v>
      </c>
      <c r="Y529">
        <v>37.600999999999999</v>
      </c>
    </row>
    <row r="530" spans="1:25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299</v>
      </c>
      <c r="F530" s="67" t="s">
        <v>38</v>
      </c>
      <c r="G530" s="14">
        <f>(C530-VLOOKUP(E530,Riders!$A$2:$C$3501,2,FALSE))/365</f>
        <v>26.268493150684932</v>
      </c>
      <c r="H530" s="67">
        <v>17</v>
      </c>
      <c r="I530" s="67">
        <v>1</v>
      </c>
      <c r="J530" s="67">
        <v>12</v>
      </c>
      <c r="K530" s="67">
        <v>28</v>
      </c>
      <c r="L530" s="67">
        <v>41</v>
      </c>
      <c r="M530" s="67">
        <v>0</v>
      </c>
      <c r="N530" s="67">
        <v>0</v>
      </c>
      <c r="O530" s="67">
        <v>0</v>
      </c>
      <c r="P530" s="67">
        <v>0</v>
      </c>
      <c r="Q530" s="67">
        <v>0</v>
      </c>
      <c r="R530" s="67">
        <v>0</v>
      </c>
      <c r="S530" s="67">
        <v>0</v>
      </c>
      <c r="T530" s="67">
        <v>0</v>
      </c>
      <c r="U530" s="67">
        <v>0</v>
      </c>
      <c r="V530" s="67">
        <v>0</v>
      </c>
      <c r="W530" s="67">
        <v>41</v>
      </c>
      <c r="X530" s="136">
        <v>2.2152777777777799E-2</v>
      </c>
      <c r="Y530">
        <v>37.600999999999999</v>
      </c>
    </row>
    <row r="531" spans="1:25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1415</v>
      </c>
      <c r="F531" s="67" t="s">
        <v>230</v>
      </c>
      <c r="G531" s="14">
        <f>(C531-VLOOKUP(E531,Riders!$A$2:$C$3501,2,FALSE))/365</f>
        <v>28.835616438356166</v>
      </c>
      <c r="H531" s="67">
        <v>18</v>
      </c>
      <c r="I531" s="67">
        <v>20</v>
      </c>
      <c r="J531" s="67">
        <v>1</v>
      </c>
      <c r="K531" s="67">
        <v>14</v>
      </c>
      <c r="L531" s="67">
        <v>35</v>
      </c>
      <c r="M531" s="67">
        <v>0</v>
      </c>
      <c r="N531" s="67">
        <v>0</v>
      </c>
      <c r="O531" s="67">
        <v>0</v>
      </c>
      <c r="P531" s="67">
        <v>0</v>
      </c>
      <c r="Q531" s="67">
        <v>0</v>
      </c>
      <c r="R531" s="67">
        <v>0</v>
      </c>
      <c r="S531" s="67">
        <v>0</v>
      </c>
      <c r="T531" s="67">
        <v>0</v>
      </c>
      <c r="U531" s="67">
        <v>0</v>
      </c>
      <c r="V531" s="67">
        <v>0</v>
      </c>
      <c r="W531" s="67">
        <v>35</v>
      </c>
      <c r="X531" s="136">
        <v>2.2152777777777799E-2</v>
      </c>
      <c r="Y531">
        <v>37.600999999999999</v>
      </c>
    </row>
    <row r="532" spans="1:25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67">
        <v>4</v>
      </c>
      <c r="J532" s="67">
        <v>2</v>
      </c>
      <c r="K532" s="67">
        <v>12</v>
      </c>
      <c r="L532" s="67">
        <v>18</v>
      </c>
      <c r="M532" s="67">
        <v>0</v>
      </c>
      <c r="N532" s="67">
        <v>0</v>
      </c>
      <c r="O532" s="67">
        <v>0</v>
      </c>
      <c r="P532" s="67">
        <v>0</v>
      </c>
      <c r="Q532" s="67">
        <v>0</v>
      </c>
      <c r="R532" s="67">
        <v>0</v>
      </c>
      <c r="S532" s="67">
        <v>0</v>
      </c>
      <c r="T532" s="67">
        <v>0</v>
      </c>
      <c r="U532" s="67">
        <v>0</v>
      </c>
      <c r="V532" s="67">
        <v>0</v>
      </c>
      <c r="W532" s="67">
        <v>18</v>
      </c>
      <c r="X532" s="136">
        <v>2.2152777777777799E-2</v>
      </c>
      <c r="Y532">
        <v>37.600999999999999</v>
      </c>
    </row>
    <row r="533" spans="1:25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326</v>
      </c>
      <c r="F533" s="67" t="s">
        <v>49</v>
      </c>
      <c r="G533" s="14" t="e">
        <f>(C533-VLOOKUP(E533,Riders!$A$2:$C$3501,2,FALSE))/365</f>
        <v>#N/A</v>
      </c>
      <c r="H533" s="67">
        <v>20</v>
      </c>
      <c r="I533" s="67">
        <v>6</v>
      </c>
      <c r="J533" s="67">
        <v>6</v>
      </c>
      <c r="K533" s="67">
        <v>1</v>
      </c>
      <c r="L533" s="67">
        <v>13</v>
      </c>
      <c r="M533" s="67">
        <v>0</v>
      </c>
      <c r="N533" s="67">
        <v>0</v>
      </c>
      <c r="O533" s="67">
        <v>0</v>
      </c>
      <c r="P533" s="67">
        <v>0</v>
      </c>
      <c r="Q533" s="67">
        <v>0</v>
      </c>
      <c r="R533" s="67">
        <v>0</v>
      </c>
      <c r="S533" s="67">
        <v>0</v>
      </c>
      <c r="T533" s="67">
        <v>0</v>
      </c>
      <c r="U533" s="67">
        <v>0</v>
      </c>
      <c r="V533" s="67">
        <v>0</v>
      </c>
      <c r="W533" s="67">
        <v>13</v>
      </c>
      <c r="X533" s="136">
        <v>2.2152777777777799E-2</v>
      </c>
      <c r="Y533">
        <v>37.600999999999999</v>
      </c>
    </row>
    <row r="534" spans="1:25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320</v>
      </c>
      <c r="F534" s="67" t="s">
        <v>40</v>
      </c>
      <c r="G534" s="14">
        <f>(C534-VLOOKUP(E534,Riders!$A$2:$C$3501,2,FALSE))/365</f>
        <v>21.378082191780823</v>
      </c>
      <c r="H534" s="67">
        <v>21</v>
      </c>
      <c r="I534" s="67">
        <v>8</v>
      </c>
      <c r="J534" s="67">
        <v>1</v>
      </c>
      <c r="K534" s="67">
        <v>2</v>
      </c>
      <c r="L534" s="67">
        <v>11</v>
      </c>
      <c r="M534" s="67">
        <v>2</v>
      </c>
      <c r="N534" s="67">
        <v>0</v>
      </c>
      <c r="O534" s="67">
        <v>0</v>
      </c>
      <c r="P534" s="67">
        <v>0</v>
      </c>
      <c r="Q534" s="67">
        <v>0</v>
      </c>
      <c r="R534" s="67">
        <v>0</v>
      </c>
      <c r="S534" s="67">
        <v>0</v>
      </c>
      <c r="T534" s="67">
        <v>0</v>
      </c>
      <c r="U534" s="67">
        <v>0</v>
      </c>
      <c r="V534" s="67">
        <v>0</v>
      </c>
      <c r="W534" s="67">
        <v>13</v>
      </c>
      <c r="X534" s="136">
        <v>2.2152777777777799E-2</v>
      </c>
      <c r="Y534">
        <v>37.600999999999999</v>
      </c>
    </row>
    <row r="535" spans="1:25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347</v>
      </c>
      <c r="F535" s="67" t="s">
        <v>31</v>
      </c>
      <c r="G535" s="14">
        <f>(C535-VLOOKUP(E535,Riders!$A$2:$C$3501,2,FALSE))/365</f>
        <v>30.18904109589041</v>
      </c>
      <c r="H535" s="67">
        <v>22</v>
      </c>
      <c r="I535" s="67">
        <v>2</v>
      </c>
      <c r="J535" s="67">
        <v>4</v>
      </c>
      <c r="K535" s="67">
        <v>4</v>
      </c>
      <c r="L535" s="67">
        <v>10</v>
      </c>
      <c r="M535" s="67">
        <v>0</v>
      </c>
      <c r="N535" s="67">
        <v>0</v>
      </c>
      <c r="O535" s="67">
        <v>0</v>
      </c>
      <c r="P535" s="67">
        <v>0</v>
      </c>
      <c r="Q535" s="67">
        <v>0</v>
      </c>
      <c r="R535" s="67">
        <v>0</v>
      </c>
      <c r="S535" s="67">
        <v>0</v>
      </c>
      <c r="T535" s="67">
        <v>0</v>
      </c>
      <c r="U535" s="67">
        <v>0</v>
      </c>
      <c r="V535" s="67">
        <v>0</v>
      </c>
      <c r="W535" s="67">
        <v>10</v>
      </c>
      <c r="X535" s="136">
        <v>2.2152777777777799E-2</v>
      </c>
      <c r="Y535">
        <v>37.600999999999999</v>
      </c>
    </row>
    <row r="536" spans="1:25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67">
        <v>1</v>
      </c>
      <c r="J536" s="67">
        <v>1</v>
      </c>
      <c r="K536" s="67">
        <v>1</v>
      </c>
      <c r="L536" s="67">
        <v>3</v>
      </c>
      <c r="M536" s="67">
        <v>0</v>
      </c>
      <c r="N536" s="67">
        <v>0</v>
      </c>
      <c r="O536" s="67">
        <v>0</v>
      </c>
      <c r="P536" s="67">
        <v>0</v>
      </c>
      <c r="Q536" s="67">
        <v>0</v>
      </c>
      <c r="R536" s="67">
        <v>0</v>
      </c>
      <c r="S536" s="67">
        <v>0</v>
      </c>
      <c r="T536" s="67">
        <v>0</v>
      </c>
      <c r="U536" s="67">
        <v>0</v>
      </c>
      <c r="V536" s="67">
        <v>0</v>
      </c>
      <c r="W536" s="67">
        <v>3</v>
      </c>
      <c r="X536" s="136">
        <v>2.2152777777777799E-2</v>
      </c>
      <c r="Y536">
        <v>37.600999999999999</v>
      </c>
    </row>
    <row r="537" spans="1:25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350</v>
      </c>
      <c r="F537" s="67" t="s">
        <v>15</v>
      </c>
      <c r="G537" s="14">
        <f>(C537-VLOOKUP(E537,Riders!$A$2:$C$3501,2,FALSE))/365</f>
        <v>23.24931506849315</v>
      </c>
      <c r="H537" s="67">
        <v>24</v>
      </c>
      <c r="I537" s="67">
        <v>1</v>
      </c>
      <c r="J537" s="67">
        <v>1</v>
      </c>
      <c r="K537" s="67">
        <v>1</v>
      </c>
      <c r="L537" s="67">
        <v>3</v>
      </c>
      <c r="M537" s="67">
        <v>0</v>
      </c>
      <c r="N537" s="67">
        <v>0</v>
      </c>
      <c r="O537" s="67">
        <v>0</v>
      </c>
      <c r="P537" s="67">
        <v>0</v>
      </c>
      <c r="Q537" s="67">
        <v>0</v>
      </c>
      <c r="R537" s="67">
        <v>0</v>
      </c>
      <c r="S537" s="67">
        <v>0</v>
      </c>
      <c r="T537" s="67">
        <v>0</v>
      </c>
      <c r="U537" s="67">
        <v>0</v>
      </c>
      <c r="V537" s="67">
        <v>0</v>
      </c>
      <c r="W537" s="67">
        <v>3</v>
      </c>
      <c r="X537" s="136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309</v>
      </c>
      <c r="F538" s="62" t="s">
        <v>25</v>
      </c>
      <c r="G538" s="14">
        <f>(C538-VLOOKUP(E538,Riders!$A$2:$C$3501,2,FALSE))/365</f>
        <v>26.528767123287672</v>
      </c>
      <c r="H538" s="62">
        <v>1</v>
      </c>
      <c r="I538" s="62">
        <v>36</v>
      </c>
      <c r="J538" s="62">
        <v>36</v>
      </c>
      <c r="K538" s="62">
        <v>40</v>
      </c>
      <c r="L538" s="62">
        <v>112</v>
      </c>
      <c r="M538" s="62">
        <v>0</v>
      </c>
      <c r="N538" s="62">
        <v>3</v>
      </c>
      <c r="O538" s="62">
        <v>3</v>
      </c>
      <c r="P538" s="62">
        <v>5</v>
      </c>
      <c r="Q538" s="62">
        <v>5</v>
      </c>
      <c r="R538" s="62">
        <v>0</v>
      </c>
      <c r="S538" s="62">
        <v>5</v>
      </c>
      <c r="T538" s="62">
        <v>0</v>
      </c>
      <c r="U538" s="62">
        <v>0</v>
      </c>
      <c r="V538" s="62">
        <v>0</v>
      </c>
      <c r="W538" s="62">
        <v>133</v>
      </c>
      <c r="X538" s="136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62">
        <v>38</v>
      </c>
      <c r="J539" s="62">
        <v>38</v>
      </c>
      <c r="K539" s="62">
        <v>38</v>
      </c>
      <c r="L539" s="62">
        <v>114</v>
      </c>
      <c r="M539" s="62">
        <v>0</v>
      </c>
      <c r="N539" s="62">
        <v>1</v>
      </c>
      <c r="O539" s="62">
        <v>0</v>
      </c>
      <c r="P539" s="62">
        <v>0</v>
      </c>
      <c r="Q539" s="62">
        <v>0</v>
      </c>
      <c r="R539" s="62">
        <v>0</v>
      </c>
      <c r="S539" s="62">
        <v>0</v>
      </c>
      <c r="T539" s="62">
        <v>0</v>
      </c>
      <c r="U539" s="62">
        <v>0</v>
      </c>
      <c r="V539" s="62">
        <v>0</v>
      </c>
      <c r="W539" s="62">
        <v>115</v>
      </c>
      <c r="X539" s="136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214</v>
      </c>
      <c r="F540" s="62" t="s">
        <v>67</v>
      </c>
      <c r="G540" s="14">
        <f>(C540-VLOOKUP(E540,Riders!$A$2:$C$3501,2,FALSE))/365</f>
        <v>23.860273972602741</v>
      </c>
      <c r="H540" s="62">
        <v>3</v>
      </c>
      <c r="I540" s="62">
        <v>40</v>
      </c>
      <c r="J540" s="62">
        <v>28</v>
      </c>
      <c r="K540" s="62">
        <v>36</v>
      </c>
      <c r="L540" s="62">
        <v>104</v>
      </c>
      <c r="M540" s="62">
        <v>5</v>
      </c>
      <c r="N540" s="62">
        <v>0</v>
      </c>
      <c r="O540" s="62">
        <v>2</v>
      </c>
      <c r="P540" s="62">
        <v>0</v>
      </c>
      <c r="Q540" s="62">
        <v>0</v>
      </c>
      <c r="R540" s="62">
        <v>2</v>
      </c>
      <c r="S540" s="62">
        <v>0</v>
      </c>
      <c r="T540" s="62">
        <v>0</v>
      </c>
      <c r="U540" s="62">
        <v>0</v>
      </c>
      <c r="V540" s="62">
        <v>0</v>
      </c>
      <c r="W540" s="62">
        <v>113</v>
      </c>
      <c r="X540" s="136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237</v>
      </c>
      <c r="F541" s="62" t="s">
        <v>238</v>
      </c>
      <c r="G541" s="14">
        <f>(C541-VLOOKUP(E541,Riders!$A$2:$C$3501,2,FALSE))/365</f>
        <v>22.443835616438356</v>
      </c>
      <c r="H541" s="62">
        <v>4</v>
      </c>
      <c r="I541" s="62">
        <v>24</v>
      </c>
      <c r="J541" s="62">
        <v>34</v>
      </c>
      <c r="K541" s="62">
        <v>28</v>
      </c>
      <c r="L541" s="62">
        <v>86</v>
      </c>
      <c r="M541" s="62">
        <v>0</v>
      </c>
      <c r="N541" s="62">
        <v>0</v>
      </c>
      <c r="O541" s="62">
        <v>0</v>
      </c>
      <c r="P541" s="62">
        <v>0</v>
      </c>
      <c r="Q541" s="62">
        <v>0</v>
      </c>
      <c r="R541" s="62">
        <v>5</v>
      </c>
      <c r="S541" s="62">
        <v>1</v>
      </c>
      <c r="T541" s="62">
        <v>0</v>
      </c>
      <c r="U541" s="62">
        <v>20</v>
      </c>
      <c r="V541" s="62">
        <v>0</v>
      </c>
      <c r="W541" s="62">
        <v>112</v>
      </c>
      <c r="X541" s="136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62">
        <v>32</v>
      </c>
      <c r="J542" s="62">
        <v>26</v>
      </c>
      <c r="K542" s="62">
        <v>24</v>
      </c>
      <c r="L542" s="62">
        <v>82</v>
      </c>
      <c r="M542" s="62">
        <v>2</v>
      </c>
      <c r="N542" s="62">
        <v>2</v>
      </c>
      <c r="O542" s="62">
        <v>0</v>
      </c>
      <c r="P542" s="62">
        <v>1</v>
      </c>
      <c r="Q542" s="62">
        <v>0</v>
      </c>
      <c r="R542" s="62">
        <v>3</v>
      </c>
      <c r="S542" s="62">
        <v>0</v>
      </c>
      <c r="T542" s="62">
        <v>0</v>
      </c>
      <c r="U542" s="62">
        <v>0</v>
      </c>
      <c r="V542" s="62">
        <v>0</v>
      </c>
      <c r="W542" s="62">
        <v>90</v>
      </c>
      <c r="X542" s="136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62">
        <v>30</v>
      </c>
      <c r="J543" s="62">
        <v>22</v>
      </c>
      <c r="K543" s="62">
        <v>32</v>
      </c>
      <c r="L543" s="62">
        <v>84</v>
      </c>
      <c r="M543" s="62">
        <v>1</v>
      </c>
      <c r="N543" s="62">
        <v>0</v>
      </c>
      <c r="O543" s="62">
        <v>0</v>
      </c>
      <c r="P543" s="62">
        <v>0</v>
      </c>
      <c r="Q543" s="62">
        <v>0</v>
      </c>
      <c r="R543" s="62">
        <v>0</v>
      </c>
      <c r="S543" s="62">
        <v>0</v>
      </c>
      <c r="T543" s="62">
        <v>0</v>
      </c>
      <c r="U543" s="62">
        <v>0</v>
      </c>
      <c r="V543" s="62">
        <v>0</v>
      </c>
      <c r="W543" s="62">
        <v>85</v>
      </c>
      <c r="X543" s="136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221</v>
      </c>
      <c r="F544" s="62" t="s">
        <v>40</v>
      </c>
      <c r="G544" s="14">
        <f>(C544-VLOOKUP(E544,Riders!$A$2:$C$3501,2,FALSE))/365</f>
        <v>21.564383561643837</v>
      </c>
      <c r="H544" s="62">
        <v>7</v>
      </c>
      <c r="I544" s="62">
        <v>34</v>
      </c>
      <c r="J544" s="62">
        <v>30</v>
      </c>
      <c r="K544" s="62">
        <v>10</v>
      </c>
      <c r="L544" s="62">
        <v>74</v>
      </c>
      <c r="M544" s="62">
        <v>0</v>
      </c>
      <c r="N544" s="62">
        <v>0</v>
      </c>
      <c r="O544" s="62">
        <v>0</v>
      </c>
      <c r="P544" s="62">
        <v>0</v>
      </c>
      <c r="Q544" s="62">
        <v>0</v>
      </c>
      <c r="R544" s="62">
        <v>0</v>
      </c>
      <c r="S544" s="62">
        <v>2</v>
      </c>
      <c r="T544" s="62">
        <v>0</v>
      </c>
      <c r="U544" s="62">
        <v>0</v>
      </c>
      <c r="V544" s="62">
        <v>0</v>
      </c>
      <c r="W544" s="62">
        <v>76</v>
      </c>
      <c r="X544" s="136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231</v>
      </c>
      <c r="F545" s="62" t="s">
        <v>232</v>
      </c>
      <c r="G545" s="14">
        <f>(C545-VLOOKUP(E545,Riders!$A$2:$C$3501,2,FALSE))/365</f>
        <v>21.706849315068492</v>
      </c>
      <c r="H545" s="62">
        <v>8</v>
      </c>
      <c r="I545" s="62">
        <v>22</v>
      </c>
      <c r="J545" s="62">
        <v>16</v>
      </c>
      <c r="K545" s="62">
        <v>34</v>
      </c>
      <c r="L545" s="62">
        <v>72</v>
      </c>
      <c r="M545" s="62">
        <v>0</v>
      </c>
      <c r="N545" s="62">
        <v>0</v>
      </c>
      <c r="O545" s="62">
        <v>0</v>
      </c>
      <c r="P545" s="62">
        <v>0</v>
      </c>
      <c r="Q545" s="62">
        <v>3</v>
      </c>
      <c r="R545" s="62">
        <v>0</v>
      </c>
      <c r="S545" s="62">
        <v>0</v>
      </c>
      <c r="T545" s="62">
        <v>0</v>
      </c>
      <c r="U545" s="62">
        <v>0</v>
      </c>
      <c r="V545" s="62">
        <v>0</v>
      </c>
      <c r="W545" s="62">
        <v>75</v>
      </c>
      <c r="X545" s="136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322</v>
      </c>
      <c r="F546" s="62" t="s">
        <v>29</v>
      </c>
      <c r="G546" s="14">
        <f>(C546-VLOOKUP(E546,Riders!$A$2:$C$3501,2,FALSE))/365</f>
        <v>30.791780821917808</v>
      </c>
      <c r="H546" s="62">
        <v>9</v>
      </c>
      <c r="I546" s="62">
        <v>2</v>
      </c>
      <c r="J546" s="62">
        <v>32</v>
      </c>
      <c r="K546" s="62">
        <v>30</v>
      </c>
      <c r="L546" s="62">
        <v>64</v>
      </c>
      <c r="M546" s="62">
        <v>0</v>
      </c>
      <c r="N546" s="62">
        <v>0</v>
      </c>
      <c r="O546" s="62">
        <v>5</v>
      </c>
      <c r="P546" s="62">
        <v>0</v>
      </c>
      <c r="Q546" s="62">
        <v>0</v>
      </c>
      <c r="R546" s="62">
        <v>0</v>
      </c>
      <c r="S546" s="62">
        <v>0</v>
      </c>
      <c r="T546" s="62">
        <v>0</v>
      </c>
      <c r="U546" s="62">
        <v>0</v>
      </c>
      <c r="V546" s="62">
        <v>0</v>
      </c>
      <c r="W546" s="62">
        <v>69</v>
      </c>
      <c r="X546" s="136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300</v>
      </c>
      <c r="F547" s="62" t="s">
        <v>56</v>
      </c>
      <c r="G547" s="14">
        <f>(C547-VLOOKUP(E547,Riders!$A$2:$C$3501,2,FALSE))/365</f>
        <v>31.298630136986301</v>
      </c>
      <c r="H547" s="62">
        <v>10</v>
      </c>
      <c r="I547" s="62">
        <v>16</v>
      </c>
      <c r="J547" s="62">
        <v>40</v>
      </c>
      <c r="K547" s="62">
        <v>1</v>
      </c>
      <c r="L547" s="62">
        <v>57</v>
      </c>
      <c r="M547" s="62">
        <v>0</v>
      </c>
      <c r="N547" s="62">
        <v>0</v>
      </c>
      <c r="O547" s="62">
        <v>0</v>
      </c>
      <c r="P547" s="62">
        <v>3</v>
      </c>
      <c r="Q547" s="62">
        <v>0</v>
      </c>
      <c r="R547" s="62">
        <v>0</v>
      </c>
      <c r="S547" s="62">
        <v>3</v>
      </c>
      <c r="T547" s="62">
        <v>0</v>
      </c>
      <c r="U547" s="62">
        <v>0</v>
      </c>
      <c r="V547" s="62">
        <v>0</v>
      </c>
      <c r="W547" s="62">
        <v>63</v>
      </c>
      <c r="X547" s="136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307</v>
      </c>
      <c r="F548" s="62" t="s">
        <v>27</v>
      </c>
      <c r="G548" s="14">
        <f>(C548-VLOOKUP(E548,Riders!$A$2:$C$3501,2,FALSE))/365</f>
        <v>25.424657534246574</v>
      </c>
      <c r="H548" s="62">
        <v>11</v>
      </c>
      <c r="I548" s="62">
        <v>26</v>
      </c>
      <c r="J548" s="62">
        <v>24</v>
      </c>
      <c r="K548" s="62">
        <v>4</v>
      </c>
      <c r="L548" s="62">
        <v>54</v>
      </c>
      <c r="M548" s="62">
        <v>0</v>
      </c>
      <c r="N548" s="62">
        <v>5</v>
      </c>
      <c r="O548" s="62">
        <v>0</v>
      </c>
      <c r="P548" s="62">
        <v>0</v>
      </c>
      <c r="Q548" s="62">
        <v>0</v>
      </c>
      <c r="R548" s="62">
        <v>0</v>
      </c>
      <c r="S548" s="62">
        <v>0</v>
      </c>
      <c r="T548" s="62">
        <v>0</v>
      </c>
      <c r="U548" s="62">
        <v>0</v>
      </c>
      <c r="V548" s="62">
        <v>0</v>
      </c>
      <c r="W548" s="62">
        <v>59</v>
      </c>
      <c r="X548" s="136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276</v>
      </c>
      <c r="F549" s="62" t="s">
        <v>120</v>
      </c>
      <c r="G549" s="14" t="e">
        <f>(C549-VLOOKUP(E549,Riders!$A$2:$C$3501,2,FALSE))/365</f>
        <v>#N/A</v>
      </c>
      <c r="H549" s="62">
        <v>12</v>
      </c>
      <c r="I549" s="62">
        <v>28</v>
      </c>
      <c r="J549" s="62">
        <v>8</v>
      </c>
      <c r="K549" s="62">
        <v>22</v>
      </c>
      <c r="L549" s="62">
        <v>58</v>
      </c>
      <c r="M549" s="62">
        <v>0</v>
      </c>
      <c r="N549" s="62">
        <v>0</v>
      </c>
      <c r="O549" s="62">
        <v>0</v>
      </c>
      <c r="P549" s="62">
        <v>0</v>
      </c>
      <c r="Q549" s="62">
        <v>0</v>
      </c>
      <c r="R549" s="62">
        <v>0</v>
      </c>
      <c r="S549" s="62">
        <v>0</v>
      </c>
      <c r="T549" s="62">
        <v>0</v>
      </c>
      <c r="U549" s="62">
        <v>0</v>
      </c>
      <c r="V549" s="62">
        <v>0</v>
      </c>
      <c r="W549" s="62">
        <v>58</v>
      </c>
      <c r="X549" s="136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334</v>
      </c>
      <c r="F550" s="62" t="s">
        <v>118</v>
      </c>
      <c r="G550" s="14">
        <f>(C550-VLOOKUP(E550,Riders!$A$2:$C$3501,2,FALSE))/365</f>
        <v>26.021917808219179</v>
      </c>
      <c r="H550" s="62">
        <v>13</v>
      </c>
      <c r="I550" s="62">
        <v>10</v>
      </c>
      <c r="J550" s="62">
        <v>20</v>
      </c>
      <c r="K550" s="62">
        <v>26</v>
      </c>
      <c r="L550" s="62">
        <v>56</v>
      </c>
      <c r="M550" s="62">
        <v>0</v>
      </c>
      <c r="N550" s="62">
        <v>0</v>
      </c>
      <c r="O550" s="62">
        <v>0</v>
      </c>
      <c r="P550" s="62">
        <v>0</v>
      </c>
      <c r="Q550" s="62">
        <v>2</v>
      </c>
      <c r="R550" s="62">
        <v>0</v>
      </c>
      <c r="S550" s="62">
        <v>0</v>
      </c>
      <c r="T550" s="62">
        <v>0</v>
      </c>
      <c r="U550" s="62">
        <v>0</v>
      </c>
      <c r="V550" s="62">
        <v>0</v>
      </c>
      <c r="W550" s="62">
        <v>58</v>
      </c>
      <c r="X550" s="136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62">
        <v>14</v>
      </c>
      <c r="J551" s="62">
        <v>12</v>
      </c>
      <c r="K551" s="62">
        <v>16</v>
      </c>
      <c r="L551" s="62">
        <v>42</v>
      </c>
      <c r="M551" s="62">
        <v>0</v>
      </c>
      <c r="N551" s="62">
        <v>0</v>
      </c>
      <c r="O551" s="62">
        <v>0</v>
      </c>
      <c r="P551" s="62">
        <v>0</v>
      </c>
      <c r="Q551" s="62">
        <v>0</v>
      </c>
      <c r="R551" s="62">
        <v>0</v>
      </c>
      <c r="S551" s="62">
        <v>0</v>
      </c>
      <c r="T551" s="62">
        <v>0</v>
      </c>
      <c r="U551" s="62">
        <v>0</v>
      </c>
      <c r="V551" s="62">
        <v>0</v>
      </c>
      <c r="W551" s="62">
        <v>42</v>
      </c>
      <c r="X551" s="136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459</v>
      </c>
      <c r="F552" s="62" t="s">
        <v>15</v>
      </c>
      <c r="G552" s="14">
        <f>(C552-VLOOKUP(E552,Riders!$A$2:$C$3501,2,FALSE))/365</f>
        <v>19.950684931506849</v>
      </c>
      <c r="H552" s="62">
        <v>15</v>
      </c>
      <c r="I552" s="62">
        <v>20</v>
      </c>
      <c r="J552" s="62">
        <v>1</v>
      </c>
      <c r="K552" s="62">
        <v>18</v>
      </c>
      <c r="L552" s="62">
        <v>39</v>
      </c>
      <c r="M552" s="62">
        <v>0</v>
      </c>
      <c r="N552" s="62">
        <v>0</v>
      </c>
      <c r="O552" s="62">
        <v>0</v>
      </c>
      <c r="P552" s="62">
        <v>0</v>
      </c>
      <c r="Q552" s="62">
        <v>0</v>
      </c>
      <c r="R552" s="62">
        <v>0</v>
      </c>
      <c r="S552" s="62">
        <v>0</v>
      </c>
      <c r="T552" s="62">
        <v>0</v>
      </c>
      <c r="U552" s="62">
        <v>0</v>
      </c>
      <c r="V552" s="62">
        <v>0</v>
      </c>
      <c r="W552" s="62">
        <v>39</v>
      </c>
      <c r="X552" s="136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219</v>
      </c>
      <c r="F553" s="62" t="s">
        <v>220</v>
      </c>
      <c r="G553" s="14">
        <f>(C553-VLOOKUP(E553,Riders!$A$2:$C$3501,2,FALSE))/365</f>
        <v>26.183561643835617</v>
      </c>
      <c r="H553" s="62">
        <v>16</v>
      </c>
      <c r="I553" s="62">
        <v>18</v>
      </c>
      <c r="J553" s="62">
        <v>1</v>
      </c>
      <c r="K553" s="62">
        <v>12</v>
      </c>
      <c r="L553" s="62">
        <v>31</v>
      </c>
      <c r="M553" s="62">
        <v>0</v>
      </c>
      <c r="N553" s="62">
        <v>0</v>
      </c>
      <c r="O553" s="62">
        <v>0</v>
      </c>
      <c r="P553" s="62">
        <v>2</v>
      </c>
      <c r="Q553" s="62">
        <v>0</v>
      </c>
      <c r="R553" s="62">
        <v>1</v>
      </c>
      <c r="S553" s="62">
        <v>0</v>
      </c>
      <c r="T553" s="62">
        <v>2</v>
      </c>
      <c r="U553" s="62">
        <v>0</v>
      </c>
      <c r="V553" s="62">
        <v>0</v>
      </c>
      <c r="W553" s="62">
        <v>36</v>
      </c>
      <c r="X553" s="136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1415</v>
      </c>
      <c r="F554" s="62" t="s">
        <v>230</v>
      </c>
      <c r="G554" s="14">
        <f>(C554-VLOOKUP(E554,Riders!$A$2:$C$3501,2,FALSE))/365</f>
        <v>28.742465753424657</v>
      </c>
      <c r="H554" s="62">
        <v>17</v>
      </c>
      <c r="I554" s="62">
        <v>12</v>
      </c>
      <c r="J554" s="62">
        <v>2</v>
      </c>
      <c r="K554" s="62">
        <v>20</v>
      </c>
      <c r="L554" s="62">
        <v>34</v>
      </c>
      <c r="M554" s="62">
        <v>0</v>
      </c>
      <c r="N554" s="62">
        <v>0</v>
      </c>
      <c r="O554" s="62">
        <v>0</v>
      </c>
      <c r="P554" s="62">
        <v>0</v>
      </c>
      <c r="Q554" s="62">
        <v>0</v>
      </c>
      <c r="R554" s="62">
        <v>0</v>
      </c>
      <c r="S554" s="62">
        <v>0</v>
      </c>
      <c r="T554" s="62">
        <v>0</v>
      </c>
      <c r="U554" s="62">
        <v>0</v>
      </c>
      <c r="V554" s="62">
        <v>0</v>
      </c>
      <c r="W554" s="62">
        <v>34</v>
      </c>
      <c r="X554" s="136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62">
        <v>6</v>
      </c>
      <c r="J555" s="62">
        <v>14</v>
      </c>
      <c r="K555" s="62">
        <v>14</v>
      </c>
      <c r="L555" s="62">
        <v>34</v>
      </c>
      <c r="M555" s="62">
        <v>0</v>
      </c>
      <c r="N555" s="62">
        <v>0</v>
      </c>
      <c r="O555" s="62">
        <v>0</v>
      </c>
      <c r="P555" s="62">
        <v>0</v>
      </c>
      <c r="Q555" s="62">
        <v>0</v>
      </c>
      <c r="R555" s="62">
        <v>0</v>
      </c>
      <c r="S555" s="62">
        <v>0</v>
      </c>
      <c r="T555" s="62">
        <v>0</v>
      </c>
      <c r="U555" s="62">
        <v>0</v>
      </c>
      <c r="V555" s="62">
        <v>0</v>
      </c>
      <c r="W555" s="62">
        <v>34</v>
      </c>
      <c r="X555" s="136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348</v>
      </c>
      <c r="F556" s="62" t="s">
        <v>65</v>
      </c>
      <c r="G556" s="14">
        <f>(C556-VLOOKUP(E556,Riders!$A$2:$C$3501,2,FALSE))/365</f>
        <v>25.660273972602738</v>
      </c>
      <c r="H556" s="62">
        <v>19</v>
      </c>
      <c r="I556" s="62">
        <v>1</v>
      </c>
      <c r="J556" s="62">
        <v>18</v>
      </c>
      <c r="K556" s="62">
        <v>1</v>
      </c>
      <c r="L556" s="62">
        <v>20</v>
      </c>
      <c r="M556" s="62">
        <v>0</v>
      </c>
      <c r="N556" s="62">
        <v>0</v>
      </c>
      <c r="O556" s="62">
        <v>0</v>
      </c>
      <c r="P556" s="62">
        <v>0</v>
      </c>
      <c r="Q556" s="62">
        <v>0</v>
      </c>
      <c r="R556" s="62">
        <v>0</v>
      </c>
      <c r="S556" s="62">
        <v>0</v>
      </c>
      <c r="T556" s="62">
        <v>6</v>
      </c>
      <c r="U556" s="62">
        <v>0</v>
      </c>
      <c r="V556" s="62">
        <v>0</v>
      </c>
      <c r="W556" s="62">
        <v>26</v>
      </c>
      <c r="X556" s="136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338</v>
      </c>
      <c r="F557" s="62" t="s">
        <v>339</v>
      </c>
      <c r="G557" s="14">
        <f>(C557-VLOOKUP(E557,Riders!$A$2:$C$3501,2,FALSE))/365</f>
        <v>28.794520547945204</v>
      </c>
      <c r="H557" s="62">
        <v>20</v>
      </c>
      <c r="I557" s="62">
        <v>1</v>
      </c>
      <c r="J557" s="62">
        <v>10</v>
      </c>
      <c r="K557" s="62">
        <v>1</v>
      </c>
      <c r="L557" s="62">
        <v>12</v>
      </c>
      <c r="M557" s="62">
        <v>0</v>
      </c>
      <c r="N557" s="62">
        <v>0</v>
      </c>
      <c r="O557" s="62">
        <v>0</v>
      </c>
      <c r="P557" s="62">
        <v>0</v>
      </c>
      <c r="Q557" s="62">
        <v>0</v>
      </c>
      <c r="R557" s="62">
        <v>0</v>
      </c>
      <c r="S557" s="62">
        <v>0</v>
      </c>
      <c r="T557" s="62">
        <v>10</v>
      </c>
      <c r="U557" s="62">
        <v>0</v>
      </c>
      <c r="V557" s="62">
        <v>0</v>
      </c>
      <c r="W557" s="62">
        <v>22</v>
      </c>
      <c r="X557" s="136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562</v>
      </c>
      <c r="F558" s="62" t="s">
        <v>47</v>
      </c>
      <c r="G558" s="14">
        <f>(C558-VLOOKUP(E558,Riders!$A$2:$C$3501,2,FALSE))/365</f>
        <v>21.07123287671233</v>
      </c>
      <c r="H558" s="62">
        <v>21</v>
      </c>
      <c r="I558" s="62">
        <v>8</v>
      </c>
      <c r="J558" s="62">
        <v>4</v>
      </c>
      <c r="K558" s="62">
        <v>1</v>
      </c>
      <c r="L558" s="62">
        <v>13</v>
      </c>
      <c r="M558" s="62">
        <v>3</v>
      </c>
      <c r="N558" s="62">
        <v>0</v>
      </c>
      <c r="O558" s="62">
        <v>0</v>
      </c>
      <c r="P558" s="62">
        <v>0</v>
      </c>
      <c r="Q558" s="62">
        <v>0</v>
      </c>
      <c r="R558" s="62">
        <v>0</v>
      </c>
      <c r="S558" s="62">
        <v>0</v>
      </c>
      <c r="T558" s="62">
        <v>4</v>
      </c>
      <c r="U558" s="62">
        <v>0</v>
      </c>
      <c r="V558" s="62">
        <v>0</v>
      </c>
      <c r="W558" s="62">
        <v>20</v>
      </c>
      <c r="X558" s="136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299</v>
      </c>
      <c r="F559" s="62" t="s">
        <v>38</v>
      </c>
      <c r="G559" s="14">
        <f>(C559-VLOOKUP(E559,Riders!$A$2:$C$3501,2,FALSE))/365</f>
        <v>26.175342465753424</v>
      </c>
      <c r="H559" s="62">
        <v>22</v>
      </c>
      <c r="I559" s="62">
        <v>4</v>
      </c>
      <c r="J559" s="62">
        <v>6</v>
      </c>
      <c r="K559" s="62">
        <v>8</v>
      </c>
      <c r="L559" s="62">
        <v>18</v>
      </c>
      <c r="M559" s="62">
        <v>0</v>
      </c>
      <c r="N559" s="62">
        <v>0</v>
      </c>
      <c r="O559" s="62">
        <v>1</v>
      </c>
      <c r="P559" s="62">
        <v>0</v>
      </c>
      <c r="Q559" s="62">
        <v>0</v>
      </c>
      <c r="R559" s="62">
        <v>0</v>
      </c>
      <c r="S559" s="62">
        <v>0</v>
      </c>
      <c r="T559" s="62">
        <v>0</v>
      </c>
      <c r="U559" s="62">
        <v>0</v>
      </c>
      <c r="V559" s="62">
        <v>0</v>
      </c>
      <c r="W559" s="62">
        <v>19</v>
      </c>
      <c r="X559" s="136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224</v>
      </c>
      <c r="F560" s="62" t="s">
        <v>225</v>
      </c>
      <c r="G560" s="14">
        <f>(C560-VLOOKUP(E560,Riders!$A$2:$C$3501,2,FALSE))/365</f>
        <v>18.882191780821916</v>
      </c>
      <c r="H560" s="62">
        <v>23</v>
      </c>
      <c r="I560" s="62">
        <v>1</v>
      </c>
      <c r="J560" s="62">
        <v>1</v>
      </c>
      <c r="K560" s="62">
        <v>6</v>
      </c>
      <c r="L560" s="62">
        <v>8</v>
      </c>
      <c r="M560" s="62">
        <v>0</v>
      </c>
      <c r="N560" s="62">
        <v>0</v>
      </c>
      <c r="O560" s="62">
        <v>0</v>
      </c>
      <c r="P560" s="62">
        <v>0</v>
      </c>
      <c r="Q560" s="62">
        <v>1</v>
      </c>
      <c r="R560" s="62">
        <v>0</v>
      </c>
      <c r="S560" s="62">
        <v>0</v>
      </c>
      <c r="T560" s="62">
        <v>0</v>
      </c>
      <c r="U560" s="62">
        <v>0</v>
      </c>
      <c r="V560" s="62">
        <v>0</v>
      </c>
      <c r="W560" s="62">
        <v>9</v>
      </c>
      <c r="X560" s="136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326</v>
      </c>
      <c r="F561" s="62" t="s">
        <v>49</v>
      </c>
      <c r="G561" s="14" t="e">
        <f>(C561-VLOOKUP(E561,Riders!$A$2:$C$3501,2,FALSE))/365</f>
        <v>#N/A</v>
      </c>
      <c r="H561" s="62">
        <v>24</v>
      </c>
      <c r="I561" s="62">
        <v>1</v>
      </c>
      <c r="J561" s="62">
        <v>1</v>
      </c>
      <c r="K561" s="62">
        <v>2</v>
      </c>
      <c r="L561" s="62">
        <v>4</v>
      </c>
      <c r="M561" s="62">
        <v>0</v>
      </c>
      <c r="N561" s="62">
        <v>0</v>
      </c>
      <c r="O561" s="62">
        <v>0</v>
      </c>
      <c r="P561" s="62">
        <v>0</v>
      </c>
      <c r="Q561" s="62">
        <v>0</v>
      </c>
      <c r="R561" s="62">
        <v>0</v>
      </c>
      <c r="S561" s="62">
        <v>0</v>
      </c>
      <c r="T561" s="62">
        <v>0</v>
      </c>
      <c r="U561" s="62">
        <v>0</v>
      </c>
      <c r="V561" s="62">
        <v>0</v>
      </c>
      <c r="W561" s="62">
        <v>4</v>
      </c>
      <c r="X561" s="136">
        <v>1.7384259259259301E-2</v>
      </c>
      <c r="Y561">
        <v>47.917000000000002</v>
      </c>
    </row>
    <row r="562" spans="1:25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>
        <v>40</v>
      </c>
      <c r="J562">
        <v>38</v>
      </c>
      <c r="K562">
        <v>36</v>
      </c>
      <c r="L562">
        <v>114</v>
      </c>
      <c r="M562">
        <f>0</f>
        <v>0</v>
      </c>
      <c r="N562">
        <f>0</f>
        <v>0</v>
      </c>
      <c r="O562">
        <f>0</f>
        <v>0</v>
      </c>
      <c r="P562">
        <v>3</v>
      </c>
      <c r="Q562">
        <v>1</v>
      </c>
      <c r="R562">
        <v>2</v>
      </c>
      <c r="S562">
        <v>2</v>
      </c>
      <c r="T562">
        <f>0</f>
        <v>0</v>
      </c>
      <c r="U562">
        <v>20</v>
      </c>
      <c r="V562">
        <f>0</f>
        <v>0</v>
      </c>
      <c r="W562">
        <v>142</v>
      </c>
      <c r="X562" s="136">
        <v>1.7615740740740741E-2</v>
      </c>
      <c r="Y562">
        <v>47.305999999999997</v>
      </c>
    </row>
    <row r="563" spans="1:25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328</v>
      </c>
      <c r="F563" t="s">
        <v>25</v>
      </c>
      <c r="G563" s="14">
        <f>(C563-VLOOKUP(E563,Riders!$A$2:$C$3501,2,FALSE))/365</f>
        <v>33.468493150684928</v>
      </c>
      <c r="H563" s="62">
        <v>2</v>
      </c>
      <c r="I563">
        <v>34</v>
      </c>
      <c r="J563">
        <v>34</v>
      </c>
      <c r="K563">
        <v>34</v>
      </c>
      <c r="L563">
        <v>102</v>
      </c>
      <c r="M563">
        <f>0</f>
        <v>0</v>
      </c>
      <c r="N563">
        <f>0</f>
        <v>0</v>
      </c>
      <c r="O563">
        <f>0</f>
        <v>0</v>
      </c>
      <c r="P563">
        <v>5</v>
      </c>
      <c r="Q563">
        <v>2</v>
      </c>
      <c r="R563">
        <f>0</f>
        <v>0</v>
      </c>
      <c r="S563">
        <v>5</v>
      </c>
      <c r="T563">
        <v>2</v>
      </c>
      <c r="U563">
        <v>20</v>
      </c>
      <c r="V563">
        <f>0</f>
        <v>0</v>
      </c>
      <c r="W563">
        <v>136</v>
      </c>
      <c r="X563" s="136">
        <v>1.7615740740740741E-2</v>
      </c>
      <c r="Y563">
        <v>47.305999999999997</v>
      </c>
    </row>
    <row r="564" spans="1:25" x14ac:dyDescent="0.3">
      <c r="A564" s="38" t="s">
        <v>657</v>
      </c>
      <c r="B564" s="38">
        <v>2024</v>
      </c>
      <c r="C564" s="9">
        <v>45302</v>
      </c>
      <c r="D564" s="38" t="s">
        <v>3881</v>
      </c>
      <c r="E564" t="s">
        <v>422</v>
      </c>
      <c r="F564" t="s">
        <v>17</v>
      </c>
      <c r="G564" s="14">
        <f>(C564-VLOOKUP(E564,Riders!$A$2:$C$3501,2,FALSE))/365</f>
        <v>24.734246575342464</v>
      </c>
      <c r="H564" s="62">
        <v>3</v>
      </c>
      <c r="I564">
        <v>26</v>
      </c>
      <c r="J564">
        <v>40</v>
      </c>
      <c r="K564">
        <v>32</v>
      </c>
      <c r="L564">
        <v>98</v>
      </c>
      <c r="M564">
        <f>0</f>
        <v>0</v>
      </c>
      <c r="N564">
        <f>0</f>
        <v>0</v>
      </c>
      <c r="O564">
        <f>0</f>
        <v>0</v>
      </c>
      <c r="P564">
        <v>2</v>
      </c>
      <c r="Q564">
        <f>0</f>
        <v>0</v>
      </c>
      <c r="R564">
        <v>5</v>
      </c>
      <c r="S564">
        <f>0</f>
        <v>0</v>
      </c>
      <c r="T564">
        <v>6</v>
      </c>
      <c r="U564">
        <v>20</v>
      </c>
      <c r="V564">
        <f>0</f>
        <v>0</v>
      </c>
      <c r="W564">
        <v>131</v>
      </c>
      <c r="X564" s="136">
        <v>1.7615740740740699E-2</v>
      </c>
      <c r="Y564">
        <v>47.305999999999997</v>
      </c>
    </row>
    <row r="565" spans="1:25" x14ac:dyDescent="0.3">
      <c r="A565" s="38" t="s">
        <v>657</v>
      </c>
      <c r="B565" s="38">
        <v>2024</v>
      </c>
      <c r="C565" s="9">
        <v>45302</v>
      </c>
      <c r="D565" s="38" t="s">
        <v>3881</v>
      </c>
      <c r="E565" t="s">
        <v>291</v>
      </c>
      <c r="F565" t="s">
        <v>56</v>
      </c>
      <c r="G565" s="14">
        <f>(C565-VLOOKUP(E565,Riders!$A$2:$C$3501,2,FALSE))/365</f>
        <v>22.739726027397261</v>
      </c>
      <c r="H565" s="62">
        <v>4</v>
      </c>
      <c r="I565">
        <v>32</v>
      </c>
      <c r="J565">
        <v>24</v>
      </c>
      <c r="K565">
        <v>22</v>
      </c>
      <c r="L565">
        <v>78</v>
      </c>
      <c r="M565">
        <v>5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v>3</v>
      </c>
      <c r="S565">
        <f>0</f>
        <v>0</v>
      </c>
      <c r="T565">
        <v>4</v>
      </c>
      <c r="U565">
        <v>40</v>
      </c>
      <c r="V565">
        <f>0</f>
        <v>0</v>
      </c>
      <c r="W565">
        <v>130</v>
      </c>
      <c r="X565" s="136">
        <v>1.7615740740740699E-2</v>
      </c>
      <c r="Y565">
        <v>47.305999999999997</v>
      </c>
    </row>
    <row r="566" spans="1:25" x14ac:dyDescent="0.3">
      <c r="A566" s="38" t="s">
        <v>657</v>
      </c>
      <c r="B566" s="38">
        <v>2024</v>
      </c>
      <c r="C566" s="9">
        <v>45302</v>
      </c>
      <c r="D566" s="38" t="s">
        <v>3881</v>
      </c>
      <c r="E566" t="s">
        <v>268</v>
      </c>
      <c r="F566" t="s">
        <v>47</v>
      </c>
      <c r="G566" s="14">
        <f>(C566-VLOOKUP(E566,Riders!$A$2:$C$3501,2,FALSE))/365</f>
        <v>27.030136986301368</v>
      </c>
      <c r="H566" s="62">
        <v>5</v>
      </c>
      <c r="I566">
        <v>36</v>
      </c>
      <c r="J566">
        <v>22</v>
      </c>
      <c r="K566">
        <v>28</v>
      </c>
      <c r="L566">
        <v>86</v>
      </c>
      <c r="M566">
        <f>0</f>
        <v>0</v>
      </c>
      <c r="N566">
        <v>2</v>
      </c>
      <c r="O566">
        <v>5</v>
      </c>
      <c r="P566">
        <f>0</f>
        <v>0</v>
      </c>
      <c r="Q566">
        <v>5</v>
      </c>
      <c r="R566">
        <v>1</v>
      </c>
      <c r="S566">
        <f>0</f>
        <v>0</v>
      </c>
      <c r="T566">
        <v>10</v>
      </c>
      <c r="U566">
        <v>20</v>
      </c>
      <c r="V566">
        <f>0</f>
        <v>0</v>
      </c>
      <c r="W566">
        <v>129</v>
      </c>
      <c r="X566" s="136">
        <v>1.7615740740740699E-2</v>
      </c>
      <c r="Y566">
        <v>47.305999999999997</v>
      </c>
    </row>
    <row r="567" spans="1:25" x14ac:dyDescent="0.3">
      <c r="A567" s="38" t="s">
        <v>657</v>
      </c>
      <c r="B567" s="38">
        <v>2024</v>
      </c>
      <c r="C567" s="9">
        <v>45302</v>
      </c>
      <c r="D567" s="38" t="s">
        <v>3881</v>
      </c>
      <c r="E567" t="s">
        <v>298</v>
      </c>
      <c r="F567" t="s">
        <v>53</v>
      </c>
      <c r="G567" s="14">
        <f>(C567-VLOOKUP(E567,Riders!$A$2:$C$3501,2,FALSE))/365</f>
        <v>24.490410958904111</v>
      </c>
      <c r="H567" s="62">
        <v>6</v>
      </c>
      <c r="I567">
        <v>38</v>
      </c>
      <c r="J567">
        <v>20</v>
      </c>
      <c r="K567">
        <v>38</v>
      </c>
      <c r="L567">
        <v>96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v>3</v>
      </c>
      <c r="R567">
        <f>0</f>
        <v>0</v>
      </c>
      <c r="S567">
        <f>0</f>
        <v>0</v>
      </c>
      <c r="T567">
        <f>0</f>
        <v>0</v>
      </c>
      <c r="U567">
        <v>20</v>
      </c>
      <c r="V567">
        <f>0</f>
        <v>0</v>
      </c>
      <c r="W567">
        <v>119</v>
      </c>
      <c r="X567" s="136">
        <v>1.7615740740740699E-2</v>
      </c>
      <c r="Y567">
        <v>47.305999999999997</v>
      </c>
    </row>
    <row r="568" spans="1:25" x14ac:dyDescent="0.3">
      <c r="A568" s="38" t="s">
        <v>657</v>
      </c>
      <c r="B568" s="38">
        <v>2024</v>
      </c>
      <c r="C568" s="9">
        <v>45302</v>
      </c>
      <c r="D568" s="38" t="s">
        <v>3881</v>
      </c>
      <c r="E568" t="s">
        <v>236</v>
      </c>
      <c r="F568" t="s">
        <v>51</v>
      </c>
      <c r="G568" s="14">
        <f>(C568-VLOOKUP(E568,Riders!$A$2:$C$3501,2,FALSE))/365</f>
        <v>28.18904109589041</v>
      </c>
      <c r="H568" s="62">
        <v>7</v>
      </c>
      <c r="I568">
        <v>24</v>
      </c>
      <c r="J568">
        <v>26</v>
      </c>
      <c r="K568">
        <v>40</v>
      </c>
      <c r="L568">
        <v>90</v>
      </c>
      <c r="M568">
        <f>0</f>
        <v>0</v>
      </c>
      <c r="N568">
        <v>1</v>
      </c>
      <c r="O568">
        <f>0</f>
        <v>0</v>
      </c>
      <c r="P568">
        <v>1</v>
      </c>
      <c r="Q568">
        <f>0</f>
        <v>0</v>
      </c>
      <c r="R568">
        <f>0</f>
        <v>0</v>
      </c>
      <c r="S568">
        <v>3</v>
      </c>
      <c r="T568">
        <f>0</f>
        <v>0</v>
      </c>
      <c r="U568">
        <v>20</v>
      </c>
      <c r="V568">
        <f>0</f>
        <v>0</v>
      </c>
      <c r="W568">
        <v>115</v>
      </c>
      <c r="X568" s="136">
        <v>1.7615740740740699E-2</v>
      </c>
      <c r="Y568">
        <v>47.305999999999997</v>
      </c>
    </row>
    <row r="569" spans="1:25" x14ac:dyDescent="0.3">
      <c r="A569" s="38" t="s">
        <v>657</v>
      </c>
      <c r="B569" s="38">
        <v>2024</v>
      </c>
      <c r="C569" s="9">
        <v>45302</v>
      </c>
      <c r="D569" s="38" t="s">
        <v>3881</v>
      </c>
      <c r="E569" t="s">
        <v>222</v>
      </c>
      <c r="F569" t="s">
        <v>223</v>
      </c>
      <c r="G569" s="14">
        <f>(C569-VLOOKUP(E569,Riders!$A$2:$C$3501,2,FALSE))/365</f>
        <v>24.526027397260275</v>
      </c>
      <c r="H569" s="62">
        <v>8</v>
      </c>
      <c r="I569">
        <v>14</v>
      </c>
      <c r="J569">
        <v>30</v>
      </c>
      <c r="K569">
        <v>30</v>
      </c>
      <c r="L569">
        <v>74</v>
      </c>
      <c r="M569">
        <f>0</f>
        <v>0</v>
      </c>
      <c r="N569">
        <f>0</f>
        <v>0</v>
      </c>
      <c r="O569">
        <v>3</v>
      </c>
      <c r="P569">
        <f>0</f>
        <v>0</v>
      </c>
      <c r="Q569">
        <f>0</f>
        <v>0</v>
      </c>
      <c r="R569">
        <f>0</f>
        <v>0</v>
      </c>
      <c r="S569">
        <v>1</v>
      </c>
      <c r="T569">
        <f>0</f>
        <v>0</v>
      </c>
      <c r="U569">
        <v>20</v>
      </c>
      <c r="V569">
        <f>0</f>
        <v>0</v>
      </c>
      <c r="W569">
        <v>98</v>
      </c>
      <c r="X569" s="136">
        <v>1.7615740740740699E-2</v>
      </c>
      <c r="Y569">
        <v>47.305999999999997</v>
      </c>
    </row>
    <row r="570" spans="1:25" x14ac:dyDescent="0.3">
      <c r="A570" s="38" t="s">
        <v>657</v>
      </c>
      <c r="B570" s="38">
        <v>2024</v>
      </c>
      <c r="C570" s="9">
        <v>45302</v>
      </c>
      <c r="D570" s="38" t="s">
        <v>3881</v>
      </c>
      <c r="E570" t="s">
        <v>462</v>
      </c>
      <c r="F570" t="s">
        <v>19</v>
      </c>
      <c r="G570" s="14">
        <f>(C570-VLOOKUP(E570,Riders!$A$2:$C$3501,2,FALSE))/365</f>
        <v>24.627397260273973</v>
      </c>
      <c r="H570" s="62">
        <v>9</v>
      </c>
      <c r="I570">
        <v>28</v>
      </c>
      <c r="J570">
        <v>32</v>
      </c>
      <c r="K570">
        <v>14</v>
      </c>
      <c r="L570">
        <v>74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v>20</v>
      </c>
      <c r="V570">
        <f>0</f>
        <v>0</v>
      </c>
      <c r="W570">
        <v>96</v>
      </c>
      <c r="X570" s="136">
        <v>1.7615740740740699E-2</v>
      </c>
      <c r="Y570">
        <v>47.305999999999997</v>
      </c>
    </row>
    <row r="571" spans="1:25" x14ac:dyDescent="0.3">
      <c r="A571" s="38" t="s">
        <v>657</v>
      </c>
      <c r="B571" s="38">
        <v>2024</v>
      </c>
      <c r="C571" s="9">
        <v>45302</v>
      </c>
      <c r="D571" s="38" t="s">
        <v>3881</v>
      </c>
      <c r="E571" t="s">
        <v>231</v>
      </c>
      <c r="F571" t="s">
        <v>232</v>
      </c>
      <c r="G571" s="14">
        <f>(C571-VLOOKUP(E571,Riders!$A$2:$C$3501,2,FALSE))/365</f>
        <v>26.915068493150685</v>
      </c>
      <c r="H571" s="62">
        <v>10</v>
      </c>
      <c r="I571">
        <v>30</v>
      </c>
      <c r="J571">
        <v>14</v>
      </c>
      <c r="K571">
        <v>24</v>
      </c>
      <c r="L571">
        <v>68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v>20</v>
      </c>
      <c r="V571">
        <f>0</f>
        <v>0</v>
      </c>
      <c r="W571">
        <v>91</v>
      </c>
      <c r="X571" s="136">
        <v>1.7615740740740699E-2</v>
      </c>
      <c r="Y571">
        <v>47.305999999999997</v>
      </c>
    </row>
    <row r="572" spans="1:25" x14ac:dyDescent="0.3">
      <c r="A572" s="38" t="s">
        <v>657</v>
      </c>
      <c r="B572" s="38">
        <v>2024</v>
      </c>
      <c r="C572" s="9">
        <v>45302</v>
      </c>
      <c r="D572" s="38" t="s">
        <v>3881</v>
      </c>
      <c r="E572" t="s">
        <v>226</v>
      </c>
      <c r="F572" t="s">
        <v>120</v>
      </c>
      <c r="G572" s="14">
        <f>(C572-VLOOKUP(E572,Riders!$A$2:$C$3501,2,FALSE))/365</f>
        <v>25.372602739726027</v>
      </c>
      <c r="H572" s="62">
        <v>11</v>
      </c>
      <c r="I572">
        <v>22</v>
      </c>
      <c r="J572">
        <v>16</v>
      </c>
      <c r="K572">
        <v>26</v>
      </c>
      <c r="L572">
        <v>64</v>
      </c>
      <c r="M572">
        <f>0</f>
        <v>0</v>
      </c>
      <c r="N572">
        <f>0</f>
        <v>0</v>
      </c>
      <c r="O572">
        <v>1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v>20</v>
      </c>
      <c r="V572">
        <f>0</f>
        <v>0</v>
      </c>
      <c r="W572">
        <v>85</v>
      </c>
      <c r="X572" s="136">
        <v>1.7615740740740699E-2</v>
      </c>
      <c r="Y572">
        <v>47.305999999999997</v>
      </c>
    </row>
    <row r="573" spans="1:25" x14ac:dyDescent="0.3">
      <c r="A573" s="38" t="s">
        <v>657</v>
      </c>
      <c r="B573" s="38">
        <v>2024</v>
      </c>
      <c r="C573" s="9">
        <v>45302</v>
      </c>
      <c r="D573" s="38" t="s">
        <v>3881</v>
      </c>
      <c r="E573" t="s">
        <v>228</v>
      </c>
      <c r="F573" t="s">
        <v>15</v>
      </c>
      <c r="G573" s="14">
        <f>(C573-VLOOKUP(E573,Riders!$A$2:$C$3501,2,FALSE))/365</f>
        <v>24.545205479452054</v>
      </c>
      <c r="H573" s="62">
        <v>12</v>
      </c>
      <c r="I573">
        <v>20</v>
      </c>
      <c r="J573">
        <v>18</v>
      </c>
      <c r="K573">
        <v>12</v>
      </c>
      <c r="L573">
        <v>50</v>
      </c>
      <c r="M573">
        <v>1</v>
      </c>
      <c r="N573">
        <v>5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v>20</v>
      </c>
      <c r="V573">
        <f>0</f>
        <v>0</v>
      </c>
      <c r="W573">
        <v>76</v>
      </c>
      <c r="X573" s="136">
        <v>1.7615740740740699E-2</v>
      </c>
      <c r="Y573">
        <v>47.305999999999997</v>
      </c>
    </row>
    <row r="574" spans="1:25" x14ac:dyDescent="0.3">
      <c r="A574" s="38" t="s">
        <v>657</v>
      </c>
      <c r="B574" s="38">
        <v>2024</v>
      </c>
      <c r="C574" s="9">
        <v>45302</v>
      </c>
      <c r="D574" s="38" t="s">
        <v>3881</v>
      </c>
      <c r="E574" t="s">
        <v>3889</v>
      </c>
      <c r="F574" t="s">
        <v>49</v>
      </c>
      <c r="G574" s="14" t="e">
        <f>(C574-VLOOKUP(E574,Riders!$A$2:$C$3501,2,FALSE))/365</f>
        <v>#N/A</v>
      </c>
      <c r="H574" s="62">
        <v>13</v>
      </c>
      <c r="I574">
        <v>18</v>
      </c>
      <c r="J574">
        <v>36</v>
      </c>
      <c r="K574">
        <v>20</v>
      </c>
      <c r="L574">
        <v>74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v>74</v>
      </c>
      <c r="X574" s="136">
        <v>1.7615740740740699E-2</v>
      </c>
      <c r="Y574">
        <v>47.305999999999997</v>
      </c>
    </row>
    <row r="575" spans="1:25" x14ac:dyDescent="0.3">
      <c r="A575" s="38" t="s">
        <v>657</v>
      </c>
      <c r="B575" s="38">
        <v>2024</v>
      </c>
      <c r="C575" s="9">
        <v>45302</v>
      </c>
      <c r="D575" s="38" t="s">
        <v>3881</v>
      </c>
      <c r="E575" t="s">
        <v>229</v>
      </c>
      <c r="F575" t="s">
        <v>61</v>
      </c>
      <c r="G575" s="14">
        <f>(C575-VLOOKUP(E575,Riders!$A$2:$C$3501,2,FALSE))/365</f>
        <v>25.345205479452055</v>
      </c>
      <c r="H575" s="62">
        <v>14</v>
      </c>
      <c r="I575">
        <v>16</v>
      </c>
      <c r="J575">
        <v>28</v>
      </c>
      <c r="K575">
        <v>8</v>
      </c>
      <c r="L575">
        <v>52</v>
      </c>
      <c r="M575">
        <v>2</v>
      </c>
      <c r="N575">
        <v>3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v>57</v>
      </c>
      <c r="X575" s="136">
        <v>1.7615740740740699E-2</v>
      </c>
      <c r="Y575">
        <v>47.305999999999997</v>
      </c>
    </row>
    <row r="576" spans="1:25" x14ac:dyDescent="0.3">
      <c r="A576" s="38" t="s">
        <v>657</v>
      </c>
      <c r="B576" s="38">
        <v>2024</v>
      </c>
      <c r="C576" s="9">
        <v>45302</v>
      </c>
      <c r="D576" s="38" t="s">
        <v>3881</v>
      </c>
      <c r="E576" t="s">
        <v>1333</v>
      </c>
      <c r="F576" t="s">
        <v>238</v>
      </c>
      <c r="G576" s="14">
        <f>(C576-VLOOKUP(E576,Riders!$A$2:$C$3501,2,FALSE))/365</f>
        <v>23.043835616438358</v>
      </c>
      <c r="H576" s="62">
        <v>15</v>
      </c>
      <c r="I576">
        <v>4</v>
      </c>
      <c r="J576">
        <v>12</v>
      </c>
      <c r="K576">
        <v>18</v>
      </c>
      <c r="L576">
        <v>34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v>20</v>
      </c>
      <c r="V576">
        <f>0</f>
        <v>0</v>
      </c>
      <c r="W576">
        <v>54</v>
      </c>
      <c r="X576" s="136">
        <v>1.7615740740740699E-2</v>
      </c>
      <c r="Y576">
        <v>47.305999999999997</v>
      </c>
    </row>
    <row r="577" spans="1:25" x14ac:dyDescent="0.3">
      <c r="A577" s="38" t="s">
        <v>657</v>
      </c>
      <c r="B577" s="38">
        <v>2024</v>
      </c>
      <c r="C577" s="9">
        <v>45302</v>
      </c>
      <c r="D577" s="38" t="s">
        <v>3881</v>
      </c>
      <c r="E577" t="s">
        <v>3890</v>
      </c>
      <c r="F577" t="s">
        <v>230</v>
      </c>
      <c r="G577" s="14" t="e">
        <f>(C577-VLOOKUP(E577,Riders!$A$2:$C$3501,2,FALSE))/365</f>
        <v>#N/A</v>
      </c>
      <c r="H577" s="62">
        <v>16</v>
      </c>
      <c r="I577">
        <v>12</v>
      </c>
      <c r="J577">
        <v>6</v>
      </c>
      <c r="K577">
        <v>16</v>
      </c>
      <c r="L577">
        <v>34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20</v>
      </c>
      <c r="W577">
        <v>14</v>
      </c>
      <c r="X577" s="136">
        <v>1.7615740740740699E-2</v>
      </c>
      <c r="Y577">
        <v>47.305999999999997</v>
      </c>
    </row>
    <row r="578" spans="1:25" x14ac:dyDescent="0.3">
      <c r="A578" s="38" t="s">
        <v>657</v>
      </c>
      <c r="B578" s="38">
        <v>2024</v>
      </c>
      <c r="C578" s="9">
        <v>45302</v>
      </c>
      <c r="D578" s="38" t="s">
        <v>3881</v>
      </c>
      <c r="E578" t="s">
        <v>597</v>
      </c>
      <c r="F578" t="s">
        <v>243</v>
      </c>
      <c r="G578" s="14">
        <f>(C578-VLOOKUP(E578,Riders!$A$2:$C$3501,2,FALSE))/365</f>
        <v>20.232876712328768</v>
      </c>
      <c r="H578" s="62">
        <v>17</v>
      </c>
      <c r="I578">
        <v>10</v>
      </c>
      <c r="J578">
        <v>10</v>
      </c>
      <c r="K578">
        <v>6</v>
      </c>
      <c r="L578">
        <v>26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v>20</v>
      </c>
      <c r="W578">
        <v>6</v>
      </c>
      <c r="X578" s="136">
        <v>1.7615740740740699E-2</v>
      </c>
      <c r="Y578">
        <v>47.305999999999997</v>
      </c>
    </row>
    <row r="579" spans="1:25" x14ac:dyDescent="0.3">
      <c r="A579" s="38" t="s">
        <v>657</v>
      </c>
      <c r="B579" s="38">
        <v>2024</v>
      </c>
      <c r="C579" s="9">
        <v>45302</v>
      </c>
      <c r="D579" s="38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2">
        <v>18</v>
      </c>
      <c r="I579">
        <v>6</v>
      </c>
      <c r="J579">
        <v>8</v>
      </c>
      <c r="K579">
        <v>10</v>
      </c>
      <c r="L579">
        <v>24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v>20</v>
      </c>
      <c r="W579">
        <v>4</v>
      </c>
      <c r="X579" s="136">
        <v>1.7615740740740699E-2</v>
      </c>
      <c r="Y579">
        <v>47.305999999999997</v>
      </c>
    </row>
    <row r="580" spans="1:25" x14ac:dyDescent="0.3">
      <c r="A580" s="38" t="s">
        <v>657</v>
      </c>
      <c r="B580" s="38">
        <v>2024</v>
      </c>
      <c r="C580" s="9">
        <v>45302</v>
      </c>
      <c r="D580" s="38" t="s">
        <v>3881</v>
      </c>
      <c r="E580" t="s">
        <v>2453</v>
      </c>
      <c r="F580" t="s">
        <v>31</v>
      </c>
      <c r="G580" s="14">
        <f>(C580-VLOOKUP(E580,Riders!$A$2:$C$3501,2,FALSE))/365</f>
        <v>22.827397260273973</v>
      </c>
      <c r="H580" s="62">
        <v>19</v>
      </c>
      <c r="I580">
        <v>8</v>
      </c>
      <c r="J580">
        <v>4</v>
      </c>
      <c r="K580">
        <v>4</v>
      </c>
      <c r="L580">
        <v>16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 t="s">
        <v>308</v>
      </c>
      <c r="X580" s="136">
        <v>1.7615740740740699E-2</v>
      </c>
      <c r="Y580">
        <v>47.305999999999997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90" priority="87" operator="between">
      <formula>1</formula>
      <formula>1</formula>
    </cfRule>
    <cfRule type="cellIs" dxfId="189" priority="88" operator="between">
      <formula>2</formula>
      <formula>2</formula>
    </cfRule>
    <cfRule type="cellIs" dxfId="188" priority="89" operator="between">
      <formula>3</formula>
      <formula>3</formula>
    </cfRule>
    <cfRule type="cellIs" dxfId="187" priority="90" operator="between">
      <formula>5</formula>
      <formula>5</formula>
    </cfRule>
  </conditionalFormatting>
  <conditionalFormatting sqref="T2:T2000">
    <cfRule type="cellIs" dxfId="186" priority="74" operator="between">
      <formula>10</formula>
      <formula>10</formula>
    </cfRule>
    <cfRule type="cellIs" dxfId="185" priority="75" operator="between">
      <formula>6</formula>
      <formula>6</formula>
    </cfRule>
    <cfRule type="cellIs" dxfId="184" priority="76" operator="between">
      <formula>2</formula>
      <formula>2</formula>
    </cfRule>
    <cfRule type="cellIs" dxfId="183" priority="77" operator="between">
      <formula>4</formula>
      <formula>4</formula>
    </cfRule>
  </conditionalFormatting>
  <conditionalFormatting sqref="D89:D112">
    <cfRule type="expression" dxfId="182" priority="60">
      <formula>$E89="F"</formula>
    </cfRule>
    <cfRule type="expression" dxfId="181" priority="61">
      <formula>$E89="SF"</formula>
    </cfRule>
    <cfRule type="expression" dxfId="180" priority="62">
      <formula>$E89="QF"</formula>
    </cfRule>
    <cfRule type="expression" dxfId="179" priority="63">
      <formula>$E89="R16"</formula>
    </cfRule>
    <cfRule type="expression" dxfId="178" priority="64">
      <formula>$E89="R8"</formula>
    </cfRule>
  </conditionalFormatting>
  <conditionalFormatting sqref="C145:C168">
    <cfRule type="expression" dxfId="177" priority="58">
      <formula>$E145="F"</formula>
    </cfRule>
    <cfRule type="expression" dxfId="176" priority="59">
      <formula>$E145="Q"</formula>
    </cfRule>
  </conditionalFormatting>
  <conditionalFormatting sqref="A145:B168">
    <cfRule type="expression" dxfId="175" priority="55">
      <formula>$E145="Q"</formula>
    </cfRule>
    <cfRule type="expression" dxfId="174" priority="56">
      <formula>$E145="G"</formula>
    </cfRule>
    <cfRule type="expression" dxfId="173" priority="57">
      <formula>$E145="B"</formula>
    </cfRule>
  </conditionalFormatting>
  <conditionalFormatting sqref="D145:D168">
    <cfRule type="expression" dxfId="172" priority="52">
      <formula>$E145="Q"</formula>
    </cfRule>
    <cfRule type="expression" dxfId="171" priority="53">
      <formula>$E145="G"</formula>
    </cfRule>
    <cfRule type="expression" dxfId="170" priority="54">
      <formula>$E145="B"</formula>
    </cfRule>
  </conditionalFormatting>
  <conditionalFormatting sqref="A169:B190 D169:D190">
    <cfRule type="expression" dxfId="169" priority="50">
      <formula>#REF!="F"</formula>
    </cfRule>
    <cfRule type="expression" dxfId="168" priority="51">
      <formula>#REF!="Q"</formula>
    </cfRule>
  </conditionalFormatting>
  <conditionalFormatting sqref="A191:B211 D191:D211">
    <cfRule type="expression" dxfId="167" priority="48">
      <formula>#REF!="F"</formula>
    </cfRule>
    <cfRule type="expression" dxfId="166" priority="49">
      <formula>#REF!="Q"</formula>
    </cfRule>
  </conditionalFormatting>
  <conditionalFormatting sqref="A212:B232 D212:D232">
    <cfRule type="expression" dxfId="165" priority="46">
      <formula>#REF!="F"</formula>
    </cfRule>
    <cfRule type="expression" dxfId="164" priority="47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63" priority="44">
      <formula>#REF!="F"</formula>
    </cfRule>
    <cfRule type="expression" dxfId="162" priority="45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61" priority="42">
      <formula>#REF!="F"</formula>
    </cfRule>
    <cfRule type="expression" dxfId="160" priority="43">
      <formula>#REF!="Q"</formula>
    </cfRule>
  </conditionalFormatting>
  <conditionalFormatting sqref="A256:B278 D256:D278">
    <cfRule type="expression" dxfId="159" priority="40">
      <formula>#REF!="F"</formula>
    </cfRule>
    <cfRule type="expression" dxfId="158" priority="41">
      <formula>#REF!="Q"</formula>
    </cfRule>
  </conditionalFormatting>
  <conditionalFormatting sqref="A279:B302 D279:D302">
    <cfRule type="expression" dxfId="157" priority="38">
      <formula>#REF!="F"</formula>
    </cfRule>
    <cfRule type="expression" dxfId="156" priority="39">
      <formula>#REF!="Q"</formula>
    </cfRule>
  </conditionalFormatting>
  <conditionalFormatting sqref="A303:B326 D303:D326">
    <cfRule type="expression" dxfId="155" priority="36">
      <formula>#REF!="F"</formula>
    </cfRule>
    <cfRule type="expression" dxfId="154" priority="37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53" priority="34">
      <formula>#REF!="F"</formula>
    </cfRule>
    <cfRule type="expression" dxfId="152" priority="35">
      <formula>#REF!="Q"</formula>
    </cfRule>
  </conditionalFormatting>
  <conditionalFormatting sqref="A327:B327 A329:B329 A331:B331 A333:B333 A335:B335 A337:B337 A339:B339 A341:B341 A343:B343 A345:B345 A347:B347 A349:B349">
    <cfRule type="expression" dxfId="151" priority="32">
      <formula>#REF!="F"</formula>
    </cfRule>
    <cfRule type="expression" dxfId="150" priority="33">
      <formula>#REF!="Q"</formula>
    </cfRule>
  </conditionalFormatting>
  <conditionalFormatting sqref="D351:D372">
    <cfRule type="expression" dxfId="149" priority="30">
      <formula>#REF!="F"</formula>
    </cfRule>
    <cfRule type="expression" dxfId="148" priority="31">
      <formula>#REF!="Q"</formula>
    </cfRule>
  </conditionalFormatting>
  <conditionalFormatting sqref="A351:B351 A353:B353 A355:B355 A357:B357 A359:B359 A361:B361 A363:B363 A365:B365 A367:B367 A369:B369 A371:B371">
    <cfRule type="expression" dxfId="147" priority="28">
      <formula>#REF!="F"</formula>
    </cfRule>
    <cfRule type="expression" dxfId="146" priority="29">
      <formula>#REF!="Q"</formula>
    </cfRule>
  </conditionalFormatting>
  <conditionalFormatting sqref="A352:B352 A354:B354 A356:B356 A358:B358 A360:B360 A362:B362 A364:B364 A366:B366 A368:B368 A370:B370 A372:B372">
    <cfRule type="expression" dxfId="145" priority="26">
      <formula>#REF!="F"</formula>
    </cfRule>
    <cfRule type="expression" dxfId="144" priority="27">
      <formula>#REF!="Q"</formula>
    </cfRule>
  </conditionalFormatting>
  <conditionalFormatting sqref="D373:D396">
    <cfRule type="expression" dxfId="143" priority="24">
      <formula>#REF!="F"</formula>
    </cfRule>
    <cfRule type="expression" dxfId="142" priority="25">
      <formula>#REF!="Q"</formula>
    </cfRule>
  </conditionalFormatting>
  <conditionalFormatting sqref="A374:B374 A376:B376 A378:B378 A380:B380 A382:B382 A384:B384 A386:B386 A388:B388 A390:B390 A392:B392 A394:B394 A396:B396">
    <cfRule type="expression" dxfId="141" priority="22">
      <formula>#REF!="F"</formula>
    </cfRule>
    <cfRule type="expression" dxfId="140" priority="23">
      <formula>#REF!="Q"</formula>
    </cfRule>
  </conditionalFormatting>
  <conditionalFormatting sqref="A373:B373 A375:B375 A377:B377 A379:B379 A381:B381 A383:B383 A385:B385 A387:B387 A389:B389 A391:B391 A393:B393 A395:B395">
    <cfRule type="expression" dxfId="139" priority="20">
      <formula>#REF!="F"</formula>
    </cfRule>
    <cfRule type="expression" dxfId="138" priority="21">
      <formula>#REF!="Q"</formula>
    </cfRule>
  </conditionalFormatting>
  <conditionalFormatting sqref="D397:D420">
    <cfRule type="expression" dxfId="137" priority="18">
      <formula>#REF!="F"</formula>
    </cfRule>
    <cfRule type="expression" dxfId="136" priority="19">
      <formula>#REF!="Q"</formula>
    </cfRule>
  </conditionalFormatting>
  <conditionalFormatting sqref="A397:B397 A399:B399 A401:B401 A403:B403 A405:B405 A407:B407 A409:B409 A411:B411 A413:B413 A415:B415 A417:B417 A419:B419">
    <cfRule type="expression" dxfId="135" priority="16">
      <formula>#REF!="F"</formula>
    </cfRule>
    <cfRule type="expression" dxfId="134" priority="17">
      <formula>#REF!="Q"</formula>
    </cfRule>
  </conditionalFormatting>
  <conditionalFormatting sqref="A398:B398 A400:B400 A402:B402 A404:B404 A406:B406 A408:B408 A410:B410 A412:B412 A414:B414 A416:B416 A418:B418 A420:B420">
    <cfRule type="expression" dxfId="133" priority="14">
      <formula>#REF!="F"</formula>
    </cfRule>
    <cfRule type="expression" dxfId="132" priority="15">
      <formula>#REF!="Q"</formula>
    </cfRule>
  </conditionalFormatting>
  <conditionalFormatting sqref="U421:U444">
    <cfRule type="cellIs" dxfId="131" priority="10" operator="between">
      <formula>10</formula>
      <formula>10</formula>
    </cfRule>
    <cfRule type="cellIs" dxfId="130" priority="11" operator="between">
      <formula>6</formula>
      <formula>6</formula>
    </cfRule>
    <cfRule type="cellIs" dxfId="129" priority="12" operator="between">
      <formula>2</formula>
      <formula>2</formula>
    </cfRule>
    <cfRule type="cellIs" dxfId="128" priority="13" operator="between">
      <formula>4</formula>
      <formula>4</formula>
    </cfRule>
  </conditionalFormatting>
  <conditionalFormatting sqref="U445:U468">
    <cfRule type="cellIs" dxfId="127" priority="6" operator="between">
      <formula>10</formula>
      <formula>10</formula>
    </cfRule>
    <cfRule type="cellIs" dxfId="126" priority="7" operator="between">
      <formula>6</formula>
      <formula>6</formula>
    </cfRule>
    <cfRule type="cellIs" dxfId="125" priority="8" operator="between">
      <formula>2</formula>
      <formula>2</formula>
    </cfRule>
    <cfRule type="cellIs" dxfId="124" priority="9" operator="between">
      <formula>4</formula>
      <formula>4</formula>
    </cfRule>
  </conditionalFormatting>
  <conditionalFormatting sqref="D514:D537 A514:B537">
    <cfRule type="expression" dxfId="123" priority="4">
      <formula>#REF!="F"</formula>
    </cfRule>
    <cfRule type="expression" dxfId="122" priority="5">
      <formula>#REF!="Q"</formula>
    </cfRule>
  </conditionalFormatting>
  <conditionalFormatting sqref="A562:D580">
    <cfRule type="expression" dxfId="121" priority="1">
      <formula>$E562="Q"</formula>
    </cfRule>
    <cfRule type="expression" dxfId="120" priority="2">
      <formula>$E562="G"</formula>
    </cfRule>
    <cfRule type="expression" dxfId="119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1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0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0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0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0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0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0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0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0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0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0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0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0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0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0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0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3875</v>
      </c>
      <c r="G17" s="3" t="s">
        <v>38</v>
      </c>
      <c r="H17" s="14" t="e">
        <f>(C17-VLOOKUP(F17,Riders!$A$2:$C$3501,2,FALSE))/365</f>
        <v>#N/A</v>
      </c>
      <c r="I17" s="1">
        <v>16</v>
      </c>
      <c r="J17" s="140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0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0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0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0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0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0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0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0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0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0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0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0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0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0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0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0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0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0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0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0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0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0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0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0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0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0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0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0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0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0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0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0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5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0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5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0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4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0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4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0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0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0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0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0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0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0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0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0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5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0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5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0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4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0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4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0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0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0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0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0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0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0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0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0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0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0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0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0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0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5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0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5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0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4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0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4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0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0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0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0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0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0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0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0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0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0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0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0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0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0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0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0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0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0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0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0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0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0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5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0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5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0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4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0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4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0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0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0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0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0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0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0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0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0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0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0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0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0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0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0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0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0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0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0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5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0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5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0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4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0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4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0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0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0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0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0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0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0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0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0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0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0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0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0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0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5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0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5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0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4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0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4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0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0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0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0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0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0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0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0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0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5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0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5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0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4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0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4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0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0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0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0">
        <f t="shared" si="7"/>
        <v>2.5952314814814818E-3</v>
      </c>
      <c r="K161" s="46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0">
        <f t="shared" si="7"/>
        <v>2.6270601851851854E-3</v>
      </c>
      <c r="K162" s="46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0">
        <f t="shared" si="7"/>
        <v>2.6393981481481481E-3</v>
      </c>
      <c r="K163" s="46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0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3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39">
        <v>2</v>
      </c>
      <c r="J165" s="140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3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39">
        <v>1</v>
      </c>
      <c r="J166" s="140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3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39">
        <v>2</v>
      </c>
      <c r="J167" s="140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3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39">
        <v>3</v>
      </c>
      <c r="J168" s="140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3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39">
        <v>4</v>
      </c>
      <c r="J169" s="140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3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39">
        <v>5</v>
      </c>
      <c r="J170" s="140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3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39">
        <v>6</v>
      </c>
      <c r="J171" s="140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3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39">
        <v>7</v>
      </c>
      <c r="J172" s="140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3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39">
        <v>8</v>
      </c>
      <c r="J173" s="140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3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39">
        <v>9</v>
      </c>
      <c r="J174" s="140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3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39">
        <v>10</v>
      </c>
      <c r="J175" s="140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3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39">
        <v>11</v>
      </c>
      <c r="J176" s="140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3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39">
        <v>12</v>
      </c>
      <c r="J177" s="140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3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39">
        <v>13</v>
      </c>
      <c r="J178" s="140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3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39">
        <v>14</v>
      </c>
      <c r="J179" s="140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3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39">
        <v>15</v>
      </c>
      <c r="J180" s="140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3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39">
        <v>16</v>
      </c>
      <c r="J181" s="140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3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39">
        <v>17</v>
      </c>
      <c r="J182" s="140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3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39">
        <v>18</v>
      </c>
      <c r="J183" s="140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3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39">
        <v>19</v>
      </c>
      <c r="J184" s="140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39">
        <v>20</v>
      </c>
      <c r="J185" s="140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39">
        <v>21</v>
      </c>
      <c r="J186" s="140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39">
        <v>22</v>
      </c>
      <c r="J187" s="140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5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39">
        <v>1</v>
      </c>
      <c r="J188" s="140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5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39">
        <v>2</v>
      </c>
      <c r="J189" s="140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4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39">
        <v>3</v>
      </c>
      <c r="J190" s="140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4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39">
        <v>4</v>
      </c>
      <c r="J191" s="140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39">
        <v>1</v>
      </c>
      <c r="J192" s="140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39">
        <v>2</v>
      </c>
      <c r="J193" s="140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39">
        <v>3</v>
      </c>
      <c r="J194" s="140">
        <f t="shared" ref="J194:J234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34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39">
        <v>4</v>
      </c>
      <c r="J195" s="140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39">
        <v>5</v>
      </c>
      <c r="J196" s="140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39">
        <v>6</v>
      </c>
      <c r="J197" s="140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39">
        <v>7</v>
      </c>
      <c r="J198" s="140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39">
        <v>8</v>
      </c>
      <c r="J199" s="140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39">
        <v>9</v>
      </c>
      <c r="J200" s="140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39">
        <v>10</v>
      </c>
      <c r="J201" s="140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39">
        <v>11</v>
      </c>
      <c r="J202" s="140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39">
        <v>12</v>
      </c>
      <c r="J203" s="140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39">
        <v>13</v>
      </c>
      <c r="J204" s="140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39">
        <v>14</v>
      </c>
      <c r="J205" s="140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39">
        <v>15</v>
      </c>
      <c r="J206" s="140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39">
        <v>16</v>
      </c>
      <c r="J207" s="140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39">
        <v>17</v>
      </c>
      <c r="J208" s="140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39">
        <v>18</v>
      </c>
      <c r="J209" s="140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39">
        <v>19</v>
      </c>
      <c r="J210" s="140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39">
        <v>20</v>
      </c>
      <c r="J211" s="140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39">
        <v>1</v>
      </c>
      <c r="J212" s="140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39">
        <v>2</v>
      </c>
      <c r="J213" s="140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39">
        <v>3</v>
      </c>
      <c r="J214" s="140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39">
        <v>4</v>
      </c>
      <c r="J215" s="140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A216" s="38" t="s">
        <v>657</v>
      </c>
      <c r="B216" s="38">
        <v>2024</v>
      </c>
      <c r="C216" s="9">
        <v>45305</v>
      </c>
      <c r="D216" s="38" t="s">
        <v>3881</v>
      </c>
      <c r="E216" t="s">
        <v>379</v>
      </c>
      <c r="F216" t="s">
        <v>459</v>
      </c>
      <c r="G216" t="s">
        <v>15</v>
      </c>
      <c r="H216" s="14">
        <f>(C216-VLOOKUP(F216,Riders!$A$2:$C$3501,2,FALSE))/365</f>
        <v>25.167123287671235</v>
      </c>
      <c r="I216" s="39">
        <v>1</v>
      </c>
      <c r="J216" s="140">
        <f t="shared" si="10"/>
        <v>2.3446064814814818E-3</v>
      </c>
      <c r="K216">
        <v>13.938000000000001</v>
      </c>
      <c r="L216">
        <v>8.6339999999999986</v>
      </c>
      <c r="M216">
        <v>8.0600000000000023</v>
      </c>
      <c r="N216">
        <v>7.9649999999999999</v>
      </c>
      <c r="O216">
        <v>7.9919999999999973</v>
      </c>
      <c r="P216">
        <v>7.9570000000000007</v>
      </c>
      <c r="Q216">
        <v>8.0409999999999968</v>
      </c>
      <c r="R216">
        <v>8.0869999999999962</v>
      </c>
      <c r="S216">
        <v>8.0810000000000173</v>
      </c>
      <c r="T216">
        <v>8.0649999999999835</v>
      </c>
      <c r="U216">
        <v>8.11</v>
      </c>
      <c r="V216">
        <v>8.146000000000015</v>
      </c>
      <c r="W216">
        <v>8.14</v>
      </c>
      <c r="X216">
        <v>8.1389999999999816</v>
      </c>
      <c r="Y216">
        <v>8.1869999999999976</v>
      </c>
      <c r="Z216">
        <v>8.2100000000000222</v>
      </c>
      <c r="AA216">
        <v>8.2119999999999891</v>
      </c>
      <c r="AB216">
        <v>8.2199999999999989</v>
      </c>
      <c r="AC216">
        <v>8.2770000000000152</v>
      </c>
      <c r="AD216">
        <v>8.3809999999999434</v>
      </c>
      <c r="AE216">
        <v>8.391000000000048</v>
      </c>
      <c r="AF216">
        <v>8.375</v>
      </c>
      <c r="AG216">
        <v>8.4120000000000061</v>
      </c>
      <c r="AH216">
        <v>8.5540000000000305</v>
      </c>
      <c r="AI216" s="7">
        <f t="shared" si="11"/>
        <v>53.313850740963787</v>
      </c>
    </row>
    <row r="217" spans="1:35" x14ac:dyDescent="0.3">
      <c r="A217" s="38" t="s">
        <v>657</v>
      </c>
      <c r="B217" s="38">
        <v>2024</v>
      </c>
      <c r="C217" s="9">
        <v>45305</v>
      </c>
      <c r="D217" s="38" t="s">
        <v>3881</v>
      </c>
      <c r="E217" t="s">
        <v>379</v>
      </c>
      <c r="F217" t="s">
        <v>418</v>
      </c>
      <c r="G217" t="s">
        <v>25</v>
      </c>
      <c r="H217" s="14">
        <f>(C217-VLOOKUP(F217,Riders!$A$2:$C$3501,2,FALSE))/365</f>
        <v>26.813698630136987</v>
      </c>
      <c r="I217" s="39">
        <v>2</v>
      </c>
      <c r="J217" s="140">
        <f t="shared" si="10"/>
        <v>2.3498611111111112E-3</v>
      </c>
      <c r="K217">
        <v>14.667</v>
      </c>
      <c r="L217">
        <v>8.6199999999999992</v>
      </c>
      <c r="M217">
        <v>8.0470000000000006</v>
      </c>
      <c r="N217">
        <v>7.8989999999999974</v>
      </c>
      <c r="O217">
        <v>7.919000000000004</v>
      </c>
      <c r="P217">
        <v>7.9390000000000001</v>
      </c>
      <c r="Q217">
        <v>8.0320000000000036</v>
      </c>
      <c r="R217">
        <v>8.0779999999999887</v>
      </c>
      <c r="S217">
        <v>8.0969999999999942</v>
      </c>
      <c r="T217">
        <v>8.1159999999999997</v>
      </c>
      <c r="U217">
        <v>8.146000000000015</v>
      </c>
      <c r="V217">
        <v>8.1489999999999867</v>
      </c>
      <c r="W217">
        <v>8.1500000000000199</v>
      </c>
      <c r="X217">
        <v>8.1369999999999862</v>
      </c>
      <c r="Y217">
        <v>8.1979999999999933</v>
      </c>
      <c r="Z217">
        <v>8.2110000000000127</v>
      </c>
      <c r="AA217">
        <v>8.22199999999998</v>
      </c>
      <c r="AB217">
        <v>8.1660000000000252</v>
      </c>
      <c r="AC217">
        <v>8.4239999999999782</v>
      </c>
      <c r="AD217">
        <v>8.2840000000000202</v>
      </c>
      <c r="AE217">
        <v>8.3369999999999891</v>
      </c>
      <c r="AF217">
        <v>8.3489999999999895</v>
      </c>
      <c r="AG217">
        <v>8.4040000000000248</v>
      </c>
      <c r="AH217">
        <v>8.4369999999999834</v>
      </c>
      <c r="AI217" s="7">
        <f t="shared" si="11"/>
        <v>53.194633252556301</v>
      </c>
    </row>
    <row r="218" spans="1:35" x14ac:dyDescent="0.3">
      <c r="A218" s="38" t="s">
        <v>657</v>
      </c>
      <c r="B218" s="38">
        <v>2024</v>
      </c>
      <c r="C218" s="9">
        <v>45305</v>
      </c>
      <c r="D218" s="38" t="s">
        <v>3881</v>
      </c>
      <c r="E218" t="s">
        <v>379</v>
      </c>
      <c r="F218" t="s">
        <v>419</v>
      </c>
      <c r="G218" t="s">
        <v>25</v>
      </c>
      <c r="H218" s="14">
        <f>(C218-VLOOKUP(F218,Riders!$A$2:$C$3501,2,FALSE))/365</f>
        <v>28.608219178082191</v>
      </c>
      <c r="I218" s="39">
        <v>3</v>
      </c>
      <c r="J218" s="140">
        <f t="shared" si="10"/>
        <v>2.3553935185185184E-3</v>
      </c>
      <c r="K218">
        <v>13.853</v>
      </c>
      <c r="L218">
        <v>8.7180000000000017</v>
      </c>
      <c r="M218">
        <v>8.3539999999999992</v>
      </c>
      <c r="N218">
        <v>8.2129999999999974</v>
      </c>
      <c r="O218">
        <v>8.2349999999999994</v>
      </c>
      <c r="P218">
        <v>8.1340000000000003</v>
      </c>
      <c r="Q218">
        <v>8.1499999999999986</v>
      </c>
      <c r="R218">
        <v>8.1240000000000094</v>
      </c>
      <c r="S218">
        <v>8.1339999999999861</v>
      </c>
      <c r="T218">
        <v>8.0990000000000038</v>
      </c>
      <c r="U218">
        <v>8.0730000000000075</v>
      </c>
      <c r="V218">
        <v>8.0629999999999882</v>
      </c>
      <c r="W218">
        <v>8.0650000000000119</v>
      </c>
      <c r="X218">
        <v>8.1770000000000209</v>
      </c>
      <c r="Y218">
        <v>8.0429999999999779</v>
      </c>
      <c r="Z218">
        <v>8.0550000000000068</v>
      </c>
      <c r="AA218">
        <v>8.1099999999999852</v>
      </c>
      <c r="AB218">
        <v>8.1270000000000095</v>
      </c>
      <c r="AC218">
        <v>8.2239999999999895</v>
      </c>
      <c r="AD218">
        <v>8.2870000000000061</v>
      </c>
      <c r="AE218">
        <v>8.4230000000000018</v>
      </c>
      <c r="AF218">
        <v>8.5029999999999859</v>
      </c>
      <c r="AG218">
        <v>8.6260000000000048</v>
      </c>
      <c r="AH218">
        <v>8.7160000000000082</v>
      </c>
      <c r="AI218" s="7">
        <f t="shared" si="11"/>
        <v>53.069688362996665</v>
      </c>
    </row>
    <row r="219" spans="1:35" x14ac:dyDescent="0.3">
      <c r="A219" s="38" t="s">
        <v>657</v>
      </c>
      <c r="B219" s="38">
        <v>2024</v>
      </c>
      <c r="C219" s="9">
        <v>45305</v>
      </c>
      <c r="D219" s="38" t="s">
        <v>3881</v>
      </c>
      <c r="E219" t="s">
        <v>379</v>
      </c>
      <c r="F219" t="s">
        <v>3885</v>
      </c>
      <c r="G219" t="s">
        <v>53</v>
      </c>
      <c r="H219" s="14" t="e">
        <f>(C219-VLOOKUP(F219,Riders!$A$2:$C$3501,2,FALSE))/365</f>
        <v>#N/A</v>
      </c>
      <c r="I219" s="39">
        <v>4</v>
      </c>
      <c r="J219" s="140">
        <f t="shared" si="10"/>
        <v>2.4222569444444443E-3</v>
      </c>
      <c r="K219">
        <v>13.832000000000001</v>
      </c>
      <c r="L219">
        <v>8.61</v>
      </c>
      <c r="M219">
        <v>8.2360000000000007</v>
      </c>
      <c r="N219">
        <v>8.1249999999999964</v>
      </c>
      <c r="O219">
        <v>8.1880000000000024</v>
      </c>
      <c r="P219">
        <v>8.2190000000000012</v>
      </c>
      <c r="Q219">
        <v>8.2780000000000058</v>
      </c>
      <c r="R219">
        <v>8.2219999999999871</v>
      </c>
      <c r="S219">
        <v>8.2340000000000089</v>
      </c>
      <c r="T219">
        <v>8.1989999999999839</v>
      </c>
      <c r="U219">
        <v>8.3030000000000115</v>
      </c>
      <c r="V219">
        <v>8.3240000000000123</v>
      </c>
      <c r="W219">
        <v>8.4029999999999774</v>
      </c>
      <c r="X219">
        <v>8.335000000000008</v>
      </c>
      <c r="Y219">
        <v>8.4799999999999756</v>
      </c>
      <c r="Z219">
        <v>8.5210000000000434</v>
      </c>
      <c r="AA219">
        <v>8.6119999999999948</v>
      </c>
      <c r="AB219">
        <v>8.6729999999999734</v>
      </c>
      <c r="AC219">
        <v>8.7880000000000109</v>
      </c>
      <c r="AD219">
        <v>8.8130000000000166</v>
      </c>
      <c r="AE219">
        <v>8.9250000000000114</v>
      </c>
      <c r="AF219">
        <v>8.9429999999999836</v>
      </c>
      <c r="AG219">
        <v>9.0099999999999625</v>
      </c>
      <c r="AH219">
        <v>9.0100000000000193</v>
      </c>
      <c r="AI219" s="7">
        <f t="shared" si="11"/>
        <v>51.60476483995356</v>
      </c>
    </row>
    <row r="220" spans="1:35" x14ac:dyDescent="0.3">
      <c r="A220" s="38" t="s">
        <v>657</v>
      </c>
      <c r="B220" s="38">
        <v>2024</v>
      </c>
      <c r="C220" s="9">
        <v>45305</v>
      </c>
      <c r="D220" s="38" t="s">
        <v>3881</v>
      </c>
      <c r="E220" t="s">
        <v>379</v>
      </c>
      <c r="F220" t="s">
        <v>478</v>
      </c>
      <c r="G220" t="s">
        <v>53</v>
      </c>
      <c r="H220" s="14">
        <f>(C220-VLOOKUP(F220,Riders!$A$2:$C$3501,2,FALSE))/365</f>
        <v>26.942465753424656</v>
      </c>
      <c r="I220" s="39">
        <v>5</v>
      </c>
      <c r="J220" s="140">
        <f t="shared" si="10"/>
        <v>2.4376620370370372E-3</v>
      </c>
      <c r="K220">
        <v>14.664999999999999</v>
      </c>
      <c r="L220">
        <v>8.9780000000000015</v>
      </c>
      <c r="M220">
        <v>8.554000000000002</v>
      </c>
      <c r="N220">
        <v>8.4609999999999985</v>
      </c>
      <c r="O220">
        <v>8.4089999999999989</v>
      </c>
      <c r="P220">
        <v>8.4590000000000032</v>
      </c>
      <c r="Q220">
        <v>8.5300000000000082</v>
      </c>
      <c r="R220">
        <v>8.5629999999999882</v>
      </c>
      <c r="S220">
        <v>8.5160000000000053</v>
      </c>
      <c r="T220">
        <v>8.505999999999986</v>
      </c>
      <c r="U220">
        <v>8.410000000000025</v>
      </c>
      <c r="V220">
        <v>8.3089999999999833</v>
      </c>
      <c r="W220">
        <v>8.2579999999999956</v>
      </c>
      <c r="X220">
        <v>8.2710000000000008</v>
      </c>
      <c r="Y220">
        <v>8.2909999999999826</v>
      </c>
      <c r="Z220">
        <v>8.3290000000000362</v>
      </c>
      <c r="AA220">
        <v>8.4229999999999734</v>
      </c>
      <c r="AB220">
        <v>8.5320000000000107</v>
      </c>
      <c r="AC220">
        <v>8.535000000000025</v>
      </c>
      <c r="AD220">
        <v>8.5599999999999454</v>
      </c>
      <c r="AE220">
        <v>8.6610000000000298</v>
      </c>
      <c r="AF220">
        <v>8.7630000000000052</v>
      </c>
      <c r="AG220">
        <v>8.8089999999999975</v>
      </c>
      <c r="AH220">
        <v>8.8220000000000027</v>
      </c>
      <c r="AI220" s="7">
        <f t="shared" si="11"/>
        <v>51.278642445421482</v>
      </c>
    </row>
    <row r="221" spans="1:35" x14ac:dyDescent="0.3">
      <c r="A221" s="38" t="s">
        <v>657</v>
      </c>
      <c r="B221" s="38">
        <v>2024</v>
      </c>
      <c r="C221" s="9">
        <v>45305</v>
      </c>
      <c r="D221" s="38" t="s">
        <v>3881</v>
      </c>
      <c r="E221" t="s">
        <v>379</v>
      </c>
      <c r="F221" t="s">
        <v>428</v>
      </c>
      <c r="G221" t="s">
        <v>56</v>
      </c>
      <c r="H221" s="14">
        <f>(C221-VLOOKUP(F221,Riders!$A$2:$C$3501,2,FALSE))/365</f>
        <v>34.219178082191782</v>
      </c>
      <c r="I221" s="39">
        <v>6</v>
      </c>
      <c r="J221" s="140">
        <f t="shared" si="10"/>
        <v>2.4518750000000001E-3</v>
      </c>
      <c r="K221">
        <v>15.51</v>
      </c>
      <c r="L221">
        <v>9.016</v>
      </c>
      <c r="M221">
        <v>8.1900000000000013</v>
      </c>
      <c r="N221">
        <v>8.0129999999999981</v>
      </c>
      <c r="O221">
        <v>7.9650000000000034</v>
      </c>
      <c r="P221">
        <v>8.009999999999998</v>
      </c>
      <c r="Q221">
        <v>8.0519999999999996</v>
      </c>
      <c r="R221">
        <v>8.1219999999999999</v>
      </c>
      <c r="S221">
        <v>8.2110000000000127</v>
      </c>
      <c r="T221">
        <v>8.3229999999999933</v>
      </c>
      <c r="U221">
        <v>8.3429999999999893</v>
      </c>
      <c r="V221">
        <v>8.4540000000000077</v>
      </c>
      <c r="W221">
        <v>8.4500000000000028</v>
      </c>
      <c r="X221">
        <v>8.5210000000000008</v>
      </c>
      <c r="Y221">
        <v>8.6089999999999804</v>
      </c>
      <c r="Z221">
        <v>8.6970000000000027</v>
      </c>
      <c r="AA221">
        <v>8.6980000000000359</v>
      </c>
      <c r="AB221">
        <v>8.7729999999999961</v>
      </c>
      <c r="AC221">
        <v>8.8479999999999848</v>
      </c>
      <c r="AD221">
        <v>8.8919999999999675</v>
      </c>
      <c r="AE221">
        <v>8.9480000000000359</v>
      </c>
      <c r="AF221">
        <v>9.025999999999982</v>
      </c>
      <c r="AG221">
        <v>9.063999999999993</v>
      </c>
      <c r="AH221">
        <v>9.1070000000000277</v>
      </c>
      <c r="AI221" s="7">
        <f t="shared" si="11"/>
        <v>50.981391791995918</v>
      </c>
    </row>
    <row r="222" spans="1:35" x14ac:dyDescent="0.3">
      <c r="A222" s="38" t="s">
        <v>657</v>
      </c>
      <c r="B222" s="38">
        <v>2024</v>
      </c>
      <c r="C222" s="9">
        <v>45305</v>
      </c>
      <c r="D222" s="38" t="s">
        <v>3881</v>
      </c>
      <c r="E222" t="s">
        <v>379</v>
      </c>
      <c r="F222" t="s">
        <v>591</v>
      </c>
      <c r="G222" t="s">
        <v>47</v>
      </c>
      <c r="H222" s="14">
        <f>(C222-VLOOKUP(F222,Riders!$A$2:$C$3501,2,FALSE))/365</f>
        <v>20.597260273972601</v>
      </c>
      <c r="I222" s="39">
        <v>7</v>
      </c>
      <c r="J222" s="140">
        <f t="shared" si="10"/>
        <v>2.503113425925926E-3</v>
      </c>
      <c r="K222">
        <v>14.105</v>
      </c>
      <c r="L222">
        <v>8.6859999999999999</v>
      </c>
      <c r="M222">
        <v>8.3219999999999992</v>
      </c>
      <c r="N222">
        <v>8.1499999999999986</v>
      </c>
      <c r="O222">
        <v>8.2070000000000007</v>
      </c>
      <c r="P222">
        <v>8.2420000000000044</v>
      </c>
      <c r="Q222">
        <v>8.3119999999999976</v>
      </c>
      <c r="R222">
        <v>8.3340000000000032</v>
      </c>
      <c r="S222">
        <v>8.4429999999999978</v>
      </c>
      <c r="T222">
        <v>8.465999999999994</v>
      </c>
      <c r="U222">
        <v>8.5930000000000177</v>
      </c>
      <c r="V222">
        <v>8.6819999999999879</v>
      </c>
      <c r="W222">
        <v>8.7719999999999914</v>
      </c>
      <c r="X222">
        <v>8.8129999999999882</v>
      </c>
      <c r="Y222">
        <v>8.9110000000000014</v>
      </c>
      <c r="Z222">
        <v>9.0170000000000243</v>
      </c>
      <c r="AA222">
        <v>9.1209999999999809</v>
      </c>
      <c r="AB222">
        <v>9.1710000000000207</v>
      </c>
      <c r="AC222">
        <v>9.2649999999999864</v>
      </c>
      <c r="AD222">
        <v>9.2690000000000055</v>
      </c>
      <c r="AE222">
        <v>9.3569999999999993</v>
      </c>
      <c r="AF222">
        <v>9.3629999999999995</v>
      </c>
      <c r="AG222">
        <v>9.3590000000000089</v>
      </c>
      <c r="AH222">
        <v>9.3089999999999975</v>
      </c>
      <c r="AI222" s="7">
        <f t="shared" si="11"/>
        <v>49.937808932394375</v>
      </c>
    </row>
    <row r="223" spans="1:35" x14ac:dyDescent="0.3">
      <c r="A223" s="38" t="s">
        <v>657</v>
      </c>
      <c r="B223" s="38">
        <v>2024</v>
      </c>
      <c r="C223" s="9">
        <v>45305</v>
      </c>
      <c r="D223" s="38" t="s">
        <v>3881</v>
      </c>
      <c r="E223" t="s">
        <v>379</v>
      </c>
      <c r="F223" t="s">
        <v>3887</v>
      </c>
      <c r="G223" t="s">
        <v>238</v>
      </c>
      <c r="H223" s="14" t="e">
        <f>(C223-VLOOKUP(F223,Riders!$A$2:$C$3501,2,FALSE))/365</f>
        <v>#N/A</v>
      </c>
      <c r="I223" s="39">
        <v>8</v>
      </c>
      <c r="J223" s="140">
        <f t="shared" si="10"/>
        <v>2.5152314814814816E-3</v>
      </c>
      <c r="K223">
        <v>15.135</v>
      </c>
      <c r="L223">
        <v>8.8940000000000001</v>
      </c>
      <c r="M223">
        <v>8.477999999999998</v>
      </c>
      <c r="N223">
        <v>8.3950000000000031</v>
      </c>
      <c r="O223">
        <v>8.3719999999999999</v>
      </c>
      <c r="P223">
        <v>8.4529999999999959</v>
      </c>
      <c r="Q223">
        <v>8.5149999999999935</v>
      </c>
      <c r="R223">
        <v>8.6720000000000113</v>
      </c>
      <c r="S223">
        <v>8.7130000000000081</v>
      </c>
      <c r="T223">
        <v>8.7590000000000003</v>
      </c>
      <c r="U223">
        <v>8.742999999999995</v>
      </c>
      <c r="V223">
        <v>8.7979999999999876</v>
      </c>
      <c r="W223">
        <v>8.7890000000000157</v>
      </c>
      <c r="X223">
        <v>8.8439999999999941</v>
      </c>
      <c r="Y223">
        <v>8.9209999999999923</v>
      </c>
      <c r="Z223">
        <v>9.0109999999999957</v>
      </c>
      <c r="AA223">
        <v>8.907999999999987</v>
      </c>
      <c r="AB223">
        <v>8.9780000000000371</v>
      </c>
      <c r="AC223">
        <v>9.0149999999999864</v>
      </c>
      <c r="AD223">
        <v>9.1370000000000289</v>
      </c>
      <c r="AE223">
        <v>9.004999999999967</v>
      </c>
      <c r="AF223">
        <v>8.9989999999999668</v>
      </c>
      <c r="AG223">
        <v>8.9200000000000159</v>
      </c>
      <c r="AH223">
        <v>8.8620000000000232</v>
      </c>
      <c r="AI223" s="7">
        <f t="shared" si="11"/>
        <v>49.697215115315942</v>
      </c>
    </row>
    <row r="224" spans="1:35" x14ac:dyDescent="0.3">
      <c r="A224" s="38" t="s">
        <v>657</v>
      </c>
      <c r="B224" s="38">
        <v>2024</v>
      </c>
      <c r="C224" s="9">
        <v>45305</v>
      </c>
      <c r="D224" s="38" t="s">
        <v>3881</v>
      </c>
      <c r="E224" t="s">
        <v>379</v>
      </c>
      <c r="F224" t="s">
        <v>460</v>
      </c>
      <c r="G224" t="s">
        <v>15</v>
      </c>
      <c r="H224" s="14">
        <f>(C224-VLOOKUP(F224,Riders!$A$2:$C$3501,2,FALSE))/365</f>
        <v>30.512328767123286</v>
      </c>
      <c r="I224" s="39">
        <v>9</v>
      </c>
      <c r="J224" s="140">
        <f t="shared" si="10"/>
        <v>2.5180092592592593E-3</v>
      </c>
      <c r="K224">
        <v>14.446</v>
      </c>
      <c r="L224">
        <v>8.8920000000000012</v>
      </c>
      <c r="M224">
        <v>8.477999999999998</v>
      </c>
      <c r="N224">
        <v>8.4370000000000012</v>
      </c>
      <c r="O224">
        <v>8.421999999999997</v>
      </c>
      <c r="P224">
        <v>8.3990000000000009</v>
      </c>
      <c r="Q224">
        <v>8.4349999999999881</v>
      </c>
      <c r="R224">
        <v>8.423000000000016</v>
      </c>
      <c r="S224">
        <v>8.4110000000000014</v>
      </c>
      <c r="T224">
        <v>8.3929999999999865</v>
      </c>
      <c r="U224">
        <v>8.4500000000000171</v>
      </c>
      <c r="V224">
        <v>8.5570000000000022</v>
      </c>
      <c r="W224">
        <v>8.6689999999999827</v>
      </c>
      <c r="X224">
        <v>8.8160000000000167</v>
      </c>
      <c r="Y224">
        <v>8.9309999999999832</v>
      </c>
      <c r="Z224">
        <v>9.0150000000000148</v>
      </c>
      <c r="AA224">
        <v>9.0369999999999777</v>
      </c>
      <c r="AB224">
        <v>9.2160000000000082</v>
      </c>
      <c r="AC224">
        <v>9.2110000000000127</v>
      </c>
      <c r="AD224">
        <v>9.242999999999995</v>
      </c>
      <c r="AE224">
        <v>9.2560000000000286</v>
      </c>
      <c r="AF224">
        <v>9.3699999999999477</v>
      </c>
      <c r="AG224">
        <v>9.460000000000008</v>
      </c>
      <c r="AH224">
        <v>9.5890000000000271</v>
      </c>
      <c r="AI224" s="7">
        <f t="shared" si="11"/>
        <v>49.642390924635492</v>
      </c>
    </row>
    <row r="225" spans="1:35" x14ac:dyDescent="0.3">
      <c r="A225" s="38" t="s">
        <v>657</v>
      </c>
      <c r="B225" s="38">
        <v>2024</v>
      </c>
      <c r="C225" s="9">
        <v>45305</v>
      </c>
      <c r="D225" s="38" t="s">
        <v>3881</v>
      </c>
      <c r="E225" t="s">
        <v>379</v>
      </c>
      <c r="F225" t="s">
        <v>597</v>
      </c>
      <c r="G225" t="s">
        <v>243</v>
      </c>
      <c r="H225" s="14">
        <f>(C225-VLOOKUP(F225,Riders!$A$2:$C$3501,2,FALSE))/365</f>
        <v>20.241095890410961</v>
      </c>
      <c r="I225" s="39">
        <v>10</v>
      </c>
      <c r="J225" s="140">
        <f t="shared" si="10"/>
        <v>2.532962962962963E-3</v>
      </c>
      <c r="K225">
        <v>15.295999999999999</v>
      </c>
      <c r="L225">
        <v>9.2210000000000001</v>
      </c>
      <c r="M225">
        <v>8.6969999999999992</v>
      </c>
      <c r="N225">
        <v>8.5200000000000031</v>
      </c>
      <c r="O225">
        <v>8.4379999999999953</v>
      </c>
      <c r="P225">
        <v>8.4520000000000053</v>
      </c>
      <c r="Q225">
        <v>8.482999999999997</v>
      </c>
      <c r="R225">
        <v>8.532999999999987</v>
      </c>
      <c r="S225">
        <v>8.5670000000000215</v>
      </c>
      <c r="T225">
        <v>8.7039999999999935</v>
      </c>
      <c r="U225">
        <v>8.7439999999999998</v>
      </c>
      <c r="V225">
        <v>8.8140000000000072</v>
      </c>
      <c r="W225">
        <v>8.8439999999999941</v>
      </c>
      <c r="X225">
        <v>8.9129999999999967</v>
      </c>
      <c r="Y225">
        <v>8.9560000000000173</v>
      </c>
      <c r="Z225">
        <v>9.0129999999999768</v>
      </c>
      <c r="AA225">
        <v>8.9690000000000225</v>
      </c>
      <c r="AB225">
        <v>9.0489999999999498</v>
      </c>
      <c r="AC225">
        <v>9.0520000000000493</v>
      </c>
      <c r="AD225">
        <v>9.0879999999999654</v>
      </c>
      <c r="AE225">
        <v>9.0540000000000305</v>
      </c>
      <c r="AF225">
        <v>9.1350000000000193</v>
      </c>
      <c r="AG225">
        <v>9.1379999999999768</v>
      </c>
      <c r="AH225">
        <v>9.1680000000000064</v>
      </c>
      <c r="AI225" s="7">
        <f t="shared" si="11"/>
        <v>49.349320076034502</v>
      </c>
    </row>
    <row r="226" spans="1:35" x14ac:dyDescent="0.3">
      <c r="A226" s="38" t="s">
        <v>657</v>
      </c>
      <c r="B226" s="38">
        <v>2024</v>
      </c>
      <c r="C226" s="9">
        <v>45305</v>
      </c>
      <c r="D226" s="38" t="s">
        <v>3881</v>
      </c>
      <c r="E226" t="s">
        <v>379</v>
      </c>
      <c r="F226" t="s">
        <v>471</v>
      </c>
      <c r="G226" t="s">
        <v>61</v>
      </c>
      <c r="H226" s="14">
        <f>(C226-VLOOKUP(F226,Riders!$A$2:$C$3501,2,FALSE))/365</f>
        <v>20.553424657534247</v>
      </c>
      <c r="I226" s="39">
        <v>11</v>
      </c>
      <c r="J226" s="140">
        <f t="shared" si="10"/>
        <v>2.539988425925926E-3</v>
      </c>
      <c r="K226">
        <v>14.335000000000001</v>
      </c>
      <c r="L226">
        <v>9.09</v>
      </c>
      <c r="M226">
        <v>8.7290000000000028</v>
      </c>
      <c r="N226">
        <v>8.8009999999999948</v>
      </c>
      <c r="O226">
        <v>8.8070000000000022</v>
      </c>
      <c r="P226">
        <v>8.8609999999999971</v>
      </c>
      <c r="Q226">
        <v>8.8549999999999969</v>
      </c>
      <c r="R226">
        <v>8.8419999999999987</v>
      </c>
      <c r="S226">
        <v>8.8670000000000044</v>
      </c>
      <c r="T226">
        <v>8.8389999999999986</v>
      </c>
      <c r="U226">
        <v>8.8670000000000044</v>
      </c>
      <c r="V226">
        <v>8.9329999999999927</v>
      </c>
      <c r="W226">
        <v>8.9380000000000166</v>
      </c>
      <c r="X226">
        <v>8.8579999999999757</v>
      </c>
      <c r="Y226">
        <v>8.8010000000000161</v>
      </c>
      <c r="Z226">
        <v>8.8089999999999975</v>
      </c>
      <c r="AA226">
        <v>8.8739999999999952</v>
      </c>
      <c r="AB226">
        <v>8.91700000000003</v>
      </c>
      <c r="AC226">
        <v>8.9519999999999698</v>
      </c>
      <c r="AD226">
        <v>9.0060000000000002</v>
      </c>
      <c r="AE226">
        <v>9.0390000000000157</v>
      </c>
      <c r="AF226">
        <v>9.129999999999967</v>
      </c>
      <c r="AG226">
        <v>9.1330000000000382</v>
      </c>
      <c r="AH226">
        <v>9.171999999999997</v>
      </c>
      <c r="AI226" s="7">
        <f t="shared" si="11"/>
        <v>49.212822674352367</v>
      </c>
    </row>
    <row r="227" spans="1:35" x14ac:dyDescent="0.3">
      <c r="A227" s="38" t="s">
        <v>657</v>
      </c>
      <c r="B227" s="38">
        <v>2024</v>
      </c>
      <c r="C227" s="9">
        <v>45305</v>
      </c>
      <c r="D227" s="38" t="s">
        <v>3881</v>
      </c>
      <c r="E227" t="s">
        <v>379</v>
      </c>
      <c r="F227" t="s">
        <v>3570</v>
      </c>
      <c r="G227" t="s">
        <v>232</v>
      </c>
      <c r="H227" s="14">
        <f>(C227-VLOOKUP(F227,Riders!$A$2:$C$3501,2,FALSE))/365</f>
        <v>21.205479452054796</v>
      </c>
      <c r="I227" s="39">
        <v>12</v>
      </c>
      <c r="J227" s="140">
        <f t="shared" si="10"/>
        <v>2.5723032407407409E-3</v>
      </c>
      <c r="K227">
        <v>15.496</v>
      </c>
      <c r="L227">
        <v>9.2699999999999978</v>
      </c>
      <c r="M227">
        <v>8.7040000000000006</v>
      </c>
      <c r="N227">
        <v>8.5910000000000011</v>
      </c>
      <c r="O227">
        <v>8.6039999999999992</v>
      </c>
      <c r="P227">
        <v>8.7910000000000039</v>
      </c>
      <c r="Q227">
        <v>8.8149999999999977</v>
      </c>
      <c r="R227">
        <v>8.9440000000000026</v>
      </c>
      <c r="S227">
        <v>8.944999999999979</v>
      </c>
      <c r="T227">
        <v>9.0090000000000003</v>
      </c>
      <c r="U227">
        <v>8.9750000000000085</v>
      </c>
      <c r="V227">
        <v>9.0350000000000108</v>
      </c>
      <c r="W227">
        <v>8.9979999999999905</v>
      </c>
      <c r="X227">
        <v>9.1119999999999948</v>
      </c>
      <c r="Y227">
        <v>9.0930000000000177</v>
      </c>
      <c r="Z227">
        <v>9.1150000000000091</v>
      </c>
      <c r="AA227">
        <v>9.0629999999999882</v>
      </c>
      <c r="AB227">
        <v>9.1229999999999905</v>
      </c>
      <c r="AC227">
        <v>9.0409999999999684</v>
      </c>
      <c r="AD227">
        <v>9.0460000000000207</v>
      </c>
      <c r="AE227">
        <v>9.0979999999999848</v>
      </c>
      <c r="AF227">
        <v>9.1220000000000425</v>
      </c>
      <c r="AG227">
        <v>9.1149999999999807</v>
      </c>
      <c r="AH227">
        <v>9.1420000000000243</v>
      </c>
      <c r="AI227" s="7">
        <f t="shared" si="11"/>
        <v>48.594581704139983</v>
      </c>
    </row>
    <row r="228" spans="1:35" x14ac:dyDescent="0.3">
      <c r="A228" s="38" t="s">
        <v>657</v>
      </c>
      <c r="B228" s="38">
        <v>2024</v>
      </c>
      <c r="C228" s="9">
        <v>45305</v>
      </c>
      <c r="D228" s="38" t="s">
        <v>3881</v>
      </c>
      <c r="E228" t="s">
        <v>379</v>
      </c>
      <c r="F228" t="s">
        <v>504</v>
      </c>
      <c r="G228" t="s">
        <v>47</v>
      </c>
      <c r="H228" s="14">
        <f>(C228-VLOOKUP(F228,Riders!$A$2:$C$3501,2,FALSE))/365</f>
        <v>25.12876712328767</v>
      </c>
      <c r="I228" s="39">
        <v>13</v>
      </c>
      <c r="J228" s="140">
        <f t="shared" si="10"/>
        <v>2.5757060185185184E-3</v>
      </c>
      <c r="K228">
        <v>14.199</v>
      </c>
      <c r="L228">
        <v>8.7949999999999999</v>
      </c>
      <c r="M228">
        <v>8.583000000000002</v>
      </c>
      <c r="N228">
        <v>8.4959999999999987</v>
      </c>
      <c r="O228">
        <v>8.4799999999999969</v>
      </c>
      <c r="P228">
        <v>8.5240000000000009</v>
      </c>
      <c r="Q228">
        <v>8.6499999999999915</v>
      </c>
      <c r="R228">
        <v>8.7320000000000135</v>
      </c>
      <c r="S228">
        <v>8.8459999999999894</v>
      </c>
      <c r="T228">
        <v>8.9110000000000014</v>
      </c>
      <c r="U228">
        <v>9.0250000000000057</v>
      </c>
      <c r="V228">
        <v>9.0559999999999832</v>
      </c>
      <c r="W228">
        <v>9.1220000000000425</v>
      </c>
      <c r="X228">
        <v>9.2249999999999801</v>
      </c>
      <c r="Y228">
        <v>9.2590000000000146</v>
      </c>
      <c r="Z228">
        <v>9.353999999999985</v>
      </c>
      <c r="AA228">
        <v>9.3559999999999945</v>
      </c>
      <c r="AB228">
        <v>9.367999999999995</v>
      </c>
      <c r="AC228">
        <v>9.4460000000000264</v>
      </c>
      <c r="AD228">
        <v>9.3949999999999818</v>
      </c>
      <c r="AE228">
        <v>9.4920000000000186</v>
      </c>
      <c r="AF228">
        <v>9.4269999999999641</v>
      </c>
      <c r="AG228">
        <v>9.4660000000000082</v>
      </c>
      <c r="AH228">
        <v>9.3340000000000032</v>
      </c>
      <c r="AI228" s="7">
        <f t="shared" si="11"/>
        <v>48.530383165349306</v>
      </c>
    </row>
    <row r="229" spans="1:35" x14ac:dyDescent="0.3">
      <c r="A229" s="38" t="s">
        <v>657</v>
      </c>
      <c r="B229" s="38">
        <v>2024</v>
      </c>
      <c r="C229" s="9">
        <v>45305</v>
      </c>
      <c r="D229" s="38" t="s">
        <v>3881</v>
      </c>
      <c r="E229" t="s">
        <v>379</v>
      </c>
      <c r="F229" t="s">
        <v>3886</v>
      </c>
      <c r="G229" t="s">
        <v>31</v>
      </c>
      <c r="H229" s="14" t="e">
        <f>(C229-VLOOKUP(F229,Riders!$A$2:$C$3501,2,FALSE))/365</f>
        <v>#N/A</v>
      </c>
      <c r="I229" s="39">
        <v>14</v>
      </c>
      <c r="J229" s="140">
        <f t="shared" si="10"/>
        <v>2.6208564814814814E-3</v>
      </c>
      <c r="K229">
        <v>15.795</v>
      </c>
      <c r="L229">
        <v>9.4309999999999992</v>
      </c>
      <c r="M229">
        <v>8.9549999999999983</v>
      </c>
      <c r="N229">
        <v>8.8629999999999995</v>
      </c>
      <c r="O229">
        <v>8.8950000000000031</v>
      </c>
      <c r="P229">
        <v>8.929000000000002</v>
      </c>
      <c r="Q229">
        <v>8.8939999999999984</v>
      </c>
      <c r="R229">
        <v>8.8539999999999992</v>
      </c>
      <c r="S229">
        <v>8.8770000000000095</v>
      </c>
      <c r="T229">
        <v>8.991999999999976</v>
      </c>
      <c r="U229">
        <v>9.0780000000000172</v>
      </c>
      <c r="V229">
        <v>9.1559999999999917</v>
      </c>
      <c r="W229">
        <v>9.1599999999999824</v>
      </c>
      <c r="X229">
        <v>9.2240000000000038</v>
      </c>
      <c r="Y229">
        <v>9.2700000000000102</v>
      </c>
      <c r="Z229">
        <v>9.3660000000000139</v>
      </c>
      <c r="AA229">
        <v>9.3659999999999854</v>
      </c>
      <c r="AB229">
        <v>9.3440000000000225</v>
      </c>
      <c r="AC229">
        <v>9.3429999999999609</v>
      </c>
      <c r="AD229">
        <v>9.3640000000000612</v>
      </c>
      <c r="AE229">
        <v>9.4019999999999584</v>
      </c>
      <c r="AF229">
        <v>9.3800000000000239</v>
      </c>
      <c r="AG229">
        <v>9.2279999999999802</v>
      </c>
      <c r="AH229">
        <v>9.275999999999982</v>
      </c>
      <c r="AI229" s="7">
        <f t="shared" si="11"/>
        <v>47.694332323508895</v>
      </c>
    </row>
    <row r="230" spans="1:35" x14ac:dyDescent="0.3">
      <c r="A230" s="38" t="s">
        <v>657</v>
      </c>
      <c r="B230" s="38">
        <v>2024</v>
      </c>
      <c r="C230" s="9">
        <v>45305</v>
      </c>
      <c r="D230" s="38" t="s">
        <v>3881</v>
      </c>
      <c r="E230" t="s">
        <v>379</v>
      </c>
      <c r="F230" t="s">
        <v>842</v>
      </c>
      <c r="G230" t="s">
        <v>56</v>
      </c>
      <c r="H230" s="14">
        <f>(C230-VLOOKUP(F230,Riders!$A$2:$C$3501,2,FALSE))/365</f>
        <v>19.87123287671233</v>
      </c>
      <c r="I230" s="39">
        <v>15</v>
      </c>
      <c r="J230" s="140">
        <f t="shared" si="10"/>
        <v>2.6468287037037038E-3</v>
      </c>
      <c r="K230">
        <v>15.132999999999999</v>
      </c>
      <c r="L230">
        <v>9.152000000000001</v>
      </c>
      <c r="M230">
        <v>8.5669999999999966</v>
      </c>
      <c r="N230">
        <v>8.4430000000000049</v>
      </c>
      <c r="O230">
        <v>8.536999999999999</v>
      </c>
      <c r="P230">
        <v>8.6069999999999993</v>
      </c>
      <c r="Q230">
        <v>8.7260000000000062</v>
      </c>
      <c r="R230">
        <v>8.8309999999999889</v>
      </c>
      <c r="S230">
        <v>8.9770000000000039</v>
      </c>
      <c r="T230">
        <v>9.1559999999999917</v>
      </c>
      <c r="U230">
        <v>9.2580000000000098</v>
      </c>
      <c r="V230">
        <v>9.3380000000000081</v>
      </c>
      <c r="W230">
        <v>9.400999999999982</v>
      </c>
      <c r="X230">
        <v>9.4920000000000329</v>
      </c>
      <c r="Y230">
        <v>9.6359999999999957</v>
      </c>
      <c r="Z230">
        <v>9.6509999999999536</v>
      </c>
      <c r="AA230">
        <v>9.6850000000000307</v>
      </c>
      <c r="AB230">
        <v>9.6330000000000098</v>
      </c>
      <c r="AC230">
        <v>9.6929999999999552</v>
      </c>
      <c r="AD230">
        <v>9.7830000000000155</v>
      </c>
      <c r="AE230">
        <v>9.8800000000000239</v>
      </c>
      <c r="AF230">
        <v>9.8199999999999932</v>
      </c>
      <c r="AG230">
        <v>9.6510000000000105</v>
      </c>
      <c r="AH230">
        <v>9.6359999999999957</v>
      </c>
      <c r="AI230" s="7">
        <f t="shared" si="11"/>
        <v>47.226327803188653</v>
      </c>
    </row>
    <row r="231" spans="1:35" x14ac:dyDescent="0.3">
      <c r="A231" s="38" t="s">
        <v>657</v>
      </c>
      <c r="B231" s="38">
        <v>2024</v>
      </c>
      <c r="C231" s="9">
        <v>45305</v>
      </c>
      <c r="D231" s="38" t="s">
        <v>3881</v>
      </c>
      <c r="E231" t="s">
        <v>205</v>
      </c>
      <c r="F231" t="s">
        <v>418</v>
      </c>
      <c r="G231" t="s">
        <v>25</v>
      </c>
      <c r="I231" s="39">
        <v>1</v>
      </c>
      <c r="J231" s="140">
        <f t="shared" si="10"/>
        <v>2.3474074074074074E-3</v>
      </c>
      <c r="K231">
        <v>14.795</v>
      </c>
      <c r="L231">
        <v>8.729000000000001</v>
      </c>
      <c r="M231">
        <v>8.0949999999999989</v>
      </c>
      <c r="N231">
        <v>8.0649999999999977</v>
      </c>
      <c r="O231">
        <v>7.9810000000000016</v>
      </c>
      <c r="P231">
        <v>7.9770000000000039</v>
      </c>
      <c r="Q231">
        <v>7.972999999999999</v>
      </c>
      <c r="R231">
        <v>8.0470000000000041</v>
      </c>
      <c r="S231">
        <v>8.0249999999999915</v>
      </c>
      <c r="T231">
        <v>8.0990000000000038</v>
      </c>
      <c r="U231">
        <v>8.1370000000000005</v>
      </c>
      <c r="V231">
        <v>8.1969999999999885</v>
      </c>
      <c r="W231">
        <v>8.2000000000000028</v>
      </c>
      <c r="X231">
        <v>8.1970000000000312</v>
      </c>
      <c r="Y231">
        <v>8.2009999999999934</v>
      </c>
      <c r="Z231">
        <v>8.2239999999999611</v>
      </c>
      <c r="AA231">
        <v>8.2270000000000323</v>
      </c>
      <c r="AB231">
        <v>8.2789999999999964</v>
      </c>
      <c r="AC231">
        <v>8.2509999999999764</v>
      </c>
      <c r="AD231">
        <v>8.2810000000000059</v>
      </c>
      <c r="AE231">
        <v>8.2700000000000102</v>
      </c>
      <c r="AF231">
        <v>8.2730000000000246</v>
      </c>
      <c r="AG231">
        <v>8.1629999999999541</v>
      </c>
      <c r="AH231">
        <v>8.1300000000000239</v>
      </c>
      <c r="AI231" s="7">
        <f t="shared" si="11"/>
        <v>53.250236667718525</v>
      </c>
    </row>
    <row r="232" spans="1:35" x14ac:dyDescent="0.3">
      <c r="A232" s="38" t="s">
        <v>657</v>
      </c>
      <c r="B232" s="38">
        <v>2024</v>
      </c>
      <c r="C232" s="9">
        <v>45305</v>
      </c>
      <c r="D232" s="38" t="s">
        <v>3881</v>
      </c>
      <c r="E232" t="s">
        <v>205</v>
      </c>
      <c r="F232" t="s">
        <v>459</v>
      </c>
      <c r="G232" t="s">
        <v>15</v>
      </c>
      <c r="I232" s="39">
        <v>2</v>
      </c>
      <c r="J232" s="140">
        <f t="shared" si="10"/>
        <v>2.3474421296296294E-3</v>
      </c>
      <c r="K232">
        <v>14.193</v>
      </c>
      <c r="L232">
        <v>8.8040000000000003</v>
      </c>
      <c r="M232">
        <v>8.2330000000000005</v>
      </c>
      <c r="N232">
        <v>8.0389999999999979</v>
      </c>
      <c r="O232">
        <v>7.9849999999999994</v>
      </c>
      <c r="P232">
        <v>7.9149999999999991</v>
      </c>
      <c r="Q232">
        <v>7.9120000000000061</v>
      </c>
      <c r="R232">
        <v>7.9329999999999927</v>
      </c>
      <c r="S232">
        <v>8.0180000000000007</v>
      </c>
      <c r="T232">
        <v>8.0370000000000061</v>
      </c>
      <c r="U232">
        <v>8.0409999999999968</v>
      </c>
      <c r="V232">
        <v>8.0739999999999981</v>
      </c>
      <c r="W232">
        <v>8.0499999999999829</v>
      </c>
      <c r="X232">
        <v>8.1690000000000254</v>
      </c>
      <c r="Y232">
        <v>8.1979999999999791</v>
      </c>
      <c r="Z232">
        <v>8.2040000000000219</v>
      </c>
      <c r="AA232">
        <v>8.2709999999999866</v>
      </c>
      <c r="AB232">
        <v>8.3089999999999691</v>
      </c>
      <c r="AC232">
        <v>8.356000000000023</v>
      </c>
      <c r="AD232">
        <v>8.4130000000000109</v>
      </c>
      <c r="AE232">
        <v>8.407999999999987</v>
      </c>
      <c r="AF232">
        <v>8.4220000000000255</v>
      </c>
      <c r="AG232">
        <v>8.4269999999999641</v>
      </c>
      <c r="AH232">
        <v>8.4080000000000155</v>
      </c>
      <c r="AI232" s="7">
        <f t="shared" si="11"/>
        <v>53.249449016117822</v>
      </c>
    </row>
    <row r="233" spans="1:35" x14ac:dyDescent="0.3">
      <c r="A233" s="38" t="s">
        <v>657</v>
      </c>
      <c r="B233" s="38">
        <v>2024</v>
      </c>
      <c r="C233" s="9">
        <v>45305</v>
      </c>
      <c r="D233" s="38" t="s">
        <v>3881</v>
      </c>
      <c r="E233" t="s">
        <v>206</v>
      </c>
      <c r="F233" t="s">
        <v>419</v>
      </c>
      <c r="G233" t="s">
        <v>25</v>
      </c>
      <c r="I233" s="39">
        <v>3</v>
      </c>
      <c r="J233" s="140">
        <f t="shared" si="10"/>
        <v>2.348773148148148E-3</v>
      </c>
      <c r="K233">
        <v>13.881</v>
      </c>
      <c r="L233">
        <v>8.5560000000000009</v>
      </c>
      <c r="M233">
        <v>8.1329999999999991</v>
      </c>
      <c r="N233">
        <v>8.1559999999999988</v>
      </c>
      <c r="O233">
        <v>8.25</v>
      </c>
      <c r="P233">
        <v>8.3070000000000022</v>
      </c>
      <c r="Q233">
        <v>8.3330000000000126</v>
      </c>
      <c r="R233">
        <v>8.289999999999992</v>
      </c>
      <c r="S233">
        <v>8.2909999999999826</v>
      </c>
      <c r="T233">
        <v>8.2220000000000084</v>
      </c>
      <c r="U233">
        <v>8.230000000000004</v>
      </c>
      <c r="V233">
        <v>8.2010000000000076</v>
      </c>
      <c r="W233">
        <v>8.201999999999984</v>
      </c>
      <c r="X233">
        <v>8.1749999999999972</v>
      </c>
      <c r="Y233">
        <v>8.1710000000000065</v>
      </c>
      <c r="Z233">
        <v>8.1280000000000143</v>
      </c>
      <c r="AA233">
        <v>8.1220000000000141</v>
      </c>
      <c r="AB233">
        <v>8.1269999999999811</v>
      </c>
      <c r="AC233">
        <v>8.1589999999999918</v>
      </c>
      <c r="AD233">
        <v>8.1449999999999818</v>
      </c>
      <c r="AE233">
        <v>8.1740000000000066</v>
      </c>
      <c r="AF233">
        <v>8.1980000000000075</v>
      </c>
      <c r="AG233">
        <v>8.2090000000000032</v>
      </c>
      <c r="AH233">
        <v>8.2740000000000009</v>
      </c>
      <c r="AI233" s="7">
        <f t="shared" si="11"/>
        <v>53.219273261257356</v>
      </c>
    </row>
    <row r="234" spans="1:35" x14ac:dyDescent="0.3">
      <c r="A234" s="38" t="s">
        <v>657</v>
      </c>
      <c r="B234" s="38">
        <v>2024</v>
      </c>
      <c r="C234" s="9">
        <v>45305</v>
      </c>
      <c r="D234" s="38" t="s">
        <v>3881</v>
      </c>
      <c r="E234" t="s">
        <v>206</v>
      </c>
      <c r="F234" t="s">
        <v>3885</v>
      </c>
      <c r="G234" t="s">
        <v>53</v>
      </c>
      <c r="I234" s="39">
        <v>4</v>
      </c>
      <c r="J234" s="140">
        <f t="shared" si="10"/>
        <v>2.4013310185185184E-3</v>
      </c>
      <c r="K234">
        <v>14.045999999999999</v>
      </c>
      <c r="L234">
        <v>8.9000000000000021</v>
      </c>
      <c r="M234">
        <v>8.5509999999999984</v>
      </c>
      <c r="N234">
        <v>8.5159999999999982</v>
      </c>
      <c r="O234">
        <v>8.3670000000000044</v>
      </c>
      <c r="P234">
        <v>8.3819999999999979</v>
      </c>
      <c r="Q234">
        <v>8.3629999999999995</v>
      </c>
      <c r="R234">
        <v>8.3670000000000044</v>
      </c>
      <c r="S234">
        <v>8.367999999999995</v>
      </c>
      <c r="T234">
        <v>8.3869999999999862</v>
      </c>
      <c r="U234">
        <v>8.3510000000000275</v>
      </c>
      <c r="V234">
        <v>8.4089999999999918</v>
      </c>
      <c r="W234">
        <v>8.382000000000005</v>
      </c>
      <c r="X234">
        <v>8.3589999999999804</v>
      </c>
      <c r="Y234">
        <v>8.3709999999999809</v>
      </c>
      <c r="Z234">
        <v>8.3080000000000211</v>
      </c>
      <c r="AA234">
        <v>8.2720000000000198</v>
      </c>
      <c r="AB234">
        <v>8.2729999999999961</v>
      </c>
      <c r="AC234">
        <v>8.2920000000000016</v>
      </c>
      <c r="AD234">
        <v>8.3299999999999841</v>
      </c>
      <c r="AE234">
        <v>8.4310000000000116</v>
      </c>
      <c r="AF234">
        <v>8.4879999999999995</v>
      </c>
      <c r="AG234">
        <v>8.4590000000000316</v>
      </c>
      <c r="AH234">
        <v>8.5029999999999575</v>
      </c>
      <c r="AI234" s="7">
        <f t="shared" si="11"/>
        <v>52.0544643933004</v>
      </c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18" priority="26">
      <formula>$E2="Q"</formula>
    </cfRule>
    <cfRule type="expression" dxfId="117" priority="27">
      <formula>$E2="G"</formula>
    </cfRule>
    <cfRule type="expression" dxfId="116" priority="28">
      <formula>$E2="B"</formula>
    </cfRule>
  </conditionalFormatting>
  <conditionalFormatting sqref="C139:C164">
    <cfRule type="expression" dxfId="115" priority="19">
      <formula>$E139="F"</formula>
    </cfRule>
    <cfRule type="expression" dxfId="114" priority="20">
      <formula>$E139="Q"</formula>
    </cfRule>
  </conditionalFormatting>
  <conditionalFormatting sqref="A139:B164">
    <cfRule type="expression" dxfId="113" priority="16">
      <formula>$E139="Q"</formula>
    </cfRule>
    <cfRule type="expression" dxfId="112" priority="17">
      <formula>$E139="G"</formula>
    </cfRule>
    <cfRule type="expression" dxfId="111" priority="18">
      <formula>$E139="B"</formula>
    </cfRule>
  </conditionalFormatting>
  <conditionalFormatting sqref="D139:D164">
    <cfRule type="expression" dxfId="110" priority="13">
      <formula>$E139="Q"</formula>
    </cfRule>
    <cfRule type="expression" dxfId="109" priority="14">
      <formula>$E139="G"</formula>
    </cfRule>
    <cfRule type="expression" dxfId="108" priority="15">
      <formula>$E139="B"</formula>
    </cfRule>
  </conditionalFormatting>
  <conditionalFormatting sqref="A165:B188 D165:D188">
    <cfRule type="expression" dxfId="107" priority="11">
      <formula>#REF!="F"</formula>
    </cfRule>
    <cfRule type="expression" dxfId="106" priority="12">
      <formula>#REF!="Q"</formula>
    </cfRule>
  </conditionalFormatting>
  <conditionalFormatting sqref="F166:G184">
    <cfRule type="expression" dxfId="105" priority="1529">
      <formula>$E165="Q"</formula>
    </cfRule>
    <cfRule type="expression" dxfId="104" priority="1530">
      <formula>$E165="G"</formula>
    </cfRule>
    <cfRule type="expression" dxfId="103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 filterMode="1"/>
  <dimension ref="A1:D4716"/>
  <sheetViews>
    <sheetView workbookViewId="0">
      <selection activeCell="A1139" sqref="A1139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3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3" t="s">
        <v>624</v>
      </c>
      <c r="D1" t="s">
        <v>5</v>
      </c>
    </row>
    <row r="2" spans="1:4" hidden="1" x14ac:dyDescent="0.3">
      <c r="A2" t="s">
        <v>16</v>
      </c>
      <c r="B2" s="9">
        <v>36277</v>
      </c>
      <c r="C2">
        <v>10015528367</v>
      </c>
      <c r="D2" t="s">
        <v>17</v>
      </c>
    </row>
    <row r="3" spans="1:4" hidden="1" x14ac:dyDescent="0.3">
      <c r="A3" t="s">
        <v>14</v>
      </c>
      <c r="B3" s="9">
        <v>36532</v>
      </c>
      <c r="C3">
        <v>10015171184</v>
      </c>
      <c r="D3" t="s">
        <v>15</v>
      </c>
    </row>
    <row r="4" spans="1:4" hidden="1" x14ac:dyDescent="0.3">
      <c r="A4" t="s">
        <v>20</v>
      </c>
      <c r="B4" s="9">
        <v>34923</v>
      </c>
      <c r="C4">
        <v>10009040279</v>
      </c>
      <c r="D4" t="s">
        <v>21</v>
      </c>
    </row>
    <row r="5" spans="1:4" hidden="1" x14ac:dyDescent="0.3">
      <c r="A5" t="s">
        <v>33</v>
      </c>
      <c r="B5" s="9">
        <v>34299</v>
      </c>
      <c r="C5">
        <v>10075047668</v>
      </c>
      <c r="D5" t="s">
        <v>27</v>
      </c>
    </row>
    <row r="6" spans="1:4" hidden="1" x14ac:dyDescent="0.3">
      <c r="A6" t="s">
        <v>28</v>
      </c>
      <c r="B6" s="9">
        <v>36525</v>
      </c>
      <c r="C6">
        <v>10015442077</v>
      </c>
      <c r="D6" t="s">
        <v>29</v>
      </c>
    </row>
    <row r="7" spans="1:4" hidden="1" x14ac:dyDescent="0.3">
      <c r="A7" t="s">
        <v>24</v>
      </c>
      <c r="B7" s="9">
        <v>36042</v>
      </c>
      <c r="C7">
        <v>10010171442</v>
      </c>
      <c r="D7" t="s">
        <v>25</v>
      </c>
    </row>
    <row r="8" spans="1:4" hidden="1" x14ac:dyDescent="0.3">
      <c r="A8" t="s">
        <v>34</v>
      </c>
      <c r="B8" s="9">
        <v>31999</v>
      </c>
      <c r="C8">
        <v>10010579448</v>
      </c>
      <c r="D8" t="s">
        <v>19</v>
      </c>
    </row>
    <row r="9" spans="1:4" hidden="1" x14ac:dyDescent="0.3">
      <c r="A9" t="s">
        <v>18</v>
      </c>
      <c r="B9" s="9">
        <v>35944</v>
      </c>
      <c r="C9">
        <v>10010644015</v>
      </c>
      <c r="D9" t="s">
        <v>19</v>
      </c>
    </row>
    <row r="10" spans="1:4" hidden="1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hidden="1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hidden="1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hidden="1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hidden="1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hidden="1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hidden="1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hidden="1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hidden="1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hidden="1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hidden="1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hidden="1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hidden="1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hidden="1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hidden="1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hidden="1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hidden="1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hidden="1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hidden="1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hidden="1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hidden="1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hidden="1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2443</v>
      </c>
      <c r="B32" s="9">
        <v>37452</v>
      </c>
      <c r="C32">
        <v>10047417725</v>
      </c>
      <c r="D32" t="s">
        <v>49</v>
      </c>
    </row>
    <row r="33" spans="1:4" hidden="1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hidden="1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hidden="1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hidden="1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hidden="1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hidden="1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hidden="1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hidden="1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hidden="1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hidden="1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hidden="1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hidden="1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hidden="1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hidden="1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hidden="1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hidden="1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hidden="1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hidden="1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hidden="1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hidden="1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hidden="1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hidden="1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hidden="1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hidden="1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hidden="1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hidden="1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hidden="1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hidden="1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hidden="1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hidden="1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hidden="1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hidden="1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hidden="1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hidden="1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hidden="1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hidden="1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hidden="1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hidden="1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hidden="1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hidden="1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hidden="1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hidden="1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hidden="1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hidden="1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hidden="1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hidden="1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hidden="1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hidden="1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hidden="1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hidden="1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hidden="1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hidden="1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hidden="1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hidden="1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hidden="1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hidden="1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hidden="1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hidden="1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hidden="1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hidden="1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hidden="1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hidden="1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hidden="1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hidden="1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hidden="1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hidden="1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hidden="1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hidden="1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hidden="1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hidden="1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hidden="1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hidden="1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hidden="1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hidden="1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hidden="1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hidden="1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hidden="1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hidden="1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hidden="1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hidden="1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hidden="1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hidden="1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hidden="1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hidden="1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hidden="1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hidden="1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hidden="1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hidden="1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hidden="1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hidden="1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hidden="1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hidden="1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hidden="1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hidden="1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hidden="1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hidden="1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hidden="1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hidden="1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hidden="1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hidden="1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hidden="1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hidden="1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hidden="1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598</v>
      </c>
      <c r="B136" s="9">
        <v>37665</v>
      </c>
      <c r="C136">
        <v>10047282935</v>
      </c>
      <c r="D136" t="s">
        <v>49</v>
      </c>
    </row>
    <row r="137" spans="1:4" hidden="1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hidden="1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hidden="1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hidden="1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hidden="1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hidden="1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hidden="1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hidden="1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hidden="1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hidden="1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hidden="1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hidden="1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hidden="1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hidden="1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hidden="1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hidden="1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hidden="1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hidden="1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hidden="1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hidden="1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hidden="1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hidden="1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hidden="1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hidden="1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hidden="1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hidden="1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hidden="1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hidden="1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hidden="1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hidden="1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1544</v>
      </c>
      <c r="B167" s="9">
        <v>36300</v>
      </c>
      <c r="C167">
        <v>10047368619</v>
      </c>
      <c r="D167" t="s">
        <v>49</v>
      </c>
    </row>
    <row r="168" spans="1:4" hidden="1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hidden="1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hidden="1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hidden="1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595</v>
      </c>
      <c r="B172" s="9">
        <v>37340</v>
      </c>
      <c r="C172">
        <v>10047208365</v>
      </c>
      <c r="D172" t="s">
        <v>49</v>
      </c>
    </row>
    <row r="173" spans="1:4" hidden="1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hidden="1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hidden="1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hidden="1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hidden="1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hidden="1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hidden="1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hidden="1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hidden="1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hidden="1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hidden="1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hidden="1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hidden="1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hidden="1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hidden="1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hidden="1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hidden="1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hidden="1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hidden="1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hidden="1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hidden="1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hidden="1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hidden="1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hidden="1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hidden="1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hidden="1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hidden="1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hidden="1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hidden="1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hidden="1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hidden="1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hidden="1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hidden="1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hidden="1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hidden="1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hidden="1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hidden="1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hidden="1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hidden="1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hidden="1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hidden="1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hidden="1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hidden="1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hidden="1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hidden="1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hidden="1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hidden="1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hidden="1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hidden="1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hidden="1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hidden="1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2051</v>
      </c>
      <c r="B224" s="9">
        <v>36199</v>
      </c>
      <c r="C224">
        <v>10015286271</v>
      </c>
      <c r="D224" t="s">
        <v>49</v>
      </c>
    </row>
    <row r="225" spans="1:4" hidden="1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hidden="1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hidden="1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3035</v>
      </c>
      <c r="B228" s="9">
        <v>36418</v>
      </c>
      <c r="C228">
        <v>10015286574</v>
      </c>
      <c r="D228" t="s">
        <v>49</v>
      </c>
    </row>
    <row r="229" spans="1:4" hidden="1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hidden="1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hidden="1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hidden="1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hidden="1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hidden="1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hidden="1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hidden="1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hidden="1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hidden="1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hidden="1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hidden="1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hidden="1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hidden="1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hidden="1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hidden="1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hidden="1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hidden="1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hidden="1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hidden="1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hidden="1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hidden="1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hidden="1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hidden="1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hidden="1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hidden="1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hidden="1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hidden="1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hidden="1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hidden="1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hidden="1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hidden="1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hidden="1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hidden="1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hidden="1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hidden="1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hidden="1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hidden="1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hidden="1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hidden="1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hidden="1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hidden="1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hidden="1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hidden="1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hidden="1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hidden="1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hidden="1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hidden="1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hidden="1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hidden="1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hidden="1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hidden="1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hidden="1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hidden="1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hidden="1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hidden="1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hidden="1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hidden="1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hidden="1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hidden="1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hidden="1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hidden="1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hidden="1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hidden="1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hidden="1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hidden="1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hidden="1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hidden="1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hidden="1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hidden="1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hidden="1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hidden="1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hidden="1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hidden="1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hidden="1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hidden="1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hidden="1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hidden="1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hidden="1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hidden="1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hidden="1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hidden="1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hidden="1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hidden="1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hidden="1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hidden="1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hidden="1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hidden="1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hidden="1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hidden="1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hidden="1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hidden="1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hidden="1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3436</v>
      </c>
      <c r="B322" s="9">
        <v>34902</v>
      </c>
      <c r="C322">
        <v>10010588340</v>
      </c>
      <c r="D322" t="s">
        <v>49</v>
      </c>
    </row>
    <row r="323" spans="1:4" hidden="1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hidden="1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hidden="1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hidden="1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hidden="1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hidden="1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hidden="1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hidden="1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hidden="1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hidden="1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hidden="1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hidden="1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hidden="1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hidden="1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hidden="1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hidden="1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hidden="1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hidden="1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hidden="1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hidden="1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hidden="1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hidden="1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hidden="1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hidden="1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hidden="1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hidden="1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hidden="1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hidden="1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hidden="1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hidden="1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hidden="1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hidden="1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hidden="1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hidden="1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hidden="1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hidden="1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hidden="1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hidden="1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hidden="1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hidden="1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hidden="1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hidden="1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hidden="1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hidden="1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hidden="1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hidden="1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hidden="1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hidden="1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hidden="1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hidden="1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hidden="1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hidden="1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hidden="1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hidden="1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hidden="1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1847</v>
      </c>
      <c r="B378" s="9">
        <v>35716</v>
      </c>
      <c r="C378">
        <v>10010176795</v>
      </c>
      <c r="D378" t="s">
        <v>49</v>
      </c>
    </row>
    <row r="379" spans="1:4" hidden="1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hidden="1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hidden="1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hidden="1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hidden="1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hidden="1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hidden="1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hidden="1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hidden="1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hidden="1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hidden="1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hidden="1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hidden="1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hidden="1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hidden="1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hidden="1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hidden="1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hidden="1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hidden="1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hidden="1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hidden="1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hidden="1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hidden="1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hidden="1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hidden="1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hidden="1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hidden="1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hidden="1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hidden="1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hidden="1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hidden="1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hidden="1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hidden="1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hidden="1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hidden="1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hidden="1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hidden="1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hidden="1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hidden="1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hidden="1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hidden="1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hidden="1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hidden="1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hidden="1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hidden="1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hidden="1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hidden="1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hidden="1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hidden="1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hidden="1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hidden="1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hidden="1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hidden="1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hidden="1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hidden="1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hidden="1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hidden="1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hidden="1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hidden="1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hidden="1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hidden="1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hidden="1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hidden="1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hidden="1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hidden="1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hidden="1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hidden="1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hidden="1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hidden="1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hidden="1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hidden="1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hidden="1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hidden="1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hidden="1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hidden="1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hidden="1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hidden="1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hidden="1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hidden="1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hidden="1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hidden="1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hidden="1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hidden="1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hidden="1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hidden="1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hidden="1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hidden="1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hidden="1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hidden="1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hidden="1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hidden="1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hidden="1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hidden="1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hidden="1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hidden="1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hidden="1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hidden="1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hidden="1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hidden="1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hidden="1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hidden="1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hidden="1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hidden="1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hidden="1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hidden="1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hidden="1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hidden="1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hidden="1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hidden="1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hidden="1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hidden="1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hidden="1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hidden="1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hidden="1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hidden="1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hidden="1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hidden="1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hidden="1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hidden="1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hidden="1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hidden="1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hidden="1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hidden="1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hidden="1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hidden="1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hidden="1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hidden="1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hidden="1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hidden="1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hidden="1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hidden="1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hidden="1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hidden="1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hidden="1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hidden="1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hidden="1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hidden="1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hidden="1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hidden="1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hidden="1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hidden="1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hidden="1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hidden="1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hidden="1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hidden="1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hidden="1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hidden="1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hidden="1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hidden="1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hidden="1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hidden="1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hidden="1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hidden="1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hidden="1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hidden="1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hidden="1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hidden="1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hidden="1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hidden="1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hidden="1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hidden="1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hidden="1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hidden="1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hidden="1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hidden="1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hidden="1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hidden="1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hidden="1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hidden="1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hidden="1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hidden="1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hidden="1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hidden="1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hidden="1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hidden="1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hidden="1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hidden="1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hidden="1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hidden="1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hidden="1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hidden="1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hidden="1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hidden="1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hidden="1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hidden="1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hidden="1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hidden="1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hidden="1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hidden="1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hidden="1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hidden="1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hidden="1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hidden="1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hidden="1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hidden="1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hidden="1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hidden="1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hidden="1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hidden="1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hidden="1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hidden="1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hidden="1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hidden="1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hidden="1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hidden="1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hidden="1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hidden="1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hidden="1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hidden="1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hidden="1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hidden="1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hidden="1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hidden="1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hidden="1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hidden="1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hidden="1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hidden="1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hidden="1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hidden="1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hidden="1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hidden="1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hidden="1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hidden="1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hidden="1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hidden="1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hidden="1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hidden="1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hidden="1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hidden="1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hidden="1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hidden="1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hidden="1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hidden="1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hidden="1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hidden="1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hidden="1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hidden="1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hidden="1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hidden="1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hidden="1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hidden="1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hidden="1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hidden="1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hidden="1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hidden="1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hidden="1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hidden="1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hidden="1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hidden="1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hidden="1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hidden="1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hidden="1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hidden="1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hidden="1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hidden="1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hidden="1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hidden="1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hidden="1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hidden="1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hidden="1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hidden="1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hidden="1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hidden="1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hidden="1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hidden="1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hidden="1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hidden="1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hidden="1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hidden="1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hidden="1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hidden="1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hidden="1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hidden="1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2975</v>
      </c>
      <c r="B652" s="9">
        <v>36257</v>
      </c>
      <c r="C652">
        <v>10015141377</v>
      </c>
      <c r="D652" t="s">
        <v>49</v>
      </c>
    </row>
    <row r="653" spans="1:4" hidden="1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hidden="1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hidden="1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hidden="1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hidden="1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hidden="1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hidden="1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hidden="1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hidden="1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hidden="1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hidden="1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hidden="1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hidden="1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hidden="1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hidden="1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hidden="1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hidden="1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hidden="1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hidden="1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hidden="1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hidden="1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hidden="1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hidden="1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hidden="1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hidden="1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hidden="1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hidden="1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hidden="1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2653</v>
      </c>
      <c r="B681" s="9">
        <v>37603</v>
      </c>
      <c r="C681">
        <v>10047254845</v>
      </c>
      <c r="D681" t="s">
        <v>49</v>
      </c>
    </row>
    <row r="682" spans="1:4" hidden="1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hidden="1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hidden="1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hidden="1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hidden="1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hidden="1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hidden="1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hidden="1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hidden="1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hidden="1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hidden="1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hidden="1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hidden="1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hidden="1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hidden="1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hidden="1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hidden="1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hidden="1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hidden="1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hidden="1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hidden="1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hidden="1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hidden="1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hidden="1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hidden="1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hidden="1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hidden="1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hidden="1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hidden="1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hidden="1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hidden="1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hidden="1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hidden="1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hidden="1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hidden="1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hidden="1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hidden="1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hidden="1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hidden="1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hidden="1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hidden="1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hidden="1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hidden="1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hidden="1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hidden="1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hidden="1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hidden="1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hidden="1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hidden="1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hidden="1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hidden="1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hidden="1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hidden="1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hidden="1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hidden="1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hidden="1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hidden="1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hidden="1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hidden="1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hidden="1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hidden="1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hidden="1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hidden="1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hidden="1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hidden="1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hidden="1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hidden="1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hidden="1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hidden="1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hidden="1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hidden="1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hidden="1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hidden="1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hidden="1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hidden="1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hidden="1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hidden="1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hidden="1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hidden="1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hidden="1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hidden="1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hidden="1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hidden="1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hidden="1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hidden="1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hidden="1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hidden="1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hidden="1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hidden="1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hidden="1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hidden="1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hidden="1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hidden="1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hidden="1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hidden="1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hidden="1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hidden="1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hidden="1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hidden="1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hidden="1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hidden="1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hidden="1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hidden="1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hidden="1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hidden="1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hidden="1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hidden="1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hidden="1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hidden="1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hidden="1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hidden="1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hidden="1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hidden="1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hidden="1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hidden="1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hidden="1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hidden="1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hidden="1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hidden="1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hidden="1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hidden="1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hidden="1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hidden="1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hidden="1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hidden="1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hidden="1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hidden="1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hidden="1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hidden="1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hidden="1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hidden="1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hidden="1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hidden="1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hidden="1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hidden="1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hidden="1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hidden="1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hidden="1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hidden="1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hidden="1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hidden="1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hidden="1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hidden="1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hidden="1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hidden="1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hidden="1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hidden="1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hidden="1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hidden="1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hidden="1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hidden="1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hidden="1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hidden="1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hidden="1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hidden="1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hidden="1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hidden="1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hidden="1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hidden="1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hidden="1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hidden="1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hidden="1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hidden="1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hidden="1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hidden="1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hidden="1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hidden="1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hidden="1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hidden="1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hidden="1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hidden="1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hidden="1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hidden="1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hidden="1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hidden="1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hidden="1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hidden="1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hidden="1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hidden="1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hidden="1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hidden="1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hidden="1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hidden="1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hidden="1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hidden="1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hidden="1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hidden="1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hidden="1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hidden="1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hidden="1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hidden="1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hidden="1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hidden="1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hidden="1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hidden="1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hidden="1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hidden="1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hidden="1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hidden="1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hidden="1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hidden="1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hidden="1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hidden="1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hidden="1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hidden="1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hidden="1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hidden="1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hidden="1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hidden="1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hidden="1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hidden="1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hidden="1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hidden="1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hidden="1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hidden="1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hidden="1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hidden="1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hidden="1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hidden="1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hidden="1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hidden="1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hidden="1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hidden="1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hidden="1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hidden="1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hidden="1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hidden="1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hidden="1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hidden="1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hidden="1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hidden="1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hidden="1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hidden="1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hidden="1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hidden="1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hidden="1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hidden="1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hidden="1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3270</v>
      </c>
      <c r="B920" s="9">
        <v>35031</v>
      </c>
      <c r="C920">
        <v>10106639255</v>
      </c>
      <c r="D920" t="s">
        <v>49</v>
      </c>
    </row>
    <row r="921" spans="1:4" hidden="1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hidden="1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hidden="1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hidden="1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hidden="1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hidden="1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hidden="1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2455</v>
      </c>
      <c r="B928" s="9">
        <v>36970</v>
      </c>
      <c r="C928">
        <v>10047281622</v>
      </c>
      <c r="D928" t="s">
        <v>49</v>
      </c>
    </row>
    <row r="929" spans="1:4" hidden="1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hidden="1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hidden="1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hidden="1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hidden="1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hidden="1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hidden="1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hidden="1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hidden="1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hidden="1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hidden="1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hidden="1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hidden="1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hidden="1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hidden="1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hidden="1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hidden="1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hidden="1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hidden="1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hidden="1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hidden="1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hidden="1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hidden="1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hidden="1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hidden="1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hidden="1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hidden="1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hidden="1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hidden="1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hidden="1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hidden="1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hidden="1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hidden="1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hidden="1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hidden="1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hidden="1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hidden="1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hidden="1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hidden="1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hidden="1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hidden="1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hidden="1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hidden="1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hidden="1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hidden="1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hidden="1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hidden="1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hidden="1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hidden="1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hidden="1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hidden="1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hidden="1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hidden="1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hidden="1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hidden="1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hidden="1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hidden="1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hidden="1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hidden="1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hidden="1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hidden="1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hidden="1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hidden="1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hidden="1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hidden="1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hidden="1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hidden="1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hidden="1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hidden="1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hidden="1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hidden="1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hidden="1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hidden="1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hidden="1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hidden="1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hidden="1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hidden="1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hidden="1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hidden="1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hidden="1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hidden="1" x14ac:dyDescent="0.3">
      <c r="A1009" t="s">
        <v>1612</v>
      </c>
      <c r="C1009">
        <v>10061269123</v>
      </c>
      <c r="D1009" t="s">
        <v>70</v>
      </c>
    </row>
    <row r="1010" spans="1:4" hidden="1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hidden="1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hidden="1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hidden="1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hidden="1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hidden="1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2450</v>
      </c>
      <c r="B1016" s="9">
        <v>37662</v>
      </c>
      <c r="C1016">
        <v>10047208769</v>
      </c>
      <c r="D1016" t="s">
        <v>49</v>
      </c>
    </row>
    <row r="1017" spans="1:4" hidden="1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hidden="1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hidden="1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hidden="1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hidden="1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hidden="1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hidden="1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hidden="1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hidden="1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hidden="1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hidden="1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hidden="1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hidden="1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hidden="1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hidden="1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hidden="1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hidden="1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hidden="1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hidden="1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hidden="1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hidden="1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hidden="1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hidden="1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hidden="1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hidden="1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hidden="1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hidden="1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hidden="1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hidden="1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hidden="1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hidden="1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hidden="1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hidden="1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hidden="1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hidden="1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hidden="1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hidden="1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hidden="1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hidden="1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hidden="1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hidden="1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hidden="1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hidden="1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hidden="1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hidden="1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hidden="1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hidden="1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hidden="1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hidden="1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hidden="1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hidden="1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hidden="1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hidden="1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hidden="1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hidden="1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hidden="1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hidden="1" x14ac:dyDescent="0.3">
      <c r="A1073" t="s">
        <v>1322</v>
      </c>
      <c r="C1073">
        <v>10061350662</v>
      </c>
      <c r="D1073" t="s">
        <v>44</v>
      </c>
    </row>
    <row r="1074" spans="1:4" hidden="1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hidden="1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hidden="1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hidden="1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hidden="1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hidden="1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hidden="1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hidden="1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hidden="1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hidden="1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hidden="1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hidden="1" x14ac:dyDescent="0.3">
      <c r="A1085" t="s">
        <v>1669</v>
      </c>
      <c r="C1085">
        <v>10061349753</v>
      </c>
      <c r="D1085" t="s">
        <v>44</v>
      </c>
    </row>
    <row r="1086" spans="1:4" hidden="1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hidden="1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hidden="1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1883</v>
      </c>
      <c r="B1089" s="9">
        <v>36615</v>
      </c>
      <c r="C1089">
        <v>10047762174</v>
      </c>
      <c r="D1089" t="s">
        <v>49</v>
      </c>
    </row>
    <row r="1090" spans="1:4" hidden="1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hidden="1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hidden="1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hidden="1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hidden="1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hidden="1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hidden="1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hidden="1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hidden="1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hidden="1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hidden="1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hidden="1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hidden="1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hidden="1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hidden="1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hidden="1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hidden="1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hidden="1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hidden="1" x14ac:dyDescent="0.3">
      <c r="A1108" t="s">
        <v>1160</v>
      </c>
      <c r="C1108">
        <v>10061349955</v>
      </c>
      <c r="D1108" t="s">
        <v>44</v>
      </c>
    </row>
    <row r="1109" spans="1:4" hidden="1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hidden="1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hidden="1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hidden="1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hidden="1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hidden="1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hidden="1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hidden="1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hidden="1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hidden="1" x14ac:dyDescent="0.3">
      <c r="A1118" t="s">
        <v>1700</v>
      </c>
      <c r="C1118">
        <v>10061350763</v>
      </c>
      <c r="D1118" t="s">
        <v>44</v>
      </c>
    </row>
    <row r="1119" spans="1:4" hidden="1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hidden="1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608</v>
      </c>
      <c r="B1121" s="9">
        <v>33426</v>
      </c>
      <c r="C1121">
        <v>10006602246</v>
      </c>
      <c r="D1121" t="s">
        <v>49</v>
      </c>
    </row>
    <row r="1122" spans="1:4" hidden="1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hidden="1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hidden="1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hidden="1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hidden="1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hidden="1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hidden="1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832</v>
      </c>
      <c r="B1129" s="9">
        <v>38055</v>
      </c>
      <c r="C1129">
        <v>10047309712</v>
      </c>
      <c r="D1129" t="s">
        <v>49</v>
      </c>
    </row>
    <row r="1130" spans="1:4" hidden="1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hidden="1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hidden="1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hidden="1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hidden="1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hidden="1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hidden="1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hidden="1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hidden="1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48</v>
      </c>
      <c r="B1139" s="9">
        <v>36924</v>
      </c>
      <c r="C1139">
        <v>10047201594</v>
      </c>
      <c r="D1139" t="s">
        <v>49</v>
      </c>
    </row>
    <row r="1140" spans="1:4" hidden="1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1310</v>
      </c>
      <c r="B1141" s="9">
        <v>35968</v>
      </c>
      <c r="C1141">
        <v>10010167503</v>
      </c>
      <c r="D1141" t="s">
        <v>49</v>
      </c>
    </row>
    <row r="1142" spans="1:4" hidden="1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hidden="1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hidden="1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656</v>
      </c>
      <c r="B1145" s="9">
        <v>35968</v>
      </c>
      <c r="C1145">
        <v>10010167402</v>
      </c>
      <c r="D1145" t="s">
        <v>49</v>
      </c>
    </row>
    <row r="1146" spans="1:4" hidden="1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hidden="1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hidden="1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hidden="1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hidden="1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hidden="1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hidden="1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hidden="1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hidden="1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hidden="1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hidden="1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1673</v>
      </c>
      <c r="B1157" s="9">
        <v>36091</v>
      </c>
      <c r="C1157">
        <v>10010777791</v>
      </c>
      <c r="D1157" t="s">
        <v>49</v>
      </c>
    </row>
    <row r="1158" spans="1:4" hidden="1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hidden="1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hidden="1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hidden="1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hidden="1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hidden="1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hidden="1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hidden="1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hidden="1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hidden="1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hidden="1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hidden="1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hidden="1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hidden="1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hidden="1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hidden="1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hidden="1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hidden="1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hidden="1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hidden="1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hidden="1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hidden="1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hidden="1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hidden="1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hidden="1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hidden="1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hidden="1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hidden="1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hidden="1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hidden="1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hidden="1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hidden="1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hidden="1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hidden="1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hidden="1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hidden="1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hidden="1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hidden="1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hidden="1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hidden="1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hidden="1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hidden="1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hidden="1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hidden="1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hidden="1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hidden="1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hidden="1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hidden="1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hidden="1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hidden="1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hidden="1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hidden="1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hidden="1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hidden="1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hidden="1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hidden="1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hidden="1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hidden="1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hidden="1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hidden="1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hidden="1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hidden="1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hidden="1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hidden="1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hidden="1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hidden="1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hidden="1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3161</v>
      </c>
      <c r="B1225" s="9">
        <v>32774</v>
      </c>
      <c r="C1225">
        <v>10009849120</v>
      </c>
      <c r="D1225" t="s">
        <v>49</v>
      </c>
    </row>
    <row r="1226" spans="1:4" hidden="1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hidden="1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hidden="1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hidden="1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hidden="1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hidden="1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hidden="1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hidden="1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hidden="1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hidden="1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hidden="1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hidden="1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hidden="1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hidden="1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hidden="1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hidden="1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hidden="1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hidden="1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hidden="1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hidden="1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hidden="1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hidden="1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hidden="1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hidden="1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hidden="1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hidden="1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hidden="1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hidden="1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hidden="1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hidden="1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hidden="1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hidden="1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hidden="1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hidden="1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hidden="1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hidden="1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hidden="1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hidden="1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hidden="1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hidden="1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hidden="1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hidden="1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hidden="1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hidden="1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hidden="1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hidden="1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hidden="1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hidden="1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hidden="1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hidden="1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hidden="1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hidden="1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hidden="1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hidden="1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hidden="1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hidden="1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hidden="1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hidden="1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hidden="1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hidden="1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hidden="1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hidden="1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2543</v>
      </c>
      <c r="B1288" s="9">
        <v>38026</v>
      </c>
      <c r="C1288">
        <v>10113783913</v>
      </c>
      <c r="D1288" t="s">
        <v>49</v>
      </c>
    </row>
    <row r="1289" spans="1:4" hidden="1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hidden="1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1721</v>
      </c>
      <c r="B1291" s="9">
        <v>32286</v>
      </c>
      <c r="C1291">
        <v>10009490725</v>
      </c>
      <c r="D1291" t="s">
        <v>49</v>
      </c>
    </row>
    <row r="1292" spans="1:4" hidden="1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hidden="1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hidden="1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hidden="1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hidden="1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hidden="1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hidden="1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hidden="1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hidden="1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hidden="1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hidden="1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hidden="1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hidden="1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hidden="1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hidden="1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hidden="1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hidden="1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hidden="1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hidden="1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hidden="1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hidden="1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hidden="1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hidden="1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hidden="1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hidden="1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hidden="1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hidden="1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hidden="1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hidden="1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hidden="1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hidden="1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hidden="1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hidden="1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hidden="1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hidden="1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hidden="1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hidden="1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1703</v>
      </c>
      <c r="B1329" s="9">
        <v>36027</v>
      </c>
      <c r="C1329">
        <v>10010776579</v>
      </c>
      <c r="D1329" t="s">
        <v>49</v>
      </c>
    </row>
    <row r="1330" spans="1:4" hidden="1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hidden="1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hidden="1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hidden="1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hidden="1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hidden="1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hidden="1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hidden="1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hidden="1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hidden="1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hidden="1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hidden="1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hidden="1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hidden="1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hidden="1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hidden="1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hidden="1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hidden="1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hidden="1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hidden="1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hidden="1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hidden="1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hidden="1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hidden="1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hidden="1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hidden="1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hidden="1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hidden="1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hidden="1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hidden="1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hidden="1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hidden="1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hidden="1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hidden="1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hidden="1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hidden="1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hidden="1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hidden="1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hidden="1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hidden="1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hidden="1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hidden="1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hidden="1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hidden="1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hidden="1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hidden="1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hidden="1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hidden="1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hidden="1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hidden="1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hidden="1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hidden="1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hidden="1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hidden="1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hidden="1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hidden="1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hidden="1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hidden="1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hidden="1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hidden="1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hidden="1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hidden="1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hidden="1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hidden="1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hidden="1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hidden="1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hidden="1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hidden="1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hidden="1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hidden="1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hidden="1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hidden="1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hidden="1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hidden="1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hidden="1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hidden="1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hidden="1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hidden="1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hidden="1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hidden="1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hidden="1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hidden="1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hidden="1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hidden="1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hidden="1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hidden="1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hidden="1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hidden="1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hidden="1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hidden="1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hidden="1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hidden="1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hidden="1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hidden="1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hidden="1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hidden="1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hidden="1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hidden="1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hidden="1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hidden="1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hidden="1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hidden="1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hidden="1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hidden="1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hidden="1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hidden="1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hidden="1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hidden="1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hidden="1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hidden="1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hidden="1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hidden="1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hidden="1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hidden="1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hidden="1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hidden="1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hidden="1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hidden="1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hidden="1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hidden="1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hidden="1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hidden="1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hidden="1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hidden="1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hidden="1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hidden="1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hidden="1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hidden="1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hidden="1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hidden="1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hidden="1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hidden="1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hidden="1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hidden="1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hidden="1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hidden="1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hidden="1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hidden="1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hidden="1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hidden="1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hidden="1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hidden="1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hidden="1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hidden="1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hidden="1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hidden="1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hidden="1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hidden="1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hidden="1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hidden="1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hidden="1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hidden="1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hidden="1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hidden="1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hidden="1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hidden="1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hidden="1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hidden="1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hidden="1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hidden="1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hidden="1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hidden="1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hidden="1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hidden="1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hidden="1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hidden="1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hidden="1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hidden="1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hidden="1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hidden="1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hidden="1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hidden="1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hidden="1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hidden="1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hidden="1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hidden="1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hidden="1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hidden="1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hidden="1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hidden="1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hidden="1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hidden="1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hidden="1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hidden="1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hidden="1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hidden="1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hidden="1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hidden="1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hidden="1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hidden="1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hidden="1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hidden="1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hidden="1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hidden="1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1788</v>
      </c>
      <c r="B1524" s="9">
        <v>31421</v>
      </c>
      <c r="C1524">
        <v>10004738937</v>
      </c>
      <c r="D1524" t="s">
        <v>49</v>
      </c>
    </row>
    <row r="1525" spans="1:4" hidden="1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hidden="1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hidden="1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hidden="1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hidden="1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hidden="1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hidden="1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hidden="1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hidden="1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hidden="1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hidden="1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hidden="1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hidden="1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hidden="1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hidden="1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hidden="1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hidden="1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hidden="1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hidden="1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hidden="1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hidden="1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hidden="1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hidden="1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hidden="1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hidden="1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hidden="1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hidden="1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hidden="1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hidden="1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hidden="1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hidden="1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hidden="1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hidden="1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hidden="1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hidden="1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hidden="1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hidden="1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hidden="1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hidden="1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hidden="1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hidden="1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hidden="1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hidden="1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hidden="1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hidden="1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hidden="1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hidden="1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hidden="1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hidden="1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hidden="1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hidden="1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hidden="1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hidden="1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hidden="1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hidden="1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hidden="1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hidden="1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hidden="1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hidden="1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hidden="1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hidden="1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hidden="1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hidden="1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hidden="1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hidden="1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hidden="1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hidden="1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hidden="1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hidden="1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hidden="1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hidden="1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hidden="1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hidden="1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hidden="1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hidden="1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hidden="1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hidden="1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hidden="1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hidden="1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hidden="1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hidden="1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hidden="1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hidden="1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hidden="1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hidden="1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hidden="1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hidden="1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hidden="1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hidden="1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hidden="1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hidden="1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hidden="1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hidden="1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hidden="1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hidden="1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hidden="1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hidden="1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hidden="1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hidden="1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hidden="1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hidden="1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hidden="1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hidden="1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hidden="1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hidden="1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hidden="1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hidden="1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hidden="1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hidden="1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hidden="1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hidden="1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hidden="1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hidden="1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hidden="1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hidden="1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hidden="1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hidden="1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hidden="1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hidden="1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hidden="1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hidden="1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hidden="1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hidden="1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hidden="1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hidden="1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hidden="1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hidden="1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hidden="1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hidden="1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hidden="1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hidden="1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hidden="1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hidden="1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hidden="1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hidden="1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hidden="1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hidden="1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hidden="1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hidden="1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hidden="1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hidden="1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hidden="1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hidden="1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hidden="1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hidden="1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hidden="1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hidden="1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hidden="1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hidden="1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hidden="1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hidden="1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hidden="1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hidden="1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hidden="1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hidden="1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hidden="1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hidden="1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hidden="1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hidden="1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hidden="1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hidden="1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hidden="1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hidden="1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hidden="1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hidden="1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hidden="1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hidden="1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hidden="1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hidden="1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hidden="1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hidden="1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hidden="1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hidden="1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hidden="1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hidden="1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hidden="1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hidden="1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hidden="1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hidden="1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hidden="1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hidden="1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hidden="1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hidden="1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hidden="1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hidden="1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hidden="1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hidden="1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hidden="1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hidden="1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hidden="1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hidden="1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hidden="1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hidden="1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hidden="1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hidden="1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hidden="1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hidden="1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hidden="1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hidden="1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hidden="1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hidden="1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hidden="1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hidden="1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hidden="1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hidden="1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hidden="1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hidden="1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hidden="1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hidden="1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hidden="1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hidden="1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hidden="1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hidden="1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hidden="1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hidden="1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hidden="1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hidden="1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hidden="1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hidden="1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hidden="1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hidden="1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hidden="1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hidden="1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hidden="1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hidden="1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hidden="1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hidden="1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hidden="1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hidden="1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hidden="1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hidden="1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hidden="1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hidden="1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hidden="1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hidden="1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hidden="1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hidden="1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hidden="1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hidden="1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hidden="1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hidden="1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hidden="1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hidden="1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hidden="1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hidden="1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hidden="1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hidden="1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hidden="1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hidden="1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hidden="1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hidden="1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hidden="1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hidden="1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hidden="1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hidden="1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hidden="1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hidden="1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hidden="1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hidden="1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hidden="1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hidden="1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hidden="1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hidden="1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hidden="1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hidden="1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hidden="1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hidden="1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hidden="1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hidden="1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hidden="1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hidden="1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hidden="1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hidden="1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hidden="1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hidden="1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hidden="1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hidden="1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hidden="1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hidden="1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hidden="1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hidden="1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hidden="1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hidden="1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hidden="1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hidden="1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hidden="1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hidden="1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hidden="1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hidden="1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hidden="1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hidden="1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hidden="1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hidden="1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hidden="1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hidden="1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hidden="1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hidden="1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hidden="1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hidden="1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hidden="1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hidden="1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hidden="1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hidden="1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hidden="1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hidden="1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hidden="1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hidden="1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hidden="1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hidden="1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hidden="1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hidden="1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hidden="1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1722</v>
      </c>
      <c r="B1837" s="9">
        <v>34870</v>
      </c>
      <c r="C1837">
        <v>10009301068</v>
      </c>
      <c r="D1837" t="s">
        <v>49</v>
      </c>
    </row>
    <row r="1838" spans="1:4" hidden="1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hidden="1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hidden="1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hidden="1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hidden="1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860</v>
      </c>
      <c r="B1843" s="9">
        <v>38249</v>
      </c>
      <c r="C1843">
        <v>10056227749</v>
      </c>
      <c r="D1843" t="s">
        <v>49</v>
      </c>
    </row>
    <row r="1844" spans="1:4" hidden="1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hidden="1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hidden="1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hidden="1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hidden="1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hidden="1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hidden="1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hidden="1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hidden="1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hidden="1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hidden="1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hidden="1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hidden="1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hidden="1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hidden="1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hidden="1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hidden="1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hidden="1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hidden="1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hidden="1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hidden="1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hidden="1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hidden="1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hidden="1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hidden="1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hidden="1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hidden="1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hidden="1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hidden="1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hidden="1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hidden="1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hidden="1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hidden="1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hidden="1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hidden="1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hidden="1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hidden="1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hidden="1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hidden="1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hidden="1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hidden="1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hidden="1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hidden="1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hidden="1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hidden="1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hidden="1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hidden="1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hidden="1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hidden="1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hidden="1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hidden="1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hidden="1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hidden="1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hidden="1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hidden="1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hidden="1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hidden="1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hidden="1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hidden="1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hidden="1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hidden="1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hidden="1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hidden="1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hidden="1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hidden="1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hidden="1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hidden="1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hidden="1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hidden="1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hidden="1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hidden="1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hidden="1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hidden="1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hidden="1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hidden="1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hidden="1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hidden="1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hidden="1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hidden="1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hidden="1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hidden="1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hidden="1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hidden="1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hidden="1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hidden="1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hidden="1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hidden="1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hidden="1" x14ac:dyDescent="0.3">
      <c r="A1931" t="s">
        <v>2413</v>
      </c>
      <c r="B1931" s="9">
        <v>32237</v>
      </c>
      <c r="C1931">
        <v>10009711502</v>
      </c>
    </row>
    <row r="1932" spans="1:4" hidden="1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hidden="1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hidden="1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hidden="1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hidden="1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hidden="1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hidden="1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hidden="1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hidden="1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hidden="1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hidden="1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hidden="1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hidden="1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hidden="1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hidden="1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hidden="1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hidden="1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hidden="1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hidden="1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hidden="1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hidden="1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hidden="1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hidden="1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hidden="1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hidden="1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hidden="1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hidden="1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hidden="1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hidden="1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hidden="1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hidden="1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hidden="1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hidden="1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hidden="1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hidden="1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hidden="1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hidden="1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hidden="1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1850</v>
      </c>
      <c r="B1970" s="9">
        <v>35704</v>
      </c>
      <c r="C1970">
        <v>10010176896</v>
      </c>
      <c r="D1970" t="s">
        <v>49</v>
      </c>
    </row>
    <row r="1971" spans="1:4" hidden="1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hidden="1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hidden="1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hidden="1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hidden="1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hidden="1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hidden="1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hidden="1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hidden="1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hidden="1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hidden="1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hidden="1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hidden="1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hidden="1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hidden="1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hidden="1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hidden="1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hidden="1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hidden="1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hidden="1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hidden="1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hidden="1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hidden="1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hidden="1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hidden="1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hidden="1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hidden="1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hidden="1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hidden="1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hidden="1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hidden="1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hidden="1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hidden="1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hidden="1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hidden="1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hidden="1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hidden="1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hidden="1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hidden="1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1711</v>
      </c>
      <c r="B2011" s="9">
        <v>36016</v>
      </c>
      <c r="C2011">
        <v>10010181849</v>
      </c>
      <c r="D2011" t="s">
        <v>49</v>
      </c>
    </row>
    <row r="2012" spans="1:4" hidden="1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hidden="1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hidden="1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hidden="1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hidden="1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hidden="1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3">
      <c r="A2019" t="s">
        <v>974</v>
      </c>
      <c r="B2019" s="9">
        <v>28828</v>
      </c>
      <c r="C2019">
        <v>10128344118</v>
      </c>
      <c r="D2019" t="s">
        <v>49</v>
      </c>
    </row>
    <row r="2020" spans="1:4" hidden="1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3566</v>
      </c>
      <c r="B2021" s="9">
        <v>37755</v>
      </c>
      <c r="C2021">
        <v>10047403981</v>
      </c>
      <c r="D2021" t="s">
        <v>49</v>
      </c>
    </row>
    <row r="2022" spans="1:4" hidden="1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hidden="1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hidden="1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hidden="1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1066</v>
      </c>
      <c r="B2026" s="9">
        <v>38024</v>
      </c>
      <c r="C2026">
        <v>10047405904</v>
      </c>
      <c r="D2026" t="s">
        <v>49</v>
      </c>
    </row>
    <row r="2027" spans="1:4" hidden="1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hidden="1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hidden="1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hidden="1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hidden="1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hidden="1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hidden="1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hidden="1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hidden="1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hidden="1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hidden="1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hidden="1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hidden="1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hidden="1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hidden="1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hidden="1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hidden="1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hidden="1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hidden="1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hidden="1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hidden="1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hidden="1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hidden="1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hidden="1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hidden="1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hidden="1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hidden="1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hidden="1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hidden="1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hidden="1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hidden="1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hidden="1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hidden="1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hidden="1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hidden="1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hidden="1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hidden="1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hidden="1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hidden="1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hidden="1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hidden="1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hidden="1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hidden="1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hidden="1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hidden="1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hidden="1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hidden="1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hidden="1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hidden="1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hidden="1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hidden="1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hidden="1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hidden="1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hidden="1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hidden="1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hidden="1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hidden="1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hidden="1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hidden="1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hidden="1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hidden="1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hidden="1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hidden="1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hidden="1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hidden="1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hidden="1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hidden="1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hidden="1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hidden="1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hidden="1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hidden="1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hidden="1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hidden="1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hidden="1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hidden="1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hidden="1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hidden="1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hidden="1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hidden="1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hidden="1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hidden="1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hidden="1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hidden="1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hidden="1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hidden="1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hidden="1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hidden="1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hidden="1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hidden="1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hidden="1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hidden="1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hidden="1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hidden="1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hidden="1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hidden="1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hidden="1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hidden="1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hidden="1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hidden="1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hidden="1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hidden="1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2332</v>
      </c>
      <c r="B2128" s="9">
        <v>35529</v>
      </c>
      <c r="C2128">
        <v>10010602585</v>
      </c>
      <c r="D2128" t="s">
        <v>49</v>
      </c>
    </row>
    <row r="2129" spans="1:4" hidden="1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hidden="1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hidden="1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hidden="1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hidden="1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hidden="1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hidden="1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hidden="1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hidden="1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hidden="1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hidden="1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hidden="1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hidden="1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hidden="1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hidden="1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hidden="1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hidden="1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hidden="1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hidden="1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hidden="1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hidden="1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hidden="1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hidden="1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hidden="1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hidden="1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hidden="1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hidden="1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hidden="1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hidden="1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hidden="1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hidden="1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hidden="1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hidden="1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hidden="1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hidden="1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hidden="1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hidden="1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hidden="1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hidden="1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hidden="1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hidden="1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hidden="1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hidden="1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hidden="1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hidden="1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hidden="1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hidden="1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hidden="1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hidden="1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hidden="1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hidden="1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hidden="1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hidden="1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hidden="1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hidden="1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hidden="1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hidden="1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hidden="1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hidden="1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hidden="1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hidden="1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hidden="1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hidden="1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hidden="1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hidden="1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hidden="1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hidden="1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hidden="1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hidden="1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hidden="1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hidden="1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hidden="1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hidden="1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hidden="1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hidden="1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hidden="1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hidden="1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hidden="1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hidden="1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hidden="1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hidden="1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hidden="1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hidden="1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hidden="1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hidden="1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hidden="1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hidden="1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hidden="1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hidden="1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hidden="1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hidden="1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hidden="1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hidden="1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hidden="1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hidden="1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hidden="1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hidden="1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hidden="1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hidden="1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hidden="1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hidden="1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hidden="1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hidden="1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hidden="1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hidden="1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hidden="1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hidden="1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hidden="1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hidden="1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hidden="1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hidden="1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hidden="1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hidden="1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hidden="1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hidden="1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hidden="1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hidden="1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hidden="1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hidden="1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hidden="1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hidden="1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hidden="1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hidden="1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hidden="1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hidden="1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hidden="1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hidden="1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hidden="1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hidden="1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hidden="1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hidden="1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hidden="1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hidden="1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hidden="1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hidden="1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978</v>
      </c>
      <c r="B2264" s="9">
        <v>38125</v>
      </c>
      <c r="C2264">
        <v>10047310318</v>
      </c>
      <c r="D2264" t="s">
        <v>49</v>
      </c>
    </row>
    <row r="2265" spans="1:4" hidden="1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hidden="1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hidden="1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hidden="1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hidden="1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hidden="1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hidden="1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hidden="1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hidden="1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hidden="1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hidden="1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hidden="1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hidden="1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hidden="1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hidden="1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hidden="1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hidden="1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hidden="1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hidden="1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hidden="1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hidden="1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hidden="1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hidden="1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hidden="1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hidden="1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hidden="1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hidden="1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hidden="1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hidden="1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hidden="1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hidden="1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hidden="1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hidden="1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hidden="1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hidden="1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hidden="1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hidden="1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hidden="1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hidden="1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hidden="1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hidden="1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hidden="1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hidden="1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hidden="1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hidden="1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hidden="1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hidden="1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hidden="1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hidden="1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hidden="1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hidden="1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hidden="1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hidden="1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hidden="1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hidden="1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hidden="1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hidden="1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hidden="1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hidden="1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hidden="1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hidden="1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hidden="1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hidden="1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hidden="1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hidden="1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hidden="1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hidden="1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hidden="1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hidden="1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hidden="1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hidden="1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hidden="1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hidden="1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hidden="1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hidden="1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hidden="1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hidden="1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hidden="1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hidden="1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hidden="1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hidden="1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hidden="1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hidden="1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hidden="1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hidden="1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hidden="1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hidden="1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hidden="1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hidden="1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hidden="1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hidden="1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hidden="1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hidden="1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hidden="1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hidden="1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hidden="1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hidden="1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hidden="1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hidden="1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hidden="1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hidden="1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hidden="1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hidden="1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hidden="1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hidden="1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hidden="1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hidden="1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hidden="1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hidden="1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hidden="1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hidden="1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hidden="1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hidden="1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hidden="1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hidden="1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hidden="1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hidden="1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hidden="1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hidden="1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hidden="1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hidden="1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hidden="1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hidden="1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hidden="1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hidden="1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hidden="1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hidden="1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hidden="1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hidden="1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hidden="1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hidden="1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hidden="1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hidden="1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hidden="1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hidden="1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hidden="1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hidden="1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hidden="1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hidden="1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2448</v>
      </c>
      <c r="B2404" s="9">
        <v>38019</v>
      </c>
      <c r="C2404">
        <v>10047448643</v>
      </c>
      <c r="D2404" t="s">
        <v>49</v>
      </c>
    </row>
    <row r="2405" spans="1:4" hidden="1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hidden="1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hidden="1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hidden="1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hidden="1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hidden="1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hidden="1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hidden="1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hidden="1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hidden="1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hidden="1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hidden="1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hidden="1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hidden="1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hidden="1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hidden="1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hidden="1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hidden="1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hidden="1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hidden="1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hidden="1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hidden="1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hidden="1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hidden="1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hidden="1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hidden="1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hidden="1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hidden="1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hidden="1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hidden="1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hidden="1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hidden="1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hidden="1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hidden="1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hidden="1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hidden="1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hidden="1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hidden="1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hidden="1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hidden="1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hidden="1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hidden="1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hidden="1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hidden="1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hidden="1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hidden="1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hidden="1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hidden="1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hidden="1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hidden="1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hidden="1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hidden="1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hidden="1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hidden="1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hidden="1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hidden="1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hidden="1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hidden="1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hidden="1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hidden="1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hidden="1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hidden="1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hidden="1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hidden="1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hidden="1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hidden="1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hidden="1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hidden="1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hidden="1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hidden="1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hidden="1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hidden="1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hidden="1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hidden="1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hidden="1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hidden="1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hidden="1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hidden="1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hidden="1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hidden="1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hidden="1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hidden="1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hidden="1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hidden="1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hidden="1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hidden="1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hidden="1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hidden="1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hidden="1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hidden="1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hidden="1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hidden="1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hidden="1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hidden="1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hidden="1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hidden="1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hidden="1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hidden="1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hidden="1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hidden="1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hidden="1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hidden="1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hidden="1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hidden="1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hidden="1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hidden="1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hidden="1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hidden="1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hidden="1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hidden="1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hidden="1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hidden="1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hidden="1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hidden="1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hidden="1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hidden="1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hidden="1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hidden="1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hidden="1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hidden="1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hidden="1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hidden="1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hidden="1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hidden="1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hidden="1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hidden="1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hidden="1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hidden="1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hidden="1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hidden="1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hidden="1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hidden="1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hidden="1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hidden="1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hidden="1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hidden="1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hidden="1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hidden="1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hidden="1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hidden="1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hidden="1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hidden="1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hidden="1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hidden="1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hidden="1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hidden="1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hidden="1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hidden="1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hidden="1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hidden="1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hidden="1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hidden="1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hidden="1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hidden="1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hidden="1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hidden="1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hidden="1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hidden="1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hidden="1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hidden="1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hidden="1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hidden="1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hidden="1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hidden="1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hidden="1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hidden="1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hidden="1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hidden="1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hidden="1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hidden="1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hidden="1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hidden="1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hidden="1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hidden="1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hidden="1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hidden="1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hidden="1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hidden="1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hidden="1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hidden="1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hidden="1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hidden="1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hidden="1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hidden="1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hidden="1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hidden="1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hidden="1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hidden="1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hidden="1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hidden="1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hidden="1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hidden="1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hidden="1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hidden="1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hidden="1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hidden="1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hidden="1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hidden="1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hidden="1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hidden="1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hidden="1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hidden="1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hidden="1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hidden="1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hidden="1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hidden="1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hidden="1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hidden="1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hidden="1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hidden="1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hidden="1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hidden="1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hidden="1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hidden="1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hidden="1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hidden="1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hidden="1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931</v>
      </c>
      <c r="B2622" s="9">
        <v>32296</v>
      </c>
      <c r="C2622">
        <v>10117563071</v>
      </c>
      <c r="D2622" t="s">
        <v>49</v>
      </c>
    </row>
    <row r="2623" spans="1:4" hidden="1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hidden="1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hidden="1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hidden="1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hidden="1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hidden="1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hidden="1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hidden="1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hidden="1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hidden="1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hidden="1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hidden="1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hidden="1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hidden="1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hidden="1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2329</v>
      </c>
      <c r="B2638" s="9">
        <v>36770</v>
      </c>
      <c r="C2638">
        <v>10015336791</v>
      </c>
      <c r="D2638" t="s">
        <v>49</v>
      </c>
    </row>
    <row r="2639" spans="1:4" hidden="1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hidden="1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hidden="1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hidden="1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hidden="1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hidden="1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hidden="1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hidden="1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hidden="1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hidden="1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hidden="1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hidden="1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hidden="1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hidden="1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hidden="1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hidden="1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hidden="1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hidden="1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hidden="1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hidden="1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hidden="1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hidden="1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hidden="1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hidden="1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hidden="1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hidden="1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hidden="1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hidden="1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hidden="1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hidden="1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hidden="1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hidden="1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hidden="1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hidden="1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hidden="1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hidden="1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hidden="1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hidden="1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hidden="1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hidden="1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hidden="1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hidden="1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hidden="1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hidden="1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hidden="1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hidden="1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hidden="1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hidden="1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hidden="1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hidden="1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hidden="1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hidden="1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hidden="1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hidden="1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hidden="1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hidden="1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hidden="1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hidden="1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hidden="1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hidden="1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hidden="1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hidden="1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hidden="1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1617</v>
      </c>
      <c r="B2702" s="9">
        <v>35489</v>
      </c>
      <c r="C2702">
        <v>10009720996</v>
      </c>
      <c r="D2702" t="s">
        <v>49</v>
      </c>
    </row>
    <row r="2703" spans="1:4" hidden="1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hidden="1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hidden="1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hidden="1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hidden="1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hidden="1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hidden="1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hidden="1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hidden="1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hidden="1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hidden="1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hidden="1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hidden="1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hidden="1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hidden="1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hidden="1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hidden="1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hidden="1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hidden="1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hidden="1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hidden="1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hidden="1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hidden="1" x14ac:dyDescent="0.3">
      <c r="A2725" t="s">
        <v>3056</v>
      </c>
      <c r="C2725">
        <v>10061348743</v>
      </c>
      <c r="D2725" t="s">
        <v>44</v>
      </c>
    </row>
    <row r="2726" spans="1:4" hidden="1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hidden="1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hidden="1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hidden="1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hidden="1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hidden="1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hidden="1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hidden="1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hidden="1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hidden="1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hidden="1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hidden="1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hidden="1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hidden="1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hidden="1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hidden="1" x14ac:dyDescent="0.3">
      <c r="A2741" t="s">
        <v>2910</v>
      </c>
      <c r="C2741">
        <v>10061349652</v>
      </c>
      <c r="D2741" t="s">
        <v>44</v>
      </c>
    </row>
    <row r="2742" spans="1:4" hidden="1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hidden="1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hidden="1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hidden="1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hidden="1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hidden="1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hidden="1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hidden="1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hidden="1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hidden="1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hidden="1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hidden="1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hidden="1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hidden="1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hidden="1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hidden="1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hidden="1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hidden="1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hidden="1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hidden="1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hidden="1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hidden="1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hidden="1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hidden="1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hidden="1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hidden="1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hidden="1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hidden="1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hidden="1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hidden="1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hidden="1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hidden="1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hidden="1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hidden="1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hidden="1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hidden="1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hidden="1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hidden="1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hidden="1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hidden="1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hidden="1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hidden="1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hidden="1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hidden="1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hidden="1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hidden="1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hidden="1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hidden="1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hidden="1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hidden="1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hidden="1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hidden="1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hidden="1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hidden="1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hidden="1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hidden="1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hidden="1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hidden="1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hidden="1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hidden="1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hidden="1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hidden="1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hidden="1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hidden="1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hidden="1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hidden="1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hidden="1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hidden="1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hidden="1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hidden="1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hidden="1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hidden="1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hidden="1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hidden="1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hidden="1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hidden="1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hidden="1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hidden="1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hidden="1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hidden="1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hidden="1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hidden="1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hidden="1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hidden="1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hidden="1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hidden="1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hidden="1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hidden="1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hidden="1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hidden="1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hidden="1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hidden="1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hidden="1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hidden="1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2959</v>
      </c>
      <c r="B2836" s="9">
        <v>36117</v>
      </c>
      <c r="C2836">
        <v>10010778195</v>
      </c>
      <c r="D2836" t="s">
        <v>49</v>
      </c>
    </row>
    <row r="2837" spans="1:4" hidden="1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hidden="1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hidden="1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hidden="1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hidden="1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hidden="1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hidden="1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hidden="1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hidden="1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hidden="1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hidden="1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hidden="1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hidden="1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hidden="1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hidden="1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hidden="1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hidden="1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hidden="1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hidden="1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hidden="1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hidden="1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hidden="1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hidden="1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hidden="1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hidden="1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hidden="1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hidden="1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hidden="1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hidden="1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hidden="1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hidden="1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hidden="1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hidden="1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hidden="1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hidden="1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hidden="1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hidden="1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hidden="1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hidden="1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hidden="1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hidden="1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hidden="1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hidden="1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hidden="1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hidden="1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hidden="1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hidden="1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hidden="1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hidden="1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hidden="1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hidden="1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hidden="1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hidden="1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hidden="1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hidden="1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hidden="1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hidden="1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hidden="1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hidden="1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hidden="1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hidden="1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1537</v>
      </c>
      <c r="B2898" s="9">
        <v>36428</v>
      </c>
      <c r="C2898">
        <v>10015286372</v>
      </c>
      <c r="D2898" t="s">
        <v>49</v>
      </c>
    </row>
    <row r="2899" spans="1:4" hidden="1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hidden="1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hidden="1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hidden="1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hidden="1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hidden="1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hidden="1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hidden="1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hidden="1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hidden="1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hidden="1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hidden="1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hidden="1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hidden="1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hidden="1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hidden="1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hidden="1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hidden="1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hidden="1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hidden="1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hidden="1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hidden="1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hidden="1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hidden="1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hidden="1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hidden="1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hidden="1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hidden="1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hidden="1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hidden="1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hidden="1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hidden="1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hidden="1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hidden="1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hidden="1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hidden="1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hidden="1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hidden="1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hidden="1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hidden="1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hidden="1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hidden="1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hidden="1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hidden="1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hidden="1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hidden="1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hidden="1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hidden="1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hidden="1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hidden="1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1337</v>
      </c>
      <c r="B2949" s="9">
        <v>36954</v>
      </c>
      <c r="C2949">
        <v>10087884408</v>
      </c>
      <c r="D2949" t="s">
        <v>49</v>
      </c>
    </row>
    <row r="2950" spans="1:4" hidden="1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hidden="1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hidden="1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hidden="1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hidden="1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hidden="1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hidden="1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hidden="1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hidden="1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hidden="1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hidden="1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hidden="1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hidden="1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hidden="1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hidden="1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hidden="1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hidden="1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hidden="1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hidden="1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hidden="1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hidden="1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hidden="1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hidden="1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hidden="1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hidden="1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hidden="1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hidden="1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hidden="1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hidden="1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hidden="1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hidden="1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hidden="1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hidden="1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hidden="1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hidden="1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hidden="1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hidden="1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hidden="1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hidden="1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hidden="1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hidden="1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hidden="1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hidden="1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hidden="1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hidden="1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hidden="1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hidden="1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hidden="1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hidden="1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hidden="1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hidden="1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hidden="1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hidden="1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hidden="1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hidden="1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hidden="1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hidden="1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hidden="1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hidden="1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hidden="1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hidden="1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hidden="1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hidden="1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hidden="1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hidden="1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hidden="1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hidden="1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hidden="1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hidden="1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hidden="1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hidden="1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hidden="1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hidden="1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hidden="1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hidden="1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hidden="1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hidden="1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hidden="1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hidden="1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hidden="1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hidden="1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hidden="1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hidden="1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hidden="1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hidden="1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hidden="1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hidden="1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hidden="1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hidden="1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hidden="1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hidden="1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hidden="1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hidden="1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hidden="1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hidden="1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hidden="1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hidden="1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hidden="1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hidden="1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hidden="1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hidden="1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hidden="1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hidden="1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hidden="1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hidden="1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hidden="1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hidden="1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hidden="1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hidden="1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hidden="1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hidden="1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hidden="1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hidden="1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hidden="1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hidden="1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hidden="1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hidden="1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hidden="1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hidden="1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hidden="1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hidden="1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hidden="1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hidden="1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hidden="1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hidden="1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hidden="1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hidden="1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hidden="1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hidden="1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hidden="1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hidden="1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hidden="1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hidden="1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hidden="1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hidden="1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hidden="1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hidden="1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hidden="1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hidden="1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hidden="1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hidden="1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hidden="1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hidden="1" x14ac:dyDescent="0.3">
      <c r="A3092" t="s">
        <v>3408</v>
      </c>
      <c r="C3092">
        <v>10061355110</v>
      </c>
      <c r="D3092" t="s">
        <v>118</v>
      </c>
    </row>
    <row r="3093" spans="1:4" hidden="1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hidden="1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hidden="1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hidden="1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hidden="1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hidden="1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hidden="1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hidden="1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hidden="1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hidden="1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hidden="1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hidden="1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hidden="1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hidden="1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hidden="1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hidden="1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hidden="1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hidden="1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hidden="1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hidden="1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hidden="1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hidden="1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hidden="1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hidden="1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hidden="1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hidden="1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hidden="1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hidden="1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hidden="1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2756</v>
      </c>
      <c r="B3122" s="9">
        <v>33524</v>
      </c>
      <c r="C3122">
        <v>10013443069</v>
      </c>
      <c r="D3122" t="s">
        <v>49</v>
      </c>
    </row>
    <row r="3123" spans="1:4" hidden="1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hidden="1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hidden="1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hidden="1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hidden="1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hidden="1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hidden="1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hidden="1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hidden="1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hidden="1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hidden="1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hidden="1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hidden="1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hidden="1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hidden="1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hidden="1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hidden="1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hidden="1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hidden="1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hidden="1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hidden="1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hidden="1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hidden="1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hidden="1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hidden="1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hidden="1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hidden="1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hidden="1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hidden="1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hidden="1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hidden="1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hidden="1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hidden="1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hidden="1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hidden="1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hidden="1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hidden="1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hidden="1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hidden="1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hidden="1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hidden="1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hidden="1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hidden="1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hidden="1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hidden="1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hidden="1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hidden="1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hidden="1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hidden="1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hidden="1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hidden="1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hidden="1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hidden="1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hidden="1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hidden="1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hidden="1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hidden="1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hidden="1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hidden="1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hidden="1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hidden="1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hidden="1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hidden="1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hidden="1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hidden="1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hidden="1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hidden="1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hidden="1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hidden="1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hidden="1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hidden="1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hidden="1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hidden="1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hidden="1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hidden="1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hidden="1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hidden="1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hidden="1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hidden="1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hidden="1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hidden="1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hidden="1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hidden="1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hidden="1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hidden="1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hidden="1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hidden="1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hidden="1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hidden="1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hidden="1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hidden="1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hidden="1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hidden="1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hidden="1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hidden="1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hidden="1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hidden="1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hidden="1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hidden="1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hidden="1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hidden="1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hidden="1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hidden="1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hidden="1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hidden="1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hidden="1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hidden="1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hidden="1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hidden="1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hidden="1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hidden="1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hidden="1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hidden="1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hidden="1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hidden="1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hidden="1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hidden="1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hidden="1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hidden="1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hidden="1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hidden="1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hidden="1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hidden="1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hidden="1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hidden="1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hidden="1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hidden="1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hidden="1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hidden="1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hidden="1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hidden="1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hidden="1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hidden="1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hidden="1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hidden="1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hidden="1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hidden="1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hidden="1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hidden="1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hidden="1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hidden="1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hidden="1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1726</v>
      </c>
      <c r="B3265" s="9">
        <v>35985</v>
      </c>
      <c r="C3265">
        <v>10010777993</v>
      </c>
      <c r="D3265" t="s">
        <v>49</v>
      </c>
    </row>
    <row r="3266" spans="1:4" hidden="1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hidden="1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hidden="1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hidden="1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hidden="1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hidden="1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hidden="1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hidden="1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hidden="1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hidden="1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hidden="1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hidden="1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hidden="1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hidden="1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hidden="1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hidden="1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hidden="1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hidden="1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hidden="1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hidden="1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hidden="1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hidden="1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hidden="1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hidden="1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hidden="1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hidden="1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hidden="1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hidden="1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hidden="1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hidden="1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hidden="1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hidden="1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hidden="1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hidden="1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hidden="1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hidden="1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hidden="1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hidden="1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hidden="1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hidden="1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hidden="1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hidden="1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hidden="1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hidden="1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hidden="1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hidden="1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hidden="1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hidden="1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hidden="1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hidden="1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hidden="1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hidden="1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hidden="1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hidden="1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hidden="1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hidden="1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hidden="1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hidden="1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hidden="1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hidden="1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hidden="1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hidden="1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hidden="1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hidden="1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hidden="1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hidden="1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hidden="1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hidden="1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hidden="1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hidden="1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hidden="1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hidden="1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hidden="1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hidden="1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hidden="1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hidden="1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hidden="1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hidden="1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hidden="1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hidden="1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hidden="1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hidden="1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hidden="1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hidden="1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hidden="1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hidden="1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hidden="1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hidden="1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hidden="1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hidden="1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hidden="1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hidden="1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hidden="1" x14ac:dyDescent="0.3">
      <c r="A3358" t="s">
        <v>3655</v>
      </c>
      <c r="C3358">
        <v>10061350258</v>
      </c>
      <c r="D3358" t="s">
        <v>44</v>
      </c>
    </row>
    <row r="3359" spans="1:4" hidden="1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hidden="1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hidden="1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hidden="1" x14ac:dyDescent="0.3">
      <c r="A3362" t="s">
        <v>3659</v>
      </c>
      <c r="C3362">
        <v>10061355211</v>
      </c>
      <c r="D3362" t="s">
        <v>118</v>
      </c>
    </row>
    <row r="3363" spans="1:4" hidden="1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hidden="1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hidden="1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hidden="1" x14ac:dyDescent="0.3">
      <c r="A3366" t="s">
        <v>3663</v>
      </c>
      <c r="C3366">
        <v>10061357029</v>
      </c>
      <c r="D3366" t="s">
        <v>25</v>
      </c>
    </row>
    <row r="3367" spans="1:4" hidden="1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hidden="1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hidden="1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hidden="1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hidden="1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hidden="1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hidden="1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hidden="1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hidden="1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hidden="1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hidden="1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hidden="1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hidden="1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hidden="1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hidden="1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hidden="1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hidden="1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hidden="1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hidden="1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hidden="1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hidden="1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hidden="1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hidden="1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hidden="1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hidden="1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hidden="1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hidden="1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hidden="1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hidden="1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hidden="1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hidden="1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hidden="1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hidden="1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hidden="1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hidden="1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hidden="1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hidden="1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hidden="1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hidden="1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hidden="1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hidden="1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hidden="1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hidden="1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hidden="1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hidden="1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hidden="1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hidden="1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hidden="1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hidden="1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hidden="1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hidden="1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hidden="1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hidden="1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hidden="1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hidden="1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hidden="1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hidden="1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hidden="1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hidden="1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hidden="1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hidden="1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hidden="1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hidden="1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hidden="1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hidden="1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hidden="1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hidden="1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hidden="1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hidden="1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hidden="1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hidden="1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hidden="1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hidden="1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hidden="1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hidden="1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hidden="1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hidden="1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hidden="1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hidden="1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hidden="1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hidden="1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hidden="1" x14ac:dyDescent="0.3">
      <c r="A3448" t="s">
        <v>3874</v>
      </c>
      <c r="B3448" s="9">
        <v>36910</v>
      </c>
      <c r="C3448">
        <v>10021474972</v>
      </c>
      <c r="D3448" t="s">
        <v>40</v>
      </c>
    </row>
    <row r="3449" spans="1:4" hidden="1" x14ac:dyDescent="0.3">
      <c r="C3449" s="133">
        <v>10005968918</v>
      </c>
    </row>
    <row r="3450" spans="1:4" hidden="1" x14ac:dyDescent="0.3">
      <c r="C3450" s="133">
        <v>10010598141</v>
      </c>
    </row>
    <row r="3451" spans="1:4" hidden="1" x14ac:dyDescent="0.3">
      <c r="C3451" s="133">
        <v>10010747681</v>
      </c>
    </row>
    <row r="3452" spans="1:4" hidden="1" x14ac:dyDescent="0.3">
      <c r="C3452" s="133">
        <v>10015781476</v>
      </c>
    </row>
    <row r="3453" spans="1:4" hidden="1" x14ac:dyDescent="0.3">
      <c r="C3453" s="133">
        <v>10110977478</v>
      </c>
    </row>
    <row r="3454" spans="1:4" hidden="1" x14ac:dyDescent="0.3">
      <c r="C3454" s="133">
        <v>10022169029</v>
      </c>
    </row>
    <row r="3455" spans="1:4" hidden="1" x14ac:dyDescent="0.3">
      <c r="C3455" s="133">
        <v>10021932084</v>
      </c>
    </row>
    <row r="3456" spans="1:4" hidden="1" x14ac:dyDescent="0.3">
      <c r="C3456" s="133">
        <v>10021677258</v>
      </c>
    </row>
    <row r="3457" spans="3:3" hidden="1" x14ac:dyDescent="0.3">
      <c r="C3457" s="133">
        <v>10021847313</v>
      </c>
    </row>
    <row r="3458" spans="3:3" hidden="1" x14ac:dyDescent="0.3">
      <c r="C3458" s="133">
        <v>10021931579</v>
      </c>
    </row>
    <row r="3459" spans="3:3" hidden="1" x14ac:dyDescent="0.3">
      <c r="C3459" s="133">
        <v>10021769713</v>
      </c>
    </row>
    <row r="3460" spans="3:3" hidden="1" x14ac:dyDescent="0.3">
      <c r="C3460" s="133" t="s">
        <v>3780</v>
      </c>
    </row>
    <row r="3461" spans="3:3" hidden="1" x14ac:dyDescent="0.3">
      <c r="C3461" s="133">
        <v>10021917940</v>
      </c>
    </row>
    <row r="3462" spans="3:3" hidden="1" x14ac:dyDescent="0.3">
      <c r="C3462" s="133">
        <v>10015171184</v>
      </c>
    </row>
    <row r="3463" spans="3:3" hidden="1" x14ac:dyDescent="0.3">
      <c r="C3463" s="133">
        <v>10015528367</v>
      </c>
    </row>
    <row r="3464" spans="3:3" hidden="1" x14ac:dyDescent="0.3">
      <c r="C3464" s="133">
        <v>10010644015</v>
      </c>
    </row>
    <row r="3465" spans="3:3" hidden="1" x14ac:dyDescent="0.3">
      <c r="C3465" s="133">
        <v>10009040279</v>
      </c>
    </row>
    <row r="3466" spans="3:3" hidden="1" x14ac:dyDescent="0.3">
      <c r="C3466" s="133">
        <v>10010169624</v>
      </c>
    </row>
    <row r="3467" spans="3:3" hidden="1" x14ac:dyDescent="0.3">
      <c r="C3467" s="133">
        <v>10010652196</v>
      </c>
    </row>
    <row r="3468" spans="3:3" hidden="1" x14ac:dyDescent="0.3">
      <c r="C3468" s="133">
        <v>10010171442</v>
      </c>
    </row>
    <row r="3469" spans="3:3" hidden="1" x14ac:dyDescent="0.3">
      <c r="C3469" s="133">
        <v>10011157206</v>
      </c>
    </row>
    <row r="3470" spans="3:3" hidden="1" x14ac:dyDescent="0.3">
      <c r="C3470" s="133">
        <v>10015442077</v>
      </c>
    </row>
    <row r="3471" spans="3:3" hidden="1" x14ac:dyDescent="0.3">
      <c r="C3471" s="133">
        <v>10009233370</v>
      </c>
    </row>
    <row r="3472" spans="3:3" hidden="1" x14ac:dyDescent="0.3">
      <c r="C3472" s="133">
        <v>10066161458</v>
      </c>
    </row>
    <row r="3473" spans="3:3" hidden="1" x14ac:dyDescent="0.3">
      <c r="C3473" s="133">
        <v>10075047668</v>
      </c>
    </row>
    <row r="3474" spans="3:3" hidden="1" x14ac:dyDescent="0.3">
      <c r="C3474" s="133">
        <v>10010579448</v>
      </c>
    </row>
    <row r="3475" spans="3:3" hidden="1" x14ac:dyDescent="0.3">
      <c r="C3475" s="133">
        <v>10010775973</v>
      </c>
    </row>
    <row r="3476" spans="3:3" hidden="1" x14ac:dyDescent="0.3">
      <c r="C3476" s="133">
        <v>10129788913</v>
      </c>
    </row>
    <row r="3477" spans="3:3" hidden="1" x14ac:dyDescent="0.3">
      <c r="C3477" s="133">
        <v>10020981585</v>
      </c>
    </row>
    <row r="3478" spans="3:3" hidden="1" x14ac:dyDescent="0.3">
      <c r="C3478" s="133">
        <v>10082509796</v>
      </c>
    </row>
    <row r="3479" spans="3:3" hidden="1" x14ac:dyDescent="0.3">
      <c r="C3479" s="133">
        <v>10020784353</v>
      </c>
    </row>
    <row r="3480" spans="3:3" hidden="1" x14ac:dyDescent="0.3">
      <c r="C3480" s="133">
        <v>10006904461</v>
      </c>
    </row>
    <row r="3481" spans="3:3" hidden="1" x14ac:dyDescent="0.3">
      <c r="C3481" s="133">
        <v>10020982696</v>
      </c>
    </row>
    <row r="3482" spans="3:3" hidden="1" x14ac:dyDescent="0.3">
      <c r="C3482" s="133">
        <v>10016111983</v>
      </c>
    </row>
    <row r="3483" spans="3:3" hidden="1" x14ac:dyDescent="0.3">
      <c r="C3483" s="133">
        <v>10047201594</v>
      </c>
    </row>
    <row r="3484" spans="3:3" hidden="1" x14ac:dyDescent="0.3">
      <c r="C3484" s="133">
        <v>10009134956</v>
      </c>
    </row>
    <row r="3485" spans="3:3" hidden="1" x14ac:dyDescent="0.3">
      <c r="C3485" s="133">
        <v>10010714137</v>
      </c>
    </row>
    <row r="3486" spans="3:3" hidden="1" x14ac:dyDescent="0.3">
      <c r="C3486" s="133">
        <v>10009727767</v>
      </c>
    </row>
    <row r="3487" spans="3:3" hidden="1" x14ac:dyDescent="0.3">
      <c r="C3487" s="133">
        <v>10016235255</v>
      </c>
    </row>
    <row r="3488" spans="3:3" hidden="1" x14ac:dyDescent="0.3">
      <c r="C3488" s="133">
        <v>10053771225</v>
      </c>
    </row>
    <row r="3489" spans="3:3" hidden="1" x14ac:dyDescent="0.3">
      <c r="C3489" s="133">
        <v>10010798003</v>
      </c>
    </row>
    <row r="3490" spans="3:3" hidden="1" x14ac:dyDescent="0.3">
      <c r="C3490" s="133">
        <v>10004616877</v>
      </c>
    </row>
    <row r="3491" spans="3:3" hidden="1" x14ac:dyDescent="0.3">
      <c r="C3491" s="133">
        <v>10015528367</v>
      </c>
    </row>
    <row r="3492" spans="3:3" hidden="1" x14ac:dyDescent="0.3">
      <c r="C3492" s="133">
        <v>10015171184</v>
      </c>
    </row>
    <row r="3493" spans="3:3" hidden="1" x14ac:dyDescent="0.3">
      <c r="C3493" s="133">
        <v>10014699726</v>
      </c>
    </row>
    <row r="3494" spans="3:3" hidden="1" x14ac:dyDescent="0.3">
      <c r="C3494" s="133">
        <v>10014178552</v>
      </c>
    </row>
    <row r="3495" spans="3:3" hidden="1" x14ac:dyDescent="0.3">
      <c r="C3495" s="133">
        <v>10034919778</v>
      </c>
    </row>
    <row r="3496" spans="3:3" hidden="1" x14ac:dyDescent="0.3">
      <c r="C3496" s="133">
        <v>10015483507</v>
      </c>
    </row>
    <row r="3497" spans="3:3" hidden="1" x14ac:dyDescent="0.3">
      <c r="C3497" s="133">
        <v>10029804040</v>
      </c>
    </row>
    <row r="3498" spans="3:3" hidden="1" x14ac:dyDescent="0.3">
      <c r="C3498" s="133">
        <v>10053771225</v>
      </c>
    </row>
    <row r="3499" spans="3:3" hidden="1" x14ac:dyDescent="0.3">
      <c r="C3499" s="133">
        <v>10014739435</v>
      </c>
    </row>
    <row r="3500" spans="3:3" hidden="1" x14ac:dyDescent="0.3">
      <c r="C3500" s="133">
        <v>10036578276</v>
      </c>
    </row>
    <row r="3501" spans="3:3" hidden="1" x14ac:dyDescent="0.3">
      <c r="C3501" s="133">
        <v>10015171386</v>
      </c>
    </row>
    <row r="3502" spans="3:3" hidden="1" x14ac:dyDescent="0.3">
      <c r="C3502" s="133">
        <v>10016450776</v>
      </c>
    </row>
    <row r="3503" spans="3:3" hidden="1" x14ac:dyDescent="0.3">
      <c r="C3503" s="133">
        <v>10016111983</v>
      </c>
    </row>
    <row r="3504" spans="3:3" hidden="1" x14ac:dyDescent="0.3">
      <c r="C3504" s="133">
        <v>10036578478</v>
      </c>
    </row>
    <row r="3505" spans="3:3" hidden="1" x14ac:dyDescent="0.3">
      <c r="C3505" s="133">
        <v>10010169624</v>
      </c>
    </row>
    <row r="3506" spans="3:3" hidden="1" x14ac:dyDescent="0.3">
      <c r="C3506" s="133">
        <v>10010644015</v>
      </c>
    </row>
    <row r="3507" spans="3:3" hidden="1" x14ac:dyDescent="0.3">
      <c r="C3507" s="133">
        <v>10009233370</v>
      </c>
    </row>
    <row r="3508" spans="3:3" hidden="1" x14ac:dyDescent="0.3">
      <c r="C3508" s="133">
        <v>10009125458</v>
      </c>
    </row>
    <row r="3509" spans="3:3" hidden="1" x14ac:dyDescent="0.3">
      <c r="C3509" s="133">
        <v>10110640880</v>
      </c>
    </row>
    <row r="3510" spans="3:3" hidden="1" x14ac:dyDescent="0.3">
      <c r="C3510" s="133">
        <v>10010640981</v>
      </c>
    </row>
    <row r="3511" spans="3:3" hidden="1" x14ac:dyDescent="0.3">
      <c r="C3511" s="133">
        <v>10009134956</v>
      </c>
    </row>
    <row r="3512" spans="3:3" hidden="1" x14ac:dyDescent="0.3">
      <c r="C3512" s="133">
        <v>10008918122</v>
      </c>
    </row>
    <row r="3513" spans="3:3" hidden="1" x14ac:dyDescent="0.3">
      <c r="C3513" s="133">
        <v>10010171442</v>
      </c>
    </row>
    <row r="3514" spans="3:3" hidden="1" x14ac:dyDescent="0.3">
      <c r="C3514" s="133">
        <v>10009073221</v>
      </c>
    </row>
    <row r="3515" spans="3:3" hidden="1" x14ac:dyDescent="0.3">
      <c r="C3515" s="133">
        <v>10009118384</v>
      </c>
    </row>
    <row r="3516" spans="3:3" hidden="1" x14ac:dyDescent="0.3">
      <c r="C3516" s="133">
        <v>10009062006</v>
      </c>
    </row>
    <row r="3517" spans="3:3" hidden="1" x14ac:dyDescent="0.3">
      <c r="C3517" s="133">
        <v>10010641082</v>
      </c>
    </row>
    <row r="3518" spans="3:3" hidden="1" x14ac:dyDescent="0.3">
      <c r="C3518" s="133">
        <v>10010167402</v>
      </c>
    </row>
    <row r="3519" spans="3:3" hidden="1" x14ac:dyDescent="0.3">
      <c r="C3519" s="133">
        <v>10110181344</v>
      </c>
    </row>
    <row r="3520" spans="3:3" hidden="1" x14ac:dyDescent="0.3">
      <c r="C3520" s="133">
        <v>10018749474</v>
      </c>
    </row>
    <row r="3521" spans="3:3" hidden="1" x14ac:dyDescent="0.3">
      <c r="C3521" s="133">
        <v>10009190227</v>
      </c>
    </row>
    <row r="3522" spans="3:3" hidden="1" x14ac:dyDescent="0.3">
      <c r="C3522" s="133">
        <v>10015528367</v>
      </c>
    </row>
    <row r="3523" spans="3:3" hidden="1" x14ac:dyDescent="0.3">
      <c r="C3523" s="133">
        <v>10014178552</v>
      </c>
    </row>
    <row r="3524" spans="3:3" hidden="1" x14ac:dyDescent="0.3">
      <c r="C3524" s="133">
        <v>10014699726</v>
      </c>
    </row>
    <row r="3525" spans="3:3" hidden="1" x14ac:dyDescent="0.3">
      <c r="C3525" s="133">
        <v>10015171184</v>
      </c>
    </row>
    <row r="3526" spans="3:3" hidden="1" x14ac:dyDescent="0.3">
      <c r="C3526" s="133">
        <v>10034919778</v>
      </c>
    </row>
    <row r="3527" spans="3:3" hidden="1" x14ac:dyDescent="0.3">
      <c r="C3527" s="133">
        <v>10015483507</v>
      </c>
    </row>
    <row r="3528" spans="3:3" hidden="1" x14ac:dyDescent="0.3">
      <c r="C3528" s="133">
        <v>10110977478</v>
      </c>
    </row>
    <row r="3529" spans="3:3" hidden="1" x14ac:dyDescent="0.3">
      <c r="C3529" s="133">
        <v>10016191708</v>
      </c>
    </row>
    <row r="3530" spans="3:3" hidden="1" x14ac:dyDescent="0.3">
      <c r="C3530" s="133">
        <v>10053771225</v>
      </c>
    </row>
    <row r="3531" spans="3:3" hidden="1" x14ac:dyDescent="0.3">
      <c r="C3531" s="133">
        <v>10016111983</v>
      </c>
    </row>
    <row r="3532" spans="3:3" hidden="1" x14ac:dyDescent="0.3">
      <c r="C3532" s="133">
        <v>10036578276</v>
      </c>
    </row>
    <row r="3533" spans="3:3" hidden="1" x14ac:dyDescent="0.3">
      <c r="C3533" s="133">
        <v>10015171386</v>
      </c>
    </row>
    <row r="3534" spans="3:3" hidden="1" x14ac:dyDescent="0.3">
      <c r="C3534" s="133">
        <v>10036578478</v>
      </c>
    </row>
    <row r="3535" spans="3:3" hidden="1" x14ac:dyDescent="0.3">
      <c r="C3535" s="133">
        <v>10050942562</v>
      </c>
    </row>
    <row r="3536" spans="3:3" hidden="1" x14ac:dyDescent="0.3">
      <c r="C3536" s="133">
        <v>10010169624</v>
      </c>
    </row>
    <row r="3537" spans="3:3" hidden="1" x14ac:dyDescent="0.3">
      <c r="C3537" s="133">
        <v>10015528367</v>
      </c>
    </row>
    <row r="3538" spans="3:3" hidden="1" x14ac:dyDescent="0.3">
      <c r="C3538" s="133">
        <v>10007498484</v>
      </c>
    </row>
    <row r="3539" spans="3:3" hidden="1" x14ac:dyDescent="0.3">
      <c r="C3539" s="133">
        <v>10007272455</v>
      </c>
    </row>
    <row r="3540" spans="3:3" hidden="1" x14ac:dyDescent="0.3">
      <c r="C3540" s="133">
        <v>10110640880</v>
      </c>
    </row>
    <row r="3541" spans="3:3" hidden="1" x14ac:dyDescent="0.3">
      <c r="C3541" s="133">
        <v>10010644015</v>
      </c>
    </row>
    <row r="3542" spans="3:3" hidden="1" x14ac:dyDescent="0.3">
      <c r="C3542" s="133">
        <v>10010579448</v>
      </c>
    </row>
    <row r="3543" spans="3:3" hidden="1" x14ac:dyDescent="0.3">
      <c r="C3543" s="133">
        <v>10009233370</v>
      </c>
    </row>
    <row r="3544" spans="3:3" hidden="1" x14ac:dyDescent="0.3">
      <c r="C3544" s="133">
        <v>10002501368</v>
      </c>
    </row>
    <row r="3545" spans="3:3" hidden="1" x14ac:dyDescent="0.3">
      <c r="C3545" s="133">
        <v>10006604771</v>
      </c>
    </row>
    <row r="3546" spans="3:3" hidden="1" x14ac:dyDescent="0.3">
      <c r="C3546" s="133">
        <v>10004594447</v>
      </c>
    </row>
    <row r="3547" spans="3:3" hidden="1" x14ac:dyDescent="0.3">
      <c r="C3547" s="133">
        <v>10010167402</v>
      </c>
    </row>
    <row r="3548" spans="3:3" hidden="1" x14ac:dyDescent="0.3">
      <c r="C3548" s="133">
        <v>10010171442</v>
      </c>
    </row>
    <row r="3549" spans="3:3" hidden="1" x14ac:dyDescent="0.3">
      <c r="C3549" s="133">
        <v>10010640981</v>
      </c>
    </row>
    <row r="3550" spans="3:3" hidden="1" x14ac:dyDescent="0.3">
      <c r="C3550" s="133">
        <v>10009134956</v>
      </c>
    </row>
    <row r="3551" spans="3:3" hidden="1" x14ac:dyDescent="0.3">
      <c r="C3551" s="133">
        <v>10004617988</v>
      </c>
    </row>
    <row r="3552" spans="3:3" hidden="1" x14ac:dyDescent="0.3">
      <c r="C3552" s="133">
        <v>10018638431</v>
      </c>
    </row>
    <row r="3553" spans="3:3" hidden="1" x14ac:dyDescent="0.3">
      <c r="C3553" s="133">
        <v>10004616877</v>
      </c>
    </row>
    <row r="3554" spans="3:3" hidden="1" x14ac:dyDescent="0.3">
      <c r="C3554" s="133">
        <v>10010098589</v>
      </c>
    </row>
    <row r="3555" spans="3:3" hidden="1" x14ac:dyDescent="0.3">
      <c r="C3555" s="133">
        <v>10006289624</v>
      </c>
    </row>
    <row r="3556" spans="3:3" hidden="1" x14ac:dyDescent="0.3">
      <c r="C3556" s="133">
        <v>10015528367</v>
      </c>
    </row>
    <row r="3557" spans="3:3" hidden="1" x14ac:dyDescent="0.3">
      <c r="C3557" s="133">
        <v>10007498484</v>
      </c>
    </row>
    <row r="3558" spans="3:3" hidden="1" x14ac:dyDescent="0.3">
      <c r="C3558" s="133">
        <v>10010169624</v>
      </c>
    </row>
    <row r="3559" spans="3:3" hidden="1" x14ac:dyDescent="0.3">
      <c r="C3559" s="133">
        <v>10009040279</v>
      </c>
    </row>
    <row r="3560" spans="3:3" hidden="1" x14ac:dyDescent="0.3">
      <c r="C3560" s="133">
        <v>10002501368</v>
      </c>
    </row>
    <row r="3561" spans="3:3" hidden="1" x14ac:dyDescent="0.3">
      <c r="C3561" s="133">
        <v>10010640880</v>
      </c>
    </row>
    <row r="3562" spans="3:3" hidden="1" x14ac:dyDescent="0.3">
      <c r="C3562" s="133">
        <v>10009195883</v>
      </c>
    </row>
    <row r="3563" spans="3:3" hidden="1" x14ac:dyDescent="0.3">
      <c r="C3563" s="133">
        <v>10062787474</v>
      </c>
    </row>
    <row r="3564" spans="3:3" hidden="1" x14ac:dyDescent="0.3">
      <c r="C3564" s="133">
        <v>10007618524</v>
      </c>
    </row>
    <row r="3565" spans="3:3" hidden="1" x14ac:dyDescent="0.3">
      <c r="C3565" s="133">
        <v>10007272455</v>
      </c>
    </row>
    <row r="3566" spans="3:3" hidden="1" x14ac:dyDescent="0.3">
      <c r="C3566" s="133">
        <v>10009233370</v>
      </c>
    </row>
    <row r="3567" spans="3:3" hidden="1" x14ac:dyDescent="0.3">
      <c r="C3567" s="133">
        <v>10009884033</v>
      </c>
    </row>
    <row r="3568" spans="3:3" hidden="1" x14ac:dyDescent="0.3">
      <c r="C3568" s="133">
        <v>10010644015</v>
      </c>
    </row>
    <row r="3569" spans="3:3" hidden="1" x14ac:dyDescent="0.3">
      <c r="C3569" s="133">
        <v>10009134956</v>
      </c>
    </row>
    <row r="3570" spans="3:3" hidden="1" x14ac:dyDescent="0.3">
      <c r="C3570" s="133">
        <v>10010598141</v>
      </c>
    </row>
    <row r="3571" spans="3:3" hidden="1" x14ac:dyDescent="0.3">
      <c r="C3571" s="133">
        <v>10004594447</v>
      </c>
    </row>
    <row r="3572" spans="3:3" hidden="1" x14ac:dyDescent="0.3">
      <c r="C3572" s="133">
        <v>10007242648</v>
      </c>
    </row>
    <row r="3573" spans="3:3" hidden="1" x14ac:dyDescent="0.3">
      <c r="C3573" s="133">
        <v>10010747681</v>
      </c>
    </row>
    <row r="3574" spans="3:3" hidden="1" x14ac:dyDescent="0.3">
      <c r="C3574" s="133">
        <v>10010640981</v>
      </c>
    </row>
    <row r="3575" spans="3:3" hidden="1" x14ac:dyDescent="0.3">
      <c r="C3575" s="133">
        <v>10010713935</v>
      </c>
    </row>
    <row r="3576" spans="3:3" hidden="1" x14ac:dyDescent="0.3">
      <c r="C3576" s="133">
        <v>10006669439</v>
      </c>
    </row>
    <row r="3577" spans="3:3" hidden="1" x14ac:dyDescent="0.3">
      <c r="C3577" s="133">
        <v>10018638431</v>
      </c>
    </row>
    <row r="3578" spans="3:3" hidden="1" x14ac:dyDescent="0.3">
      <c r="C3578" s="133">
        <v>10004616877</v>
      </c>
    </row>
    <row r="3579" spans="3:3" hidden="1" x14ac:dyDescent="0.3">
      <c r="C3579" s="133">
        <v>10010098589</v>
      </c>
    </row>
    <row r="3580" spans="3:3" hidden="1" x14ac:dyDescent="0.3">
      <c r="C3580" s="133">
        <v>10009062006</v>
      </c>
    </row>
    <row r="3581" spans="3:3" hidden="1" x14ac:dyDescent="0.3">
      <c r="C3581" s="133" t="s">
        <v>3781</v>
      </c>
    </row>
    <row r="3582" spans="3:3" hidden="1" x14ac:dyDescent="0.3">
      <c r="C3582" s="133">
        <v>10010579448</v>
      </c>
    </row>
    <row r="3583" spans="3:3" hidden="1" x14ac:dyDescent="0.3">
      <c r="C3583" s="133">
        <v>10007498484</v>
      </c>
    </row>
    <row r="3584" spans="3:3" hidden="1" x14ac:dyDescent="0.3">
      <c r="C3584" s="133">
        <v>10007272455</v>
      </c>
    </row>
    <row r="3585" spans="3:3" hidden="1" x14ac:dyDescent="0.3">
      <c r="C3585" s="133">
        <v>10007618524</v>
      </c>
    </row>
    <row r="3586" spans="3:3" hidden="1" x14ac:dyDescent="0.3">
      <c r="C3586" s="133">
        <v>10010640880</v>
      </c>
    </row>
    <row r="3587" spans="3:3" hidden="1" x14ac:dyDescent="0.3">
      <c r="C3587" s="133">
        <v>10009233370</v>
      </c>
    </row>
    <row r="3588" spans="3:3" hidden="1" x14ac:dyDescent="0.3">
      <c r="C3588" s="133">
        <v>10062787474</v>
      </c>
    </row>
    <row r="3589" spans="3:3" hidden="1" x14ac:dyDescent="0.3">
      <c r="C3589" s="133">
        <v>10007242648</v>
      </c>
    </row>
    <row r="3590" spans="3:3" hidden="1" x14ac:dyDescent="0.3">
      <c r="C3590" s="133">
        <v>10006604771</v>
      </c>
    </row>
    <row r="3591" spans="3:3" hidden="1" x14ac:dyDescent="0.3">
      <c r="C3591" s="133">
        <v>10002501368</v>
      </c>
    </row>
    <row r="3592" spans="3:3" hidden="1" x14ac:dyDescent="0.3">
      <c r="C3592" s="133">
        <v>10009134956</v>
      </c>
    </row>
    <row r="3593" spans="3:3" hidden="1" x14ac:dyDescent="0.3">
      <c r="C3593" s="133">
        <v>10003100950</v>
      </c>
    </row>
    <row r="3594" spans="3:3" hidden="1" x14ac:dyDescent="0.3">
      <c r="C3594" s="133">
        <v>10009195883</v>
      </c>
    </row>
    <row r="3595" spans="3:3" hidden="1" x14ac:dyDescent="0.3">
      <c r="C3595" s="133">
        <v>10006904461</v>
      </c>
    </row>
    <row r="3596" spans="3:3" hidden="1" x14ac:dyDescent="0.3">
      <c r="C3596" s="133">
        <v>10010747681</v>
      </c>
    </row>
    <row r="3597" spans="3:3" hidden="1" x14ac:dyDescent="0.3">
      <c r="C3597" s="133">
        <v>10004617988</v>
      </c>
    </row>
    <row r="3598" spans="3:3" hidden="1" x14ac:dyDescent="0.3">
      <c r="C3598" s="133">
        <v>10010640981</v>
      </c>
    </row>
    <row r="3599" spans="3:3" hidden="1" x14ac:dyDescent="0.3">
      <c r="C3599" s="133">
        <v>10010598141</v>
      </c>
    </row>
    <row r="3600" spans="3:3" hidden="1" x14ac:dyDescent="0.3">
      <c r="C3600" s="133">
        <v>10006669439</v>
      </c>
    </row>
    <row r="3601" spans="3:3" hidden="1" x14ac:dyDescent="0.3">
      <c r="C3601" s="133">
        <v>10020981585</v>
      </c>
    </row>
    <row r="3602" spans="3:3" hidden="1" x14ac:dyDescent="0.3">
      <c r="C3602" s="133">
        <v>10004616877</v>
      </c>
    </row>
    <row r="3603" spans="3:3" hidden="1" x14ac:dyDescent="0.3">
      <c r="C3603" s="133">
        <v>10018638431</v>
      </c>
    </row>
    <row r="3604" spans="3:3" hidden="1" x14ac:dyDescent="0.3">
      <c r="C3604" s="133">
        <v>10007793326</v>
      </c>
    </row>
    <row r="3605" spans="3:3" hidden="1" x14ac:dyDescent="0.3">
      <c r="C3605" s="133">
        <v>10009727767</v>
      </c>
    </row>
    <row r="3606" spans="3:3" hidden="1" x14ac:dyDescent="0.3">
      <c r="C3606" s="133" t="s">
        <v>3781</v>
      </c>
    </row>
    <row r="3607" spans="3:3" hidden="1" x14ac:dyDescent="0.3">
      <c r="C3607" s="133">
        <v>10110977478</v>
      </c>
    </row>
    <row r="3608" spans="3:3" hidden="1" x14ac:dyDescent="0.3">
      <c r="C3608" s="133">
        <v>10022169029</v>
      </c>
    </row>
    <row r="3609" spans="3:3" hidden="1" x14ac:dyDescent="0.3">
      <c r="C3609" s="133">
        <v>10006289624</v>
      </c>
    </row>
    <row r="3610" spans="3:3" hidden="1" x14ac:dyDescent="0.3">
      <c r="C3610" s="133">
        <v>10005511503</v>
      </c>
    </row>
    <row r="3611" spans="3:3" hidden="1" x14ac:dyDescent="0.3">
      <c r="C3611" s="133">
        <v>10005968918</v>
      </c>
    </row>
    <row r="3612" spans="3:3" hidden="1" x14ac:dyDescent="0.3">
      <c r="C3612" s="133">
        <v>10010598141</v>
      </c>
    </row>
    <row r="3613" spans="3:3" hidden="1" x14ac:dyDescent="0.3">
      <c r="C3613" s="133">
        <v>10010747681</v>
      </c>
    </row>
    <row r="3614" spans="3:3" hidden="1" x14ac:dyDescent="0.3">
      <c r="C3614" s="133" t="s">
        <v>3782</v>
      </c>
    </row>
    <row r="3615" spans="3:3" hidden="1" x14ac:dyDescent="0.3">
      <c r="C3615" s="133">
        <v>10015781476</v>
      </c>
    </row>
    <row r="3616" spans="3:3" hidden="1" x14ac:dyDescent="0.3">
      <c r="C3616" s="133">
        <v>10007618524</v>
      </c>
    </row>
    <row r="3617" spans="3:3" hidden="1" x14ac:dyDescent="0.3">
      <c r="C3617" s="133">
        <v>10005968918</v>
      </c>
    </row>
    <row r="3618" spans="3:3" hidden="1" x14ac:dyDescent="0.3">
      <c r="C3618" s="133">
        <v>10010579448</v>
      </c>
    </row>
    <row r="3619" spans="3:3" hidden="1" x14ac:dyDescent="0.3">
      <c r="C3619" s="133">
        <v>10009195883</v>
      </c>
    </row>
    <row r="3620" spans="3:3" hidden="1" x14ac:dyDescent="0.3">
      <c r="C3620" s="133">
        <v>10009233370</v>
      </c>
    </row>
    <row r="3621" spans="3:3" hidden="1" x14ac:dyDescent="0.3">
      <c r="C3621" s="133">
        <v>10007242648</v>
      </c>
    </row>
    <row r="3622" spans="3:3" hidden="1" x14ac:dyDescent="0.3">
      <c r="C3622" s="133">
        <v>10009884033</v>
      </c>
    </row>
    <row r="3623" spans="3:3" hidden="1" x14ac:dyDescent="0.3">
      <c r="C3623" s="133">
        <v>10003100950</v>
      </c>
    </row>
    <row r="3624" spans="3:3" hidden="1" x14ac:dyDescent="0.3">
      <c r="C3624" s="133">
        <v>10009727767</v>
      </c>
    </row>
    <row r="3625" spans="3:3" hidden="1" x14ac:dyDescent="0.3">
      <c r="C3625" s="133">
        <v>10010747681</v>
      </c>
    </row>
    <row r="3626" spans="3:3" hidden="1" x14ac:dyDescent="0.3">
      <c r="C3626" s="133">
        <v>10006604771</v>
      </c>
    </row>
    <row r="3627" spans="3:3" hidden="1" x14ac:dyDescent="0.3">
      <c r="C3627" s="133">
        <v>10062787474</v>
      </c>
    </row>
    <row r="3628" spans="3:3" hidden="1" x14ac:dyDescent="0.3">
      <c r="C3628" s="133">
        <v>10006904461</v>
      </c>
    </row>
    <row r="3629" spans="3:3" hidden="1" x14ac:dyDescent="0.3">
      <c r="C3629" s="133">
        <v>10006669439</v>
      </c>
    </row>
    <row r="3630" spans="3:3" hidden="1" x14ac:dyDescent="0.3">
      <c r="C3630" s="133">
        <v>10007793326</v>
      </c>
    </row>
    <row r="3631" spans="3:3" hidden="1" x14ac:dyDescent="0.3">
      <c r="C3631" s="133">
        <v>10010640981</v>
      </c>
    </row>
    <row r="3632" spans="3:3" hidden="1" x14ac:dyDescent="0.3">
      <c r="C3632" s="133">
        <v>10004616877</v>
      </c>
    </row>
    <row r="3633" spans="3:3" hidden="1" x14ac:dyDescent="0.3">
      <c r="C3633" s="133">
        <v>10018638431</v>
      </c>
    </row>
    <row r="3634" spans="3:3" hidden="1" x14ac:dyDescent="0.3">
      <c r="C3634" s="133">
        <v>10010714137</v>
      </c>
    </row>
    <row r="3635" spans="3:3" hidden="1" x14ac:dyDescent="0.3">
      <c r="C3635" s="133">
        <v>10010713935</v>
      </c>
    </row>
    <row r="3636" spans="3:3" hidden="1" x14ac:dyDescent="0.3">
      <c r="C3636" s="133">
        <v>10005968918</v>
      </c>
    </row>
    <row r="3637" spans="3:3" hidden="1" x14ac:dyDescent="0.3">
      <c r="C3637" s="133">
        <v>10007272455</v>
      </c>
    </row>
    <row r="3638" spans="3:3" hidden="1" x14ac:dyDescent="0.3">
      <c r="C3638" s="133">
        <v>10004594447</v>
      </c>
    </row>
    <row r="3639" spans="3:3" hidden="1" x14ac:dyDescent="0.3">
      <c r="C3639" s="133">
        <v>10002501368</v>
      </c>
    </row>
    <row r="3640" spans="3:3" hidden="1" x14ac:dyDescent="0.3">
      <c r="C3640" s="133">
        <v>10009233370</v>
      </c>
    </row>
    <row r="3641" spans="3:3" hidden="1" x14ac:dyDescent="0.3">
      <c r="C3641" s="133">
        <v>10007242648</v>
      </c>
    </row>
    <row r="3642" spans="3:3" hidden="1" x14ac:dyDescent="0.3">
      <c r="C3642" s="133">
        <v>10010640880</v>
      </c>
    </row>
    <row r="3643" spans="3:3" hidden="1" x14ac:dyDescent="0.3">
      <c r="C3643" s="133">
        <v>10010747681</v>
      </c>
    </row>
    <row r="3644" spans="3:3" hidden="1" x14ac:dyDescent="0.3">
      <c r="C3644" s="133">
        <v>10009884033</v>
      </c>
    </row>
    <row r="3645" spans="3:3" hidden="1" x14ac:dyDescent="0.3">
      <c r="C3645" s="133">
        <v>10018638431</v>
      </c>
    </row>
    <row r="3646" spans="3:3" hidden="1" x14ac:dyDescent="0.3">
      <c r="C3646" s="133">
        <v>10008918122</v>
      </c>
    </row>
    <row r="3647" spans="3:3" hidden="1" x14ac:dyDescent="0.3">
      <c r="C3647" s="133">
        <v>10010169624</v>
      </c>
    </row>
    <row r="3648" spans="3:3" hidden="1" x14ac:dyDescent="0.3">
      <c r="C3648" s="133">
        <v>10010579448</v>
      </c>
    </row>
    <row r="3649" spans="3:3" hidden="1" x14ac:dyDescent="0.3">
      <c r="C3649" s="133">
        <v>10002501368</v>
      </c>
    </row>
    <row r="3650" spans="3:3" hidden="1" x14ac:dyDescent="0.3">
      <c r="C3650" s="133">
        <v>10004875747</v>
      </c>
    </row>
    <row r="3651" spans="3:3" hidden="1" x14ac:dyDescent="0.3">
      <c r="C3651" s="133">
        <v>10009134956</v>
      </c>
    </row>
    <row r="3652" spans="3:3" hidden="1" x14ac:dyDescent="0.3">
      <c r="C3652" s="133">
        <v>10004594447</v>
      </c>
    </row>
    <row r="3653" spans="3:3" hidden="1" x14ac:dyDescent="0.3">
      <c r="C3653" s="133">
        <v>10010640880</v>
      </c>
    </row>
    <row r="3654" spans="3:3" hidden="1" x14ac:dyDescent="0.3">
      <c r="C3654" s="133">
        <v>10010652196</v>
      </c>
    </row>
    <row r="3655" spans="3:3" hidden="1" x14ac:dyDescent="0.3">
      <c r="C3655" s="133">
        <v>10014178552</v>
      </c>
    </row>
    <row r="3656" spans="3:3" hidden="1" x14ac:dyDescent="0.3">
      <c r="C3656" s="133">
        <v>10018638431</v>
      </c>
    </row>
    <row r="3657" spans="3:3" hidden="1" x14ac:dyDescent="0.3">
      <c r="C3657" s="133">
        <v>10062787474</v>
      </c>
    </row>
    <row r="3658" spans="3:3" hidden="1" x14ac:dyDescent="0.3">
      <c r="C3658" s="133">
        <v>10007793326</v>
      </c>
    </row>
    <row r="3659" spans="3:3" hidden="1" x14ac:dyDescent="0.3">
      <c r="C3659" s="133">
        <v>10009118384</v>
      </c>
    </row>
    <row r="3660" spans="3:3" hidden="1" x14ac:dyDescent="0.3">
      <c r="C3660" s="133">
        <v>10010713935</v>
      </c>
    </row>
    <row r="3661" spans="3:3" hidden="1" x14ac:dyDescent="0.3">
      <c r="C3661" s="133">
        <v>10010098589</v>
      </c>
    </row>
    <row r="3662" spans="3:3" hidden="1" x14ac:dyDescent="0.3">
      <c r="C3662" s="133">
        <v>10010714137</v>
      </c>
    </row>
    <row r="3663" spans="3:3" hidden="1" x14ac:dyDescent="0.3">
      <c r="C3663" s="133">
        <v>10015781476</v>
      </c>
    </row>
    <row r="3664" spans="3:3" hidden="1" x14ac:dyDescent="0.3">
      <c r="C3664" s="133">
        <v>10015442380</v>
      </c>
    </row>
    <row r="3665" spans="3:3" hidden="1" x14ac:dyDescent="0.3">
      <c r="C3665" s="133">
        <v>10022169029</v>
      </c>
    </row>
    <row r="3666" spans="3:3" hidden="1" x14ac:dyDescent="0.3">
      <c r="C3666" s="133">
        <v>10110977478</v>
      </c>
    </row>
    <row r="3667" spans="3:3" hidden="1" x14ac:dyDescent="0.3">
      <c r="C3667" s="133">
        <v>10021769713</v>
      </c>
    </row>
    <row r="3668" spans="3:3" hidden="1" x14ac:dyDescent="0.3">
      <c r="C3668" s="133">
        <v>10015279605</v>
      </c>
    </row>
    <row r="3669" spans="3:3" hidden="1" x14ac:dyDescent="0.3">
      <c r="C3669" s="133">
        <v>10045965957</v>
      </c>
    </row>
    <row r="3670" spans="3:3" hidden="1" x14ac:dyDescent="0.3">
      <c r="C3670" s="133">
        <v>10064643309</v>
      </c>
    </row>
    <row r="3671" spans="3:3" hidden="1" x14ac:dyDescent="0.3">
      <c r="C3671" s="133">
        <v>10083968537</v>
      </c>
    </row>
    <row r="3672" spans="3:3" hidden="1" x14ac:dyDescent="0.3">
      <c r="C3672" s="133">
        <v>10015171184</v>
      </c>
    </row>
    <row r="3673" spans="3:3" hidden="1" x14ac:dyDescent="0.3">
      <c r="C3673" s="133">
        <v>10010652196</v>
      </c>
    </row>
    <row r="3674" spans="3:3" hidden="1" x14ac:dyDescent="0.3">
      <c r="C3674" s="133">
        <v>10075047668</v>
      </c>
    </row>
    <row r="3675" spans="3:3" hidden="1" x14ac:dyDescent="0.3">
      <c r="C3675" s="133">
        <v>10015528367</v>
      </c>
    </row>
    <row r="3676" spans="3:3" hidden="1" x14ac:dyDescent="0.3">
      <c r="C3676" s="133">
        <v>10011157206</v>
      </c>
    </row>
    <row r="3677" spans="3:3" hidden="1" x14ac:dyDescent="0.3">
      <c r="C3677" s="133">
        <v>10010169624</v>
      </c>
    </row>
    <row r="3678" spans="3:3" hidden="1" x14ac:dyDescent="0.3">
      <c r="C3678" s="133">
        <v>10007618524</v>
      </c>
    </row>
    <row r="3679" spans="3:3" hidden="1" x14ac:dyDescent="0.3">
      <c r="C3679" s="133">
        <v>10009040279</v>
      </c>
    </row>
    <row r="3680" spans="3:3" hidden="1" x14ac:dyDescent="0.3">
      <c r="C3680" s="133">
        <v>10010714137</v>
      </c>
    </row>
    <row r="3681" spans="3:3" hidden="1" x14ac:dyDescent="0.3">
      <c r="C3681" s="133">
        <v>10020981585</v>
      </c>
    </row>
    <row r="3682" spans="3:3" hidden="1" x14ac:dyDescent="0.3">
      <c r="C3682" s="133">
        <v>10010171442</v>
      </c>
    </row>
    <row r="3683" spans="3:3" hidden="1" x14ac:dyDescent="0.3">
      <c r="C3683" s="133">
        <v>10082509796</v>
      </c>
    </row>
    <row r="3684" spans="3:3" hidden="1" x14ac:dyDescent="0.3">
      <c r="C3684" s="133">
        <v>10007498484</v>
      </c>
    </row>
    <row r="3685" spans="3:3" hidden="1" x14ac:dyDescent="0.3">
      <c r="C3685" s="133">
        <v>10007272455</v>
      </c>
    </row>
    <row r="3686" spans="3:3" hidden="1" x14ac:dyDescent="0.3">
      <c r="C3686" s="133">
        <v>10006669439</v>
      </c>
    </row>
    <row r="3687" spans="3:3" hidden="1" x14ac:dyDescent="0.3">
      <c r="C3687" s="133">
        <v>10009727767</v>
      </c>
    </row>
    <row r="3688" spans="3:3" hidden="1" x14ac:dyDescent="0.3">
      <c r="C3688" s="133">
        <v>10020982696</v>
      </c>
    </row>
    <row r="3689" spans="3:3" hidden="1" x14ac:dyDescent="0.3">
      <c r="C3689" s="133">
        <v>10007242648</v>
      </c>
    </row>
    <row r="3690" spans="3:3" hidden="1" x14ac:dyDescent="0.3">
      <c r="C3690" s="133" t="s">
        <v>3783</v>
      </c>
    </row>
    <row r="3691" spans="3:3" hidden="1" x14ac:dyDescent="0.3">
      <c r="C3691" s="133">
        <v>10075826193</v>
      </c>
    </row>
    <row r="3692" spans="3:3" hidden="1" x14ac:dyDescent="0.3">
      <c r="C3692" s="133">
        <v>10047201594</v>
      </c>
    </row>
    <row r="3693" spans="3:3" hidden="1" x14ac:dyDescent="0.3">
      <c r="C3693" s="133">
        <v>10004616877</v>
      </c>
    </row>
    <row r="3694" spans="3:3" hidden="1" x14ac:dyDescent="0.3">
      <c r="C3694" s="133">
        <v>10010652196</v>
      </c>
    </row>
    <row r="3695" spans="3:3" hidden="1" x14ac:dyDescent="0.3">
      <c r="C3695" s="133">
        <v>10015171184</v>
      </c>
    </row>
    <row r="3696" spans="3:3" hidden="1" x14ac:dyDescent="0.3">
      <c r="C3696" s="133">
        <v>10007618524</v>
      </c>
    </row>
    <row r="3697" spans="3:3" hidden="1" x14ac:dyDescent="0.3">
      <c r="C3697" s="133">
        <v>10004875747</v>
      </c>
    </row>
    <row r="3698" spans="3:3" hidden="1" x14ac:dyDescent="0.3">
      <c r="C3698" s="133">
        <v>10021847313</v>
      </c>
    </row>
    <row r="3699" spans="3:3" hidden="1" x14ac:dyDescent="0.3">
      <c r="C3699" s="133">
        <v>10021931579</v>
      </c>
    </row>
    <row r="3700" spans="3:3" hidden="1" x14ac:dyDescent="0.3">
      <c r="C3700" s="133">
        <v>10021677258</v>
      </c>
    </row>
    <row r="3701" spans="3:3" hidden="1" x14ac:dyDescent="0.3">
      <c r="C3701" s="133">
        <v>10021855595</v>
      </c>
    </row>
    <row r="3702" spans="3:3" hidden="1" x14ac:dyDescent="0.3">
      <c r="C3702" s="133">
        <v>10021917940</v>
      </c>
    </row>
    <row r="3703" spans="3:3" hidden="1" x14ac:dyDescent="0.3">
      <c r="C3703" s="133">
        <v>10021956740</v>
      </c>
    </row>
    <row r="3704" spans="3:3" hidden="1" x14ac:dyDescent="0.3">
      <c r="C3704" s="133">
        <v>10007618524</v>
      </c>
    </row>
    <row r="3705" spans="3:3" hidden="1" x14ac:dyDescent="0.3">
      <c r="C3705" s="133">
        <v>10084687852</v>
      </c>
    </row>
    <row r="3706" spans="3:3" hidden="1" x14ac:dyDescent="0.3">
      <c r="C3706" s="133">
        <v>10073485059</v>
      </c>
    </row>
    <row r="3707" spans="3:3" hidden="1" x14ac:dyDescent="0.3">
      <c r="C3707" s="133">
        <v>10010652196</v>
      </c>
    </row>
    <row r="3708" spans="3:3" hidden="1" x14ac:dyDescent="0.3">
      <c r="C3708" s="133">
        <v>10015528367</v>
      </c>
    </row>
    <row r="3709" spans="3:3" hidden="1" x14ac:dyDescent="0.3">
      <c r="C3709" s="133">
        <v>10007272455</v>
      </c>
    </row>
    <row r="3710" spans="3:3" hidden="1" x14ac:dyDescent="0.3">
      <c r="C3710" s="133">
        <v>10007618524</v>
      </c>
    </row>
    <row r="3711" spans="3:3" hidden="1" x14ac:dyDescent="0.3">
      <c r="C3711" s="133">
        <v>10007498484</v>
      </c>
    </row>
    <row r="3712" spans="3:3" hidden="1" x14ac:dyDescent="0.3">
      <c r="C3712" s="133">
        <v>10010644015</v>
      </c>
    </row>
    <row r="3713" spans="3:3" hidden="1" x14ac:dyDescent="0.3">
      <c r="C3713" s="133">
        <v>10010640880</v>
      </c>
    </row>
    <row r="3714" spans="3:3" hidden="1" x14ac:dyDescent="0.3">
      <c r="C3714" s="133">
        <v>10009195883</v>
      </c>
    </row>
    <row r="3715" spans="3:3" hidden="1" x14ac:dyDescent="0.3">
      <c r="C3715" s="133">
        <v>10003100950</v>
      </c>
    </row>
    <row r="3716" spans="3:3" hidden="1" x14ac:dyDescent="0.3">
      <c r="C3716" s="133">
        <v>10009233370</v>
      </c>
    </row>
    <row r="3717" spans="3:3" hidden="1" x14ac:dyDescent="0.3">
      <c r="C3717" s="133">
        <v>10004594447</v>
      </c>
    </row>
    <row r="3718" spans="3:3" hidden="1" x14ac:dyDescent="0.3">
      <c r="C3718" s="133">
        <v>10006604771</v>
      </c>
    </row>
    <row r="3719" spans="3:3" hidden="1" x14ac:dyDescent="0.3">
      <c r="C3719" s="133">
        <v>10018638431</v>
      </c>
    </row>
    <row r="3720" spans="3:3" hidden="1" x14ac:dyDescent="0.3">
      <c r="C3720" s="133">
        <v>10009134956</v>
      </c>
    </row>
    <row r="3721" spans="3:3" hidden="1" x14ac:dyDescent="0.3">
      <c r="C3721" s="133">
        <v>10014178552</v>
      </c>
    </row>
    <row r="3722" spans="3:3" hidden="1" x14ac:dyDescent="0.3">
      <c r="C3722" s="133">
        <v>10004617988</v>
      </c>
    </row>
    <row r="3723" spans="3:3" hidden="1" x14ac:dyDescent="0.3">
      <c r="C3723" s="133">
        <v>10010640981</v>
      </c>
    </row>
    <row r="3724" spans="3:3" hidden="1" x14ac:dyDescent="0.3">
      <c r="C3724" s="133">
        <v>10010167402</v>
      </c>
    </row>
    <row r="3725" spans="3:3" hidden="1" x14ac:dyDescent="0.3">
      <c r="C3725" s="133">
        <v>10010714137</v>
      </c>
    </row>
    <row r="3726" spans="3:3" hidden="1" x14ac:dyDescent="0.3">
      <c r="C3726" s="133">
        <v>10007793326</v>
      </c>
    </row>
    <row r="3727" spans="3:3" hidden="1" x14ac:dyDescent="0.3">
      <c r="C3727" s="133">
        <v>10010181344</v>
      </c>
    </row>
    <row r="3728" spans="3:3" hidden="1" x14ac:dyDescent="0.3">
      <c r="C3728" s="133">
        <v>10004616877</v>
      </c>
    </row>
    <row r="3729" spans="3:3" hidden="1" x14ac:dyDescent="0.3">
      <c r="C3729" s="133">
        <v>10015171184</v>
      </c>
    </row>
    <row r="3730" spans="3:3" hidden="1" x14ac:dyDescent="0.3">
      <c r="C3730" s="133">
        <v>10016111983</v>
      </c>
    </row>
    <row r="3731" spans="3:3" hidden="1" x14ac:dyDescent="0.3">
      <c r="C3731" s="133">
        <v>10036279596</v>
      </c>
    </row>
    <row r="3732" spans="3:3" hidden="1" x14ac:dyDescent="0.3">
      <c r="C3732" s="133">
        <v>10034919778</v>
      </c>
    </row>
    <row r="3733" spans="3:3" hidden="1" x14ac:dyDescent="0.3">
      <c r="C3733" s="133">
        <v>10029804040</v>
      </c>
    </row>
    <row r="3734" spans="3:3" hidden="1" x14ac:dyDescent="0.3">
      <c r="C3734" s="133">
        <v>10110977478</v>
      </c>
    </row>
    <row r="3735" spans="3:3" hidden="1" x14ac:dyDescent="0.3">
      <c r="C3735" s="133">
        <v>10061655608</v>
      </c>
    </row>
    <row r="3736" spans="3:3" hidden="1" x14ac:dyDescent="0.3">
      <c r="C3736" s="133">
        <v>10036578276</v>
      </c>
    </row>
    <row r="3737" spans="3:3" hidden="1" x14ac:dyDescent="0.3">
      <c r="C3737" s="133">
        <v>10047201594</v>
      </c>
    </row>
    <row r="3738" spans="3:3" hidden="1" x14ac:dyDescent="0.3">
      <c r="C3738" s="133">
        <v>10050942663</v>
      </c>
    </row>
    <row r="3739" spans="3:3" hidden="1" x14ac:dyDescent="0.3">
      <c r="C3739" s="133">
        <v>10036578478</v>
      </c>
    </row>
    <row r="3740" spans="3:3" hidden="1" x14ac:dyDescent="0.3">
      <c r="C3740" s="133">
        <v>10045965957</v>
      </c>
    </row>
    <row r="3741" spans="3:3" hidden="1" x14ac:dyDescent="0.3">
      <c r="C3741" s="133">
        <v>10034919778</v>
      </c>
    </row>
    <row r="3742" spans="3:3" hidden="1" x14ac:dyDescent="0.3">
      <c r="C3742" s="133">
        <v>10016111983</v>
      </c>
    </row>
    <row r="3743" spans="3:3" hidden="1" x14ac:dyDescent="0.3">
      <c r="C3743" s="133">
        <v>10047201594</v>
      </c>
    </row>
    <row r="3744" spans="3:3" hidden="1" x14ac:dyDescent="0.3">
      <c r="C3744" s="133">
        <v>10029804040</v>
      </c>
    </row>
    <row r="3745" spans="3:3" hidden="1" x14ac:dyDescent="0.3">
      <c r="C3745" s="133">
        <v>10036578276</v>
      </c>
    </row>
    <row r="3746" spans="3:3" hidden="1" x14ac:dyDescent="0.3">
      <c r="C3746" s="133">
        <v>10036578478</v>
      </c>
    </row>
    <row r="3747" spans="3:3" hidden="1" x14ac:dyDescent="0.3">
      <c r="C3747" s="133">
        <v>10010640880</v>
      </c>
    </row>
    <row r="3748" spans="3:3" hidden="1" x14ac:dyDescent="0.3">
      <c r="C3748" s="133">
        <v>10010714137</v>
      </c>
    </row>
    <row r="3749" spans="3:3" hidden="1" x14ac:dyDescent="0.3">
      <c r="C3749" s="133">
        <v>10009134956</v>
      </c>
    </row>
    <row r="3750" spans="3:3" hidden="1" x14ac:dyDescent="0.3">
      <c r="C3750" s="133">
        <v>10010167402</v>
      </c>
    </row>
    <row r="3751" spans="3:3" hidden="1" x14ac:dyDescent="0.3">
      <c r="C3751" s="133">
        <v>10014699726</v>
      </c>
    </row>
    <row r="3752" spans="3:3" hidden="1" x14ac:dyDescent="0.3">
      <c r="C3752" s="133">
        <v>10009118384</v>
      </c>
    </row>
    <row r="3753" spans="3:3" hidden="1" x14ac:dyDescent="0.3">
      <c r="C3753" s="133">
        <v>10010641082</v>
      </c>
    </row>
    <row r="3754" spans="3:3" hidden="1" x14ac:dyDescent="0.3">
      <c r="C3754" s="133">
        <v>10010098589</v>
      </c>
    </row>
    <row r="3755" spans="3:3" hidden="1" x14ac:dyDescent="0.3">
      <c r="C3755" s="133">
        <v>10010181344</v>
      </c>
    </row>
    <row r="3756" spans="3:3" hidden="1" x14ac:dyDescent="0.3">
      <c r="C3756" s="133">
        <v>10015483507</v>
      </c>
    </row>
    <row r="3757" spans="3:3" hidden="1" x14ac:dyDescent="0.3">
      <c r="C3757" s="133">
        <v>10014739435</v>
      </c>
    </row>
    <row r="3758" spans="3:3" hidden="1" x14ac:dyDescent="0.3">
      <c r="C3758" s="133">
        <v>10006289624</v>
      </c>
    </row>
    <row r="3759" spans="3:3" hidden="1" x14ac:dyDescent="0.3">
      <c r="C3759" s="133">
        <v>10004875747</v>
      </c>
    </row>
    <row r="3760" spans="3:3" hidden="1" x14ac:dyDescent="0.3">
      <c r="C3760" s="133">
        <v>10015528367</v>
      </c>
    </row>
    <row r="3761" spans="3:3" hidden="1" x14ac:dyDescent="0.3">
      <c r="C3761" s="133">
        <v>10007272455</v>
      </c>
    </row>
    <row r="3762" spans="3:3" hidden="1" x14ac:dyDescent="0.3">
      <c r="C3762" s="133">
        <v>10015171184</v>
      </c>
    </row>
    <row r="3763" spans="3:3" hidden="1" x14ac:dyDescent="0.3">
      <c r="C3763" s="133">
        <v>10005511503</v>
      </c>
    </row>
    <row r="3764" spans="3:3" hidden="1" x14ac:dyDescent="0.3">
      <c r="C3764" s="133">
        <v>10010640880</v>
      </c>
    </row>
    <row r="3765" spans="3:3" hidden="1" x14ac:dyDescent="0.3">
      <c r="C3765" s="133">
        <v>10005968918</v>
      </c>
    </row>
    <row r="3766" spans="3:3" hidden="1" x14ac:dyDescent="0.3">
      <c r="C3766" s="133">
        <v>10010579448</v>
      </c>
    </row>
    <row r="3767" spans="3:3" hidden="1" x14ac:dyDescent="0.3">
      <c r="C3767" s="133">
        <v>10009195883</v>
      </c>
    </row>
    <row r="3768" spans="3:3" hidden="1" x14ac:dyDescent="0.3">
      <c r="C3768" s="133">
        <v>10009233370</v>
      </c>
    </row>
    <row r="3769" spans="3:3" hidden="1" x14ac:dyDescent="0.3">
      <c r="C3769" s="133">
        <v>10010747681</v>
      </c>
    </row>
    <row r="3770" spans="3:3" hidden="1" x14ac:dyDescent="0.3">
      <c r="C3770" s="133">
        <v>10010644015</v>
      </c>
    </row>
    <row r="3771" spans="3:3" hidden="1" x14ac:dyDescent="0.3">
      <c r="C3771" s="133">
        <v>10007498484</v>
      </c>
    </row>
    <row r="3772" spans="3:3" hidden="1" x14ac:dyDescent="0.3">
      <c r="C3772" s="133">
        <v>10009134956</v>
      </c>
    </row>
    <row r="3773" spans="3:3" hidden="1" x14ac:dyDescent="0.3">
      <c r="C3773" s="133">
        <v>10066087191</v>
      </c>
    </row>
    <row r="3774" spans="3:3" hidden="1" x14ac:dyDescent="0.3">
      <c r="C3774" s="133">
        <v>10009884033</v>
      </c>
    </row>
    <row r="3775" spans="3:3" hidden="1" x14ac:dyDescent="0.3">
      <c r="C3775" s="133">
        <v>10006604771</v>
      </c>
    </row>
    <row r="3776" spans="3:3" hidden="1" x14ac:dyDescent="0.3">
      <c r="C3776" s="133">
        <v>10009040279</v>
      </c>
    </row>
    <row r="3777" spans="3:3" hidden="1" x14ac:dyDescent="0.3">
      <c r="C3777" s="133">
        <v>10004594447</v>
      </c>
    </row>
    <row r="3778" spans="3:3" hidden="1" x14ac:dyDescent="0.3">
      <c r="C3778" s="133">
        <v>10002501368</v>
      </c>
    </row>
    <row r="3779" spans="3:3" hidden="1" x14ac:dyDescent="0.3">
      <c r="C3779" s="133">
        <v>10018638431</v>
      </c>
    </row>
    <row r="3780" spans="3:3" hidden="1" x14ac:dyDescent="0.3">
      <c r="C3780" s="133">
        <v>10014178552</v>
      </c>
    </row>
    <row r="3781" spans="3:3" hidden="1" x14ac:dyDescent="0.3">
      <c r="C3781" s="133">
        <v>10020981585</v>
      </c>
    </row>
    <row r="3782" spans="3:3" hidden="1" x14ac:dyDescent="0.3">
      <c r="C3782" s="133">
        <v>10007793326</v>
      </c>
    </row>
    <row r="3783" spans="3:3" hidden="1" x14ac:dyDescent="0.3">
      <c r="C3783" s="133" t="s">
        <v>3784</v>
      </c>
    </row>
    <row r="3784" spans="3:3" hidden="1" x14ac:dyDescent="0.3">
      <c r="C3784" s="133">
        <v>10010714137</v>
      </c>
    </row>
    <row r="3785" spans="3:3" hidden="1" x14ac:dyDescent="0.3">
      <c r="C3785" s="133">
        <v>10010098589</v>
      </c>
    </row>
    <row r="3786" spans="3:3" hidden="1" x14ac:dyDescent="0.3">
      <c r="C3786" s="133">
        <v>10004616877</v>
      </c>
    </row>
    <row r="3787" spans="3:3" hidden="1" x14ac:dyDescent="0.3">
      <c r="C3787" s="133">
        <v>10010167402</v>
      </c>
    </row>
    <row r="3788" spans="3:3" hidden="1" x14ac:dyDescent="0.3">
      <c r="C3788" s="133">
        <v>10009062006</v>
      </c>
    </row>
    <row r="3789" spans="3:3" hidden="1" x14ac:dyDescent="0.3">
      <c r="C3789" s="133">
        <v>10006289624</v>
      </c>
    </row>
    <row r="3790" spans="3:3" hidden="1" x14ac:dyDescent="0.3">
      <c r="C3790" s="133">
        <v>10007272455</v>
      </c>
    </row>
    <row r="3791" spans="3:3" hidden="1" x14ac:dyDescent="0.3">
      <c r="C3791" s="133">
        <v>10010652196</v>
      </c>
    </row>
    <row r="3792" spans="3:3" hidden="1" x14ac:dyDescent="0.3">
      <c r="C3792" s="133">
        <v>10015528367</v>
      </c>
    </row>
    <row r="3793" spans="3:3" hidden="1" x14ac:dyDescent="0.3">
      <c r="C3793" s="133">
        <v>10004875747</v>
      </c>
    </row>
    <row r="3794" spans="3:3" hidden="1" x14ac:dyDescent="0.3">
      <c r="C3794" s="133">
        <v>10005511503</v>
      </c>
    </row>
    <row r="3795" spans="3:3" hidden="1" x14ac:dyDescent="0.3">
      <c r="C3795" s="133">
        <v>10010579448</v>
      </c>
    </row>
    <row r="3796" spans="3:3" hidden="1" x14ac:dyDescent="0.3">
      <c r="C3796" s="133">
        <v>10011157206</v>
      </c>
    </row>
    <row r="3797" spans="3:3" hidden="1" x14ac:dyDescent="0.3">
      <c r="C3797" s="133">
        <v>10005968918</v>
      </c>
    </row>
    <row r="3798" spans="3:3" hidden="1" x14ac:dyDescent="0.3">
      <c r="C3798" s="133">
        <v>10010169624</v>
      </c>
    </row>
    <row r="3799" spans="3:3" hidden="1" x14ac:dyDescent="0.3">
      <c r="C3799" s="133">
        <v>10009233370</v>
      </c>
    </row>
    <row r="3800" spans="3:3" hidden="1" x14ac:dyDescent="0.3">
      <c r="C3800" s="133">
        <v>10010644015</v>
      </c>
    </row>
    <row r="3801" spans="3:3" hidden="1" x14ac:dyDescent="0.3">
      <c r="C3801" s="133">
        <v>10009195883</v>
      </c>
    </row>
    <row r="3802" spans="3:3" hidden="1" x14ac:dyDescent="0.3">
      <c r="C3802" s="133">
        <v>10010640880</v>
      </c>
    </row>
    <row r="3803" spans="3:3" hidden="1" x14ac:dyDescent="0.3">
      <c r="C3803" s="133">
        <v>10007793326</v>
      </c>
    </row>
    <row r="3804" spans="3:3" hidden="1" x14ac:dyDescent="0.3">
      <c r="C3804" s="133">
        <v>10002501368</v>
      </c>
    </row>
    <row r="3805" spans="3:3" hidden="1" x14ac:dyDescent="0.3">
      <c r="C3805" s="133">
        <v>10007242648</v>
      </c>
    </row>
    <row r="3806" spans="3:3" hidden="1" x14ac:dyDescent="0.3">
      <c r="C3806" s="133">
        <v>10007618524</v>
      </c>
    </row>
    <row r="3807" spans="3:3" hidden="1" x14ac:dyDescent="0.3">
      <c r="C3807" s="133">
        <v>10066087191</v>
      </c>
    </row>
    <row r="3808" spans="3:3" hidden="1" x14ac:dyDescent="0.3">
      <c r="C3808" s="133">
        <v>10009884033</v>
      </c>
    </row>
    <row r="3809" spans="3:3" hidden="1" x14ac:dyDescent="0.3">
      <c r="C3809" s="133">
        <v>10009040279</v>
      </c>
    </row>
    <row r="3810" spans="3:3" hidden="1" x14ac:dyDescent="0.3">
      <c r="C3810" s="133">
        <v>10004594447</v>
      </c>
    </row>
    <row r="3811" spans="3:3" hidden="1" x14ac:dyDescent="0.3">
      <c r="C3811" s="133">
        <v>10008167986</v>
      </c>
    </row>
    <row r="3812" spans="3:3" hidden="1" x14ac:dyDescent="0.3">
      <c r="C3812" s="133">
        <v>10006604771</v>
      </c>
    </row>
    <row r="3813" spans="3:3" hidden="1" x14ac:dyDescent="0.3">
      <c r="C3813" s="133">
        <v>10010747681</v>
      </c>
    </row>
    <row r="3814" spans="3:3" hidden="1" x14ac:dyDescent="0.3">
      <c r="C3814" s="133">
        <v>10018638431</v>
      </c>
    </row>
    <row r="3815" spans="3:3" hidden="1" x14ac:dyDescent="0.3">
      <c r="C3815" s="133">
        <v>10007498484</v>
      </c>
    </row>
    <row r="3816" spans="3:3" hidden="1" x14ac:dyDescent="0.3">
      <c r="C3816" s="133">
        <v>10020981585</v>
      </c>
    </row>
    <row r="3817" spans="3:3" hidden="1" x14ac:dyDescent="0.3">
      <c r="C3817" s="133">
        <v>10010714137</v>
      </c>
    </row>
    <row r="3818" spans="3:3" hidden="1" x14ac:dyDescent="0.3">
      <c r="C3818" s="133">
        <v>10006669439</v>
      </c>
    </row>
    <row r="3819" spans="3:3" hidden="1" x14ac:dyDescent="0.3">
      <c r="C3819" s="133">
        <v>10014178552</v>
      </c>
    </row>
    <row r="3820" spans="3:3" hidden="1" x14ac:dyDescent="0.3">
      <c r="C3820" s="133">
        <v>10009727767</v>
      </c>
    </row>
    <row r="3821" spans="3:3" hidden="1" x14ac:dyDescent="0.3">
      <c r="C3821" s="133">
        <v>10010098589</v>
      </c>
    </row>
    <row r="3822" spans="3:3" hidden="1" x14ac:dyDescent="0.3">
      <c r="C3822" s="133" t="s">
        <v>3784</v>
      </c>
    </row>
    <row r="3823" spans="3:3" hidden="1" x14ac:dyDescent="0.3">
      <c r="C3823" s="133">
        <v>10010167402</v>
      </c>
    </row>
    <row r="3824" spans="3:3" hidden="1" x14ac:dyDescent="0.3">
      <c r="C3824" s="133">
        <v>10004616877</v>
      </c>
    </row>
    <row r="3825" spans="3:3" hidden="1" x14ac:dyDescent="0.3">
      <c r="C3825" s="133">
        <v>10010181344</v>
      </c>
    </row>
    <row r="3826" spans="3:3" hidden="1" x14ac:dyDescent="0.3">
      <c r="C3826" s="133">
        <v>10006289624</v>
      </c>
    </row>
    <row r="3827" spans="3:3" hidden="1" x14ac:dyDescent="0.3">
      <c r="C3827" s="133">
        <v>10009233370</v>
      </c>
    </row>
    <row r="3828" spans="3:3" hidden="1" x14ac:dyDescent="0.3">
      <c r="C3828" s="133">
        <v>10010579448</v>
      </c>
    </row>
    <row r="3829" spans="3:3" hidden="1" x14ac:dyDescent="0.3">
      <c r="C3829" s="133">
        <v>10007272455</v>
      </c>
    </row>
    <row r="3830" spans="3:3" hidden="1" x14ac:dyDescent="0.3">
      <c r="C3830" s="133">
        <v>10010652196</v>
      </c>
    </row>
    <row r="3831" spans="3:3" hidden="1" x14ac:dyDescent="0.3">
      <c r="C3831" s="133">
        <v>10007498484</v>
      </c>
    </row>
    <row r="3832" spans="3:3" hidden="1" x14ac:dyDescent="0.3">
      <c r="C3832" s="133">
        <v>10011157206</v>
      </c>
    </row>
    <row r="3833" spans="3:3" hidden="1" x14ac:dyDescent="0.3">
      <c r="C3833" s="133">
        <v>10009195883</v>
      </c>
    </row>
    <row r="3834" spans="3:3" hidden="1" x14ac:dyDescent="0.3">
      <c r="C3834" s="133">
        <v>10010640880</v>
      </c>
    </row>
    <row r="3835" spans="3:3" hidden="1" x14ac:dyDescent="0.3">
      <c r="C3835" s="133">
        <v>10010169624</v>
      </c>
    </row>
    <row r="3836" spans="3:3" hidden="1" x14ac:dyDescent="0.3">
      <c r="C3836" s="133">
        <v>10009040279</v>
      </c>
    </row>
    <row r="3837" spans="3:3" hidden="1" x14ac:dyDescent="0.3">
      <c r="C3837" s="133">
        <v>10002501368</v>
      </c>
    </row>
    <row r="3838" spans="3:3" hidden="1" x14ac:dyDescent="0.3">
      <c r="C3838" s="133">
        <v>10006899613</v>
      </c>
    </row>
    <row r="3839" spans="3:3" hidden="1" x14ac:dyDescent="0.3">
      <c r="C3839" s="133">
        <v>10006604771</v>
      </c>
    </row>
    <row r="3840" spans="3:3" hidden="1" x14ac:dyDescent="0.3">
      <c r="C3840" s="133">
        <v>10007793326</v>
      </c>
    </row>
    <row r="3841" spans="3:3" hidden="1" x14ac:dyDescent="0.3">
      <c r="C3841" s="133">
        <v>10007618524</v>
      </c>
    </row>
    <row r="3842" spans="3:3" hidden="1" x14ac:dyDescent="0.3">
      <c r="C3842" s="133">
        <v>10066087191</v>
      </c>
    </row>
    <row r="3843" spans="3:3" hidden="1" x14ac:dyDescent="0.3">
      <c r="C3843" s="133">
        <v>10009884033</v>
      </c>
    </row>
    <row r="3844" spans="3:3" hidden="1" x14ac:dyDescent="0.3">
      <c r="C3844" s="133">
        <v>10006904461</v>
      </c>
    </row>
    <row r="3845" spans="3:3" hidden="1" x14ac:dyDescent="0.3">
      <c r="C3845" s="133">
        <v>10018638431</v>
      </c>
    </row>
    <row r="3846" spans="3:3" hidden="1" x14ac:dyDescent="0.3">
      <c r="C3846" s="133">
        <v>10010714137</v>
      </c>
    </row>
    <row r="3847" spans="3:3" hidden="1" x14ac:dyDescent="0.3">
      <c r="C3847" s="133">
        <v>10008167986</v>
      </c>
    </row>
    <row r="3848" spans="3:3" hidden="1" x14ac:dyDescent="0.3">
      <c r="C3848" s="133">
        <v>10014178552</v>
      </c>
    </row>
    <row r="3849" spans="3:3" hidden="1" x14ac:dyDescent="0.3">
      <c r="C3849" s="133">
        <v>10004594447</v>
      </c>
    </row>
    <row r="3850" spans="3:3" hidden="1" x14ac:dyDescent="0.3">
      <c r="C3850" s="133">
        <v>10020981585</v>
      </c>
    </row>
    <row r="3851" spans="3:3" hidden="1" x14ac:dyDescent="0.3">
      <c r="C3851" s="133">
        <v>10010167402</v>
      </c>
    </row>
    <row r="3852" spans="3:3" hidden="1" x14ac:dyDescent="0.3">
      <c r="C3852" s="133">
        <v>10010098589</v>
      </c>
    </row>
    <row r="3853" spans="3:3" hidden="1" x14ac:dyDescent="0.3">
      <c r="C3853" s="133">
        <v>10004616877</v>
      </c>
    </row>
    <row r="3854" spans="3:3" hidden="1" x14ac:dyDescent="0.3">
      <c r="C3854" s="133" t="s">
        <v>3781</v>
      </c>
    </row>
    <row r="3855" spans="3:3" hidden="1" x14ac:dyDescent="0.3">
      <c r="C3855" s="133">
        <v>10009062006</v>
      </c>
    </row>
    <row r="3856" spans="3:3" hidden="1" x14ac:dyDescent="0.3">
      <c r="C3856" s="133">
        <v>10006289624</v>
      </c>
    </row>
    <row r="3857" spans="3:3" hidden="1" x14ac:dyDescent="0.3">
      <c r="C3857" s="133">
        <v>10010579448</v>
      </c>
    </row>
    <row r="3858" spans="3:3" hidden="1" x14ac:dyDescent="0.3">
      <c r="C3858" s="133">
        <v>10010652196</v>
      </c>
    </row>
    <row r="3859" spans="3:3" hidden="1" x14ac:dyDescent="0.3">
      <c r="C3859" s="133">
        <v>10007272455</v>
      </c>
    </row>
    <row r="3860" spans="3:3" hidden="1" x14ac:dyDescent="0.3">
      <c r="C3860" s="133">
        <v>10009233370</v>
      </c>
    </row>
    <row r="3861" spans="3:3" hidden="1" x14ac:dyDescent="0.3">
      <c r="C3861" s="133">
        <v>10010169624</v>
      </c>
    </row>
    <row r="3862" spans="3:3" hidden="1" x14ac:dyDescent="0.3">
      <c r="C3862" s="133">
        <v>10006899613</v>
      </c>
    </row>
    <row r="3863" spans="3:3" hidden="1" x14ac:dyDescent="0.3">
      <c r="C3863" s="133">
        <v>10009195883</v>
      </c>
    </row>
    <row r="3864" spans="3:3" hidden="1" x14ac:dyDescent="0.3">
      <c r="C3864" s="133">
        <v>10015528367</v>
      </c>
    </row>
    <row r="3865" spans="3:3" hidden="1" x14ac:dyDescent="0.3">
      <c r="C3865" s="133">
        <v>10011157206</v>
      </c>
    </row>
    <row r="3866" spans="3:3" hidden="1" x14ac:dyDescent="0.3">
      <c r="C3866" s="133">
        <v>10009040279</v>
      </c>
    </row>
    <row r="3867" spans="3:3" hidden="1" x14ac:dyDescent="0.3">
      <c r="C3867" s="133">
        <v>10010644015</v>
      </c>
    </row>
    <row r="3868" spans="3:3" hidden="1" x14ac:dyDescent="0.3">
      <c r="C3868" s="133">
        <v>10002501368</v>
      </c>
    </row>
    <row r="3869" spans="3:3" hidden="1" x14ac:dyDescent="0.3">
      <c r="C3869" s="133">
        <v>10006604771</v>
      </c>
    </row>
    <row r="3870" spans="3:3" hidden="1" x14ac:dyDescent="0.3">
      <c r="C3870" s="133">
        <v>10010640880</v>
      </c>
    </row>
    <row r="3871" spans="3:3" hidden="1" x14ac:dyDescent="0.3">
      <c r="C3871" s="133">
        <v>10007793326</v>
      </c>
    </row>
    <row r="3872" spans="3:3" hidden="1" x14ac:dyDescent="0.3">
      <c r="C3872" s="133">
        <v>10066087191</v>
      </c>
    </row>
    <row r="3873" spans="3:3" hidden="1" x14ac:dyDescent="0.3">
      <c r="C3873" s="133">
        <v>10010714137</v>
      </c>
    </row>
    <row r="3874" spans="3:3" hidden="1" x14ac:dyDescent="0.3">
      <c r="C3874" s="133">
        <v>10004594447</v>
      </c>
    </row>
    <row r="3875" spans="3:3" hidden="1" x14ac:dyDescent="0.3">
      <c r="C3875" s="133">
        <v>10018638431</v>
      </c>
    </row>
    <row r="3876" spans="3:3" hidden="1" x14ac:dyDescent="0.3">
      <c r="C3876" s="133">
        <v>10009134956</v>
      </c>
    </row>
    <row r="3877" spans="3:3" hidden="1" x14ac:dyDescent="0.3">
      <c r="C3877" s="133">
        <v>10006904461</v>
      </c>
    </row>
    <row r="3878" spans="3:3" hidden="1" x14ac:dyDescent="0.3">
      <c r="C3878" s="133">
        <v>10008167986</v>
      </c>
    </row>
    <row r="3879" spans="3:3" hidden="1" x14ac:dyDescent="0.3">
      <c r="C3879" s="133">
        <v>10014178552</v>
      </c>
    </row>
    <row r="3880" spans="3:3" hidden="1" x14ac:dyDescent="0.3">
      <c r="C3880" s="133">
        <v>10010167402</v>
      </c>
    </row>
    <row r="3881" spans="3:3" hidden="1" x14ac:dyDescent="0.3">
      <c r="C3881" s="133">
        <v>10004616877</v>
      </c>
    </row>
    <row r="3882" spans="3:3" hidden="1" x14ac:dyDescent="0.3">
      <c r="C3882" s="133">
        <v>10010640981</v>
      </c>
    </row>
    <row r="3883" spans="3:3" hidden="1" x14ac:dyDescent="0.3">
      <c r="C3883" s="133" t="s">
        <v>3781</v>
      </c>
    </row>
    <row r="3884" spans="3:3" hidden="1" x14ac:dyDescent="0.3">
      <c r="C3884" s="133">
        <v>10004875747</v>
      </c>
    </row>
    <row r="3885" spans="3:3" hidden="1" x14ac:dyDescent="0.3">
      <c r="C3885" s="133">
        <v>10005511503</v>
      </c>
    </row>
    <row r="3886" spans="3:3" hidden="1" x14ac:dyDescent="0.3">
      <c r="C3886" s="133">
        <v>10009233370</v>
      </c>
    </row>
    <row r="3887" spans="3:3" hidden="1" x14ac:dyDescent="0.3">
      <c r="C3887" s="133">
        <v>10015528367</v>
      </c>
    </row>
    <row r="3888" spans="3:3" hidden="1" x14ac:dyDescent="0.3">
      <c r="C3888" s="133">
        <v>10005968918</v>
      </c>
    </row>
    <row r="3889" spans="3:3" hidden="1" x14ac:dyDescent="0.3">
      <c r="C3889" s="133">
        <v>10011157206</v>
      </c>
    </row>
    <row r="3890" spans="3:3" hidden="1" x14ac:dyDescent="0.3">
      <c r="C3890" s="133">
        <v>10007242648</v>
      </c>
    </row>
    <row r="3891" spans="3:3" hidden="1" x14ac:dyDescent="0.3">
      <c r="C3891" s="133">
        <v>10010598141</v>
      </c>
    </row>
    <row r="3892" spans="3:3" hidden="1" x14ac:dyDescent="0.3">
      <c r="C3892" s="133">
        <v>10010640880</v>
      </c>
    </row>
    <row r="3893" spans="3:3" hidden="1" x14ac:dyDescent="0.3">
      <c r="C3893" s="133">
        <v>10006604771</v>
      </c>
    </row>
    <row r="3894" spans="3:3" hidden="1" x14ac:dyDescent="0.3">
      <c r="C3894" s="133">
        <v>10009195883</v>
      </c>
    </row>
    <row r="3895" spans="3:3" hidden="1" x14ac:dyDescent="0.3">
      <c r="C3895" s="133">
        <v>10007793326</v>
      </c>
    </row>
    <row r="3896" spans="3:3" hidden="1" x14ac:dyDescent="0.3">
      <c r="C3896" s="133">
        <v>10066087191</v>
      </c>
    </row>
    <row r="3897" spans="3:3" hidden="1" x14ac:dyDescent="0.3">
      <c r="C3897" s="133">
        <v>10006669439</v>
      </c>
    </row>
    <row r="3898" spans="3:3" hidden="1" x14ac:dyDescent="0.3">
      <c r="C3898" s="133">
        <v>10004594447</v>
      </c>
    </row>
    <row r="3899" spans="3:3" hidden="1" x14ac:dyDescent="0.3">
      <c r="C3899" s="133">
        <v>10018638431</v>
      </c>
    </row>
    <row r="3900" spans="3:3" hidden="1" x14ac:dyDescent="0.3">
      <c r="C3900" s="133">
        <v>10010714137</v>
      </c>
    </row>
    <row r="3901" spans="3:3" hidden="1" x14ac:dyDescent="0.3">
      <c r="C3901" s="133">
        <v>10009134956</v>
      </c>
    </row>
    <row r="3902" spans="3:3" hidden="1" x14ac:dyDescent="0.3">
      <c r="C3902" s="133">
        <v>10010098589</v>
      </c>
    </row>
    <row r="3903" spans="3:3" hidden="1" x14ac:dyDescent="0.3">
      <c r="C3903" s="133">
        <v>10004616877</v>
      </c>
    </row>
    <row r="3904" spans="3:3" hidden="1" x14ac:dyDescent="0.3">
      <c r="C3904" s="133">
        <v>10036578276</v>
      </c>
    </row>
    <row r="3905" spans="3:3" hidden="1" x14ac:dyDescent="0.3">
      <c r="C3905" s="133">
        <v>10004875747</v>
      </c>
    </row>
    <row r="3906" spans="3:3" hidden="1" x14ac:dyDescent="0.3">
      <c r="C3906" s="133">
        <v>10009233370</v>
      </c>
    </row>
    <row r="3907" spans="3:3" hidden="1" x14ac:dyDescent="0.3">
      <c r="C3907" s="133">
        <v>10006899613</v>
      </c>
    </row>
    <row r="3908" spans="3:3" hidden="1" x14ac:dyDescent="0.3">
      <c r="C3908" s="133">
        <v>10015171184</v>
      </c>
    </row>
    <row r="3909" spans="3:3" hidden="1" x14ac:dyDescent="0.3">
      <c r="C3909" s="133">
        <v>10007498484</v>
      </c>
    </row>
    <row r="3910" spans="3:3" hidden="1" x14ac:dyDescent="0.3">
      <c r="C3910" s="133">
        <v>10009195883</v>
      </c>
    </row>
    <row r="3911" spans="3:3" hidden="1" x14ac:dyDescent="0.3">
      <c r="C3911" s="133" t="s">
        <v>3782</v>
      </c>
    </row>
    <row r="3912" spans="3:3" hidden="1" x14ac:dyDescent="0.3">
      <c r="C3912" s="133">
        <v>10066087191</v>
      </c>
    </row>
    <row r="3913" spans="3:3" hidden="1" x14ac:dyDescent="0.3">
      <c r="C3913" s="133">
        <v>10075047668</v>
      </c>
    </row>
    <row r="3914" spans="3:3" hidden="1" x14ac:dyDescent="0.3">
      <c r="C3914" s="133">
        <v>10007242648</v>
      </c>
    </row>
    <row r="3915" spans="3:3" hidden="1" x14ac:dyDescent="0.3">
      <c r="C3915" s="133">
        <v>10002501368</v>
      </c>
    </row>
    <row r="3916" spans="3:3" hidden="1" x14ac:dyDescent="0.3">
      <c r="C3916" s="133" t="s">
        <v>3785</v>
      </c>
    </row>
    <row r="3917" spans="3:3" hidden="1" x14ac:dyDescent="0.3">
      <c r="C3917" s="133">
        <v>10010640880</v>
      </c>
    </row>
    <row r="3918" spans="3:3" hidden="1" x14ac:dyDescent="0.3">
      <c r="C3918" s="133">
        <v>10007793326</v>
      </c>
    </row>
    <row r="3919" spans="3:3" hidden="1" x14ac:dyDescent="0.3">
      <c r="C3919" s="133">
        <v>10009884033</v>
      </c>
    </row>
    <row r="3920" spans="3:3" hidden="1" x14ac:dyDescent="0.3">
      <c r="C3920" s="133">
        <v>10006669439</v>
      </c>
    </row>
    <row r="3921" spans="3:3" hidden="1" x14ac:dyDescent="0.3">
      <c r="C3921" s="133">
        <v>10018638431</v>
      </c>
    </row>
    <row r="3922" spans="3:3" hidden="1" x14ac:dyDescent="0.3">
      <c r="C3922" s="133">
        <v>10006604771</v>
      </c>
    </row>
    <row r="3923" spans="3:3" hidden="1" x14ac:dyDescent="0.3">
      <c r="C3923" s="133">
        <v>10010714137</v>
      </c>
    </row>
    <row r="3924" spans="3:3" hidden="1" x14ac:dyDescent="0.3">
      <c r="C3924" s="133">
        <v>10010598141</v>
      </c>
    </row>
    <row r="3925" spans="3:3" hidden="1" x14ac:dyDescent="0.3">
      <c r="C3925" s="133">
        <v>10004594447</v>
      </c>
    </row>
    <row r="3926" spans="3:3" hidden="1" x14ac:dyDescent="0.3">
      <c r="C3926" s="133">
        <v>10009134956</v>
      </c>
    </row>
    <row r="3927" spans="3:3" hidden="1" x14ac:dyDescent="0.3">
      <c r="C3927" s="133">
        <v>10020981585</v>
      </c>
    </row>
    <row r="3928" spans="3:3" hidden="1" x14ac:dyDescent="0.3">
      <c r="C3928" s="133">
        <v>10010098589</v>
      </c>
    </row>
    <row r="3929" spans="3:3" hidden="1" x14ac:dyDescent="0.3">
      <c r="C3929" s="133">
        <v>10004616877</v>
      </c>
    </row>
    <row r="3930" spans="3:3" hidden="1" x14ac:dyDescent="0.3">
      <c r="C3930" s="133">
        <v>10010167402</v>
      </c>
    </row>
    <row r="3931" spans="3:3" hidden="1" x14ac:dyDescent="0.3">
      <c r="C3931" s="133">
        <v>10005968918</v>
      </c>
    </row>
    <row r="3932" spans="3:3" hidden="1" x14ac:dyDescent="0.3">
      <c r="C3932" s="133">
        <v>10010598141</v>
      </c>
    </row>
    <row r="3933" spans="3:3" hidden="1" x14ac:dyDescent="0.3">
      <c r="C3933" s="133">
        <v>10110977478</v>
      </c>
    </row>
    <row r="3934" spans="3:3" hidden="1" x14ac:dyDescent="0.3">
      <c r="C3934" s="133">
        <v>10021677258</v>
      </c>
    </row>
    <row r="3935" spans="3:3" hidden="1" x14ac:dyDescent="0.3">
      <c r="C3935" s="133">
        <v>10006289624</v>
      </c>
    </row>
    <row r="3936" spans="3:3" hidden="1" x14ac:dyDescent="0.3">
      <c r="C3936" s="133">
        <v>10011157206</v>
      </c>
    </row>
    <row r="3937" spans="3:3" hidden="1" x14ac:dyDescent="0.3">
      <c r="C3937" s="133">
        <v>10075047668</v>
      </c>
    </row>
    <row r="3938" spans="3:3" hidden="1" x14ac:dyDescent="0.3">
      <c r="C3938" s="133">
        <v>10010579448</v>
      </c>
    </row>
    <row r="3939" spans="3:3" hidden="1" x14ac:dyDescent="0.3">
      <c r="C3939" s="133">
        <v>10015528367</v>
      </c>
    </row>
    <row r="3940" spans="3:3" hidden="1" x14ac:dyDescent="0.3">
      <c r="C3940" s="133">
        <v>10009195883</v>
      </c>
    </row>
    <row r="3941" spans="3:3" hidden="1" x14ac:dyDescent="0.3">
      <c r="C3941" s="133">
        <v>10010714137</v>
      </c>
    </row>
    <row r="3942" spans="3:3" hidden="1" x14ac:dyDescent="0.3">
      <c r="C3942" s="133">
        <v>10006904461</v>
      </c>
    </row>
    <row r="3943" spans="3:3" hidden="1" x14ac:dyDescent="0.3">
      <c r="C3943" s="133">
        <v>10006899613</v>
      </c>
    </row>
    <row r="3944" spans="3:3" hidden="1" x14ac:dyDescent="0.3">
      <c r="C3944" s="133">
        <v>10007498484</v>
      </c>
    </row>
    <row r="3945" spans="3:3" hidden="1" x14ac:dyDescent="0.3">
      <c r="C3945" s="133">
        <v>10010171442</v>
      </c>
    </row>
    <row r="3946" spans="3:3" hidden="1" x14ac:dyDescent="0.3">
      <c r="C3946" s="133">
        <v>10009233370</v>
      </c>
    </row>
    <row r="3947" spans="3:3" hidden="1" x14ac:dyDescent="0.3">
      <c r="C3947" s="133">
        <v>10005968918</v>
      </c>
    </row>
    <row r="3948" spans="3:3" hidden="1" x14ac:dyDescent="0.3">
      <c r="C3948" s="133">
        <v>10009884033</v>
      </c>
    </row>
    <row r="3949" spans="3:3" hidden="1" x14ac:dyDescent="0.3">
      <c r="C3949" s="133">
        <v>10005511503</v>
      </c>
    </row>
    <row r="3950" spans="3:3" hidden="1" x14ac:dyDescent="0.3">
      <c r="C3950" s="133">
        <v>10010598141</v>
      </c>
    </row>
    <row r="3951" spans="3:3" hidden="1" x14ac:dyDescent="0.3">
      <c r="C3951" s="133">
        <v>10008167986</v>
      </c>
    </row>
    <row r="3952" spans="3:3" hidden="1" x14ac:dyDescent="0.3">
      <c r="C3952" s="133">
        <v>10002501368</v>
      </c>
    </row>
    <row r="3953" spans="3:3" hidden="1" x14ac:dyDescent="0.3">
      <c r="C3953" s="133">
        <v>10007272455</v>
      </c>
    </row>
    <row r="3954" spans="3:3" hidden="1" x14ac:dyDescent="0.3">
      <c r="C3954" s="133">
        <v>10009040279</v>
      </c>
    </row>
    <row r="3955" spans="3:3" hidden="1" x14ac:dyDescent="0.3">
      <c r="C3955" s="133">
        <v>10007242648</v>
      </c>
    </row>
    <row r="3956" spans="3:3" hidden="1" x14ac:dyDescent="0.3">
      <c r="C3956" s="133">
        <v>10020981585</v>
      </c>
    </row>
    <row r="3957" spans="3:3" hidden="1" x14ac:dyDescent="0.3">
      <c r="C3957" s="133">
        <v>10082509796</v>
      </c>
    </row>
    <row r="3958" spans="3:3" hidden="1" x14ac:dyDescent="0.3">
      <c r="C3958" s="133">
        <v>10010640880</v>
      </c>
    </row>
    <row r="3959" spans="3:3" hidden="1" x14ac:dyDescent="0.3">
      <c r="C3959" s="133">
        <v>10006669439</v>
      </c>
    </row>
    <row r="3960" spans="3:3" hidden="1" x14ac:dyDescent="0.3">
      <c r="C3960" s="133">
        <v>10006604771</v>
      </c>
    </row>
    <row r="3961" spans="3:3" hidden="1" x14ac:dyDescent="0.3">
      <c r="C3961" s="133">
        <v>10066087191</v>
      </c>
    </row>
    <row r="3962" spans="3:3" hidden="1" x14ac:dyDescent="0.3">
      <c r="C3962" s="133">
        <v>10050548094</v>
      </c>
    </row>
    <row r="3963" spans="3:3" hidden="1" x14ac:dyDescent="0.3">
      <c r="C3963" s="133">
        <v>10006289624</v>
      </c>
    </row>
    <row r="3964" spans="3:3" hidden="1" x14ac:dyDescent="0.3">
      <c r="C3964" s="133">
        <v>10004875747</v>
      </c>
    </row>
    <row r="3965" spans="3:3" hidden="1" x14ac:dyDescent="0.3">
      <c r="C3965" s="133">
        <v>10015528367</v>
      </c>
    </row>
    <row r="3966" spans="3:3" hidden="1" x14ac:dyDescent="0.3">
      <c r="C3966" s="133">
        <v>10015171184</v>
      </c>
    </row>
    <row r="3967" spans="3:3" hidden="1" x14ac:dyDescent="0.3">
      <c r="C3967" s="133">
        <v>10075682010</v>
      </c>
    </row>
    <row r="3968" spans="3:3" hidden="1" x14ac:dyDescent="0.3">
      <c r="C3968" s="133">
        <v>10021886921</v>
      </c>
    </row>
    <row r="3969" spans="3:3" hidden="1" x14ac:dyDescent="0.3">
      <c r="C3969" s="133">
        <v>10073485059</v>
      </c>
    </row>
    <row r="3970" spans="3:3" hidden="1" x14ac:dyDescent="0.3">
      <c r="C3970" s="133">
        <v>10021855595</v>
      </c>
    </row>
    <row r="3971" spans="3:3" hidden="1" x14ac:dyDescent="0.3">
      <c r="C3971" s="133">
        <v>10035198149</v>
      </c>
    </row>
    <row r="3972" spans="3:3" hidden="1" x14ac:dyDescent="0.3">
      <c r="C3972" s="133">
        <v>10021956740</v>
      </c>
    </row>
    <row r="3973" spans="3:3" hidden="1" x14ac:dyDescent="0.3">
      <c r="C3973" s="133">
        <v>10022063844</v>
      </c>
    </row>
    <row r="3974" spans="3:3" hidden="1" x14ac:dyDescent="0.3">
      <c r="C3974" s="133">
        <v>10022140636</v>
      </c>
    </row>
    <row r="3975" spans="3:3" hidden="1" x14ac:dyDescent="0.3">
      <c r="C3975" s="133">
        <v>10086404146</v>
      </c>
    </row>
    <row r="3976" spans="3:3" hidden="1" x14ac:dyDescent="0.3">
      <c r="C3976" s="133">
        <v>10067881893</v>
      </c>
    </row>
    <row r="3977" spans="3:3" hidden="1" x14ac:dyDescent="0.3">
      <c r="C3977" s="133">
        <v>10022095166</v>
      </c>
    </row>
    <row r="3978" spans="3:3" hidden="1" x14ac:dyDescent="0.3">
      <c r="C3978" s="133">
        <v>10022235919</v>
      </c>
    </row>
    <row r="3979" spans="3:3" hidden="1" x14ac:dyDescent="0.3">
      <c r="C3979" s="133">
        <v>10109711529</v>
      </c>
    </row>
    <row r="3980" spans="3:3" hidden="1" x14ac:dyDescent="0.3">
      <c r="C3980" s="133">
        <v>10010713935</v>
      </c>
    </row>
    <row r="3981" spans="3:3" hidden="1" x14ac:dyDescent="0.3">
      <c r="C3981" s="133">
        <v>10036279596</v>
      </c>
    </row>
    <row r="3982" spans="3:3" hidden="1" x14ac:dyDescent="0.3">
      <c r="C3982" s="133">
        <v>10058497650</v>
      </c>
    </row>
    <row r="3983" spans="3:3" hidden="1" x14ac:dyDescent="0.3">
      <c r="C3983" s="133">
        <v>10047201594</v>
      </c>
    </row>
    <row r="3984" spans="3:3" hidden="1" x14ac:dyDescent="0.3">
      <c r="C3984" s="133">
        <v>10066161458</v>
      </c>
    </row>
    <row r="3985" spans="3:3" hidden="1" x14ac:dyDescent="0.3">
      <c r="C3985" s="133" t="s">
        <v>3786</v>
      </c>
    </row>
    <row r="3986" spans="3:3" hidden="1" x14ac:dyDescent="0.3">
      <c r="C3986" s="133" t="s">
        <v>3787</v>
      </c>
    </row>
    <row r="3987" spans="3:3" hidden="1" x14ac:dyDescent="0.3">
      <c r="C3987" s="133">
        <v>10081958819</v>
      </c>
    </row>
    <row r="3988" spans="3:3" hidden="1" x14ac:dyDescent="0.3">
      <c r="C3988" s="133">
        <v>10015528367</v>
      </c>
    </row>
    <row r="3989" spans="3:3" hidden="1" x14ac:dyDescent="0.3">
      <c r="C3989" s="133">
        <v>10015171184</v>
      </c>
    </row>
    <row r="3990" spans="3:3" hidden="1" x14ac:dyDescent="0.3">
      <c r="C3990" s="133">
        <v>10010714137</v>
      </c>
    </row>
    <row r="3991" spans="3:3" hidden="1" x14ac:dyDescent="0.3">
      <c r="C3991" s="133">
        <v>10034919778</v>
      </c>
    </row>
    <row r="3992" spans="3:3" hidden="1" x14ac:dyDescent="0.3">
      <c r="C3992" s="133">
        <v>10010644015</v>
      </c>
    </row>
    <row r="3993" spans="3:3" hidden="1" x14ac:dyDescent="0.3">
      <c r="C3993" s="133">
        <v>10010098589</v>
      </c>
    </row>
    <row r="3994" spans="3:3" hidden="1" x14ac:dyDescent="0.3">
      <c r="C3994" s="133">
        <v>10010167402</v>
      </c>
    </row>
    <row r="3995" spans="3:3" hidden="1" x14ac:dyDescent="0.3">
      <c r="C3995" s="133">
        <v>10014699726</v>
      </c>
    </row>
    <row r="3996" spans="3:3" hidden="1" x14ac:dyDescent="0.3">
      <c r="C3996" s="133">
        <v>10016111983</v>
      </c>
    </row>
    <row r="3997" spans="3:3" hidden="1" x14ac:dyDescent="0.3">
      <c r="C3997" s="133">
        <v>10010713935</v>
      </c>
    </row>
    <row r="3998" spans="3:3" hidden="1" x14ac:dyDescent="0.3">
      <c r="C3998" s="133">
        <v>10036578276</v>
      </c>
    </row>
    <row r="3999" spans="3:3" hidden="1" x14ac:dyDescent="0.3">
      <c r="C3999" s="133">
        <v>10014739435</v>
      </c>
    </row>
    <row r="4000" spans="3:3" hidden="1" x14ac:dyDescent="0.3">
      <c r="C4000" s="133">
        <v>10036279596</v>
      </c>
    </row>
    <row r="4001" spans="3:3" hidden="1" x14ac:dyDescent="0.3">
      <c r="C4001" s="133">
        <v>10047201594</v>
      </c>
    </row>
    <row r="4002" spans="3:3" hidden="1" x14ac:dyDescent="0.3">
      <c r="C4002" s="133">
        <v>10058497650</v>
      </c>
    </row>
    <row r="4003" spans="3:3" hidden="1" x14ac:dyDescent="0.3">
      <c r="C4003" s="133">
        <v>10066161458</v>
      </c>
    </row>
    <row r="4004" spans="3:3" hidden="1" x14ac:dyDescent="0.3">
      <c r="C4004" s="133" t="s">
        <v>3787</v>
      </c>
    </row>
    <row r="4005" spans="3:3" hidden="1" x14ac:dyDescent="0.3">
      <c r="C4005" s="133" t="s">
        <v>3786</v>
      </c>
    </row>
    <row r="4006" spans="3:3" hidden="1" x14ac:dyDescent="0.3">
      <c r="C4006" s="133">
        <v>10064643309</v>
      </c>
    </row>
    <row r="4007" spans="3:3" hidden="1" x14ac:dyDescent="0.3">
      <c r="C4007" s="133">
        <v>10087566126</v>
      </c>
    </row>
    <row r="4008" spans="3:3" hidden="1" x14ac:dyDescent="0.3">
      <c r="C4008" s="133">
        <v>10015171184</v>
      </c>
    </row>
    <row r="4009" spans="3:3" hidden="1" x14ac:dyDescent="0.3">
      <c r="C4009" s="133">
        <v>10010652196</v>
      </c>
    </row>
    <row r="4010" spans="3:3" hidden="1" x14ac:dyDescent="0.3">
      <c r="C4010" s="133">
        <v>10007498484</v>
      </c>
    </row>
    <row r="4011" spans="3:3" hidden="1" x14ac:dyDescent="0.3">
      <c r="C4011" s="133">
        <v>10009233370</v>
      </c>
    </row>
    <row r="4012" spans="3:3" hidden="1" x14ac:dyDescent="0.3">
      <c r="C4012" s="133">
        <v>10015528367</v>
      </c>
    </row>
    <row r="4013" spans="3:3" hidden="1" x14ac:dyDescent="0.3">
      <c r="C4013" s="133">
        <v>10009195883</v>
      </c>
    </row>
    <row r="4014" spans="3:3" hidden="1" x14ac:dyDescent="0.3">
      <c r="C4014" s="133">
        <v>10007618524</v>
      </c>
    </row>
    <row r="4015" spans="3:3" hidden="1" x14ac:dyDescent="0.3">
      <c r="C4015" s="133">
        <v>10007272455</v>
      </c>
    </row>
    <row r="4016" spans="3:3" hidden="1" x14ac:dyDescent="0.3">
      <c r="C4016" s="133">
        <v>10010171442</v>
      </c>
    </row>
    <row r="4017" spans="3:3" hidden="1" x14ac:dyDescent="0.3">
      <c r="C4017" s="133">
        <v>10007793326</v>
      </c>
    </row>
    <row r="4018" spans="3:3" hidden="1" x14ac:dyDescent="0.3">
      <c r="C4018" s="133">
        <v>10010714137</v>
      </c>
    </row>
    <row r="4019" spans="3:3" hidden="1" x14ac:dyDescent="0.3">
      <c r="C4019" s="133">
        <v>10010640880</v>
      </c>
    </row>
    <row r="4020" spans="3:3" hidden="1" x14ac:dyDescent="0.3">
      <c r="C4020" s="133">
        <v>10010579448</v>
      </c>
    </row>
    <row r="4021" spans="3:3" hidden="1" x14ac:dyDescent="0.3">
      <c r="C4021" s="133">
        <v>10002501368</v>
      </c>
    </row>
    <row r="4022" spans="3:3" hidden="1" x14ac:dyDescent="0.3">
      <c r="C4022" s="133">
        <v>10016111983</v>
      </c>
    </row>
    <row r="4023" spans="3:3" hidden="1" x14ac:dyDescent="0.3">
      <c r="C4023" s="133">
        <v>10009134956</v>
      </c>
    </row>
    <row r="4024" spans="3:3" hidden="1" x14ac:dyDescent="0.3">
      <c r="C4024" s="133">
        <v>10006604771</v>
      </c>
    </row>
    <row r="4025" spans="3:3" hidden="1" x14ac:dyDescent="0.3">
      <c r="C4025" s="133">
        <v>10004616877</v>
      </c>
    </row>
    <row r="4026" spans="3:3" hidden="1" x14ac:dyDescent="0.3">
      <c r="C4026" s="133">
        <v>10010167402</v>
      </c>
    </row>
    <row r="4027" spans="3:3" hidden="1" x14ac:dyDescent="0.3">
      <c r="C4027" s="133">
        <v>10004594447</v>
      </c>
    </row>
    <row r="4028" spans="3:3" hidden="1" x14ac:dyDescent="0.3">
      <c r="C4028" s="133">
        <v>10018638431</v>
      </c>
    </row>
    <row r="4029" spans="3:3" hidden="1" x14ac:dyDescent="0.3">
      <c r="C4029" s="133">
        <v>10010713935</v>
      </c>
    </row>
    <row r="4030" spans="3:3" hidden="1" x14ac:dyDescent="0.3">
      <c r="C4030" s="133">
        <v>10047201594</v>
      </c>
    </row>
    <row r="4031" spans="3:3" hidden="1" x14ac:dyDescent="0.3">
      <c r="C4031" s="133">
        <v>10015171184</v>
      </c>
    </row>
    <row r="4032" spans="3:3" hidden="1" x14ac:dyDescent="0.3">
      <c r="C4032" s="133">
        <v>10004875747</v>
      </c>
    </row>
    <row r="4033" spans="3:3" hidden="1" x14ac:dyDescent="0.3">
      <c r="C4033" s="133">
        <v>10010652196</v>
      </c>
    </row>
    <row r="4034" spans="3:3" hidden="1" x14ac:dyDescent="0.3">
      <c r="C4034" s="133">
        <v>10106899613</v>
      </c>
    </row>
    <row r="4035" spans="3:3" hidden="1" x14ac:dyDescent="0.3">
      <c r="C4035" s="133">
        <v>10009195883</v>
      </c>
    </row>
    <row r="4036" spans="3:3" hidden="1" x14ac:dyDescent="0.3">
      <c r="C4036" s="133">
        <v>10010169624</v>
      </c>
    </row>
    <row r="4037" spans="3:3" hidden="1" x14ac:dyDescent="0.3">
      <c r="C4037" s="133">
        <v>10015528367</v>
      </c>
    </row>
    <row r="4038" spans="3:3" hidden="1" x14ac:dyDescent="0.3">
      <c r="C4038" s="133">
        <v>10009233370</v>
      </c>
    </row>
    <row r="4039" spans="3:3" hidden="1" x14ac:dyDescent="0.3">
      <c r="C4039" s="133">
        <v>10007498484</v>
      </c>
    </row>
    <row r="4040" spans="3:3" hidden="1" x14ac:dyDescent="0.3">
      <c r="C4040" s="133">
        <v>10007618524</v>
      </c>
    </row>
    <row r="4041" spans="3:3" hidden="1" x14ac:dyDescent="0.3">
      <c r="C4041" s="133">
        <v>10010579448</v>
      </c>
    </row>
    <row r="4042" spans="3:3" hidden="1" x14ac:dyDescent="0.3">
      <c r="C4042" s="133">
        <v>10010171442</v>
      </c>
    </row>
    <row r="4043" spans="3:3" hidden="1" x14ac:dyDescent="0.3">
      <c r="C4043" s="133">
        <v>10006669439</v>
      </c>
    </row>
    <row r="4044" spans="3:3" hidden="1" x14ac:dyDescent="0.3">
      <c r="C4044" s="133">
        <v>10009040279</v>
      </c>
    </row>
    <row r="4045" spans="3:3" hidden="1" x14ac:dyDescent="0.3">
      <c r="C4045" s="133">
        <v>10066087191</v>
      </c>
    </row>
    <row r="4046" spans="3:3" hidden="1" x14ac:dyDescent="0.3">
      <c r="C4046" s="133">
        <v>10002501368</v>
      </c>
    </row>
    <row r="4047" spans="3:3" hidden="1" x14ac:dyDescent="0.3">
      <c r="C4047" s="133">
        <v>10007242648</v>
      </c>
    </row>
    <row r="4048" spans="3:3" hidden="1" x14ac:dyDescent="0.3">
      <c r="C4048" s="133">
        <v>10010714137</v>
      </c>
    </row>
    <row r="4049" spans="3:3" hidden="1" x14ac:dyDescent="0.3">
      <c r="C4049" s="133">
        <v>10010640880</v>
      </c>
    </row>
    <row r="4050" spans="3:3" hidden="1" x14ac:dyDescent="0.3">
      <c r="C4050" s="133" t="s">
        <v>3788</v>
      </c>
    </row>
    <row r="4051" spans="3:3" hidden="1" x14ac:dyDescent="0.3">
      <c r="C4051" s="133">
        <v>10006604771</v>
      </c>
    </row>
    <row r="4052" spans="3:3" hidden="1" x14ac:dyDescent="0.3">
      <c r="C4052" s="133">
        <v>10007793326</v>
      </c>
    </row>
    <row r="4053" spans="3:3" hidden="1" x14ac:dyDescent="0.3">
      <c r="C4053" s="133">
        <v>10020981585</v>
      </c>
    </row>
    <row r="4054" spans="3:3" hidden="1" x14ac:dyDescent="0.3">
      <c r="C4054" s="133" t="s">
        <v>3784</v>
      </c>
    </row>
    <row r="4055" spans="3:3" hidden="1" x14ac:dyDescent="0.3">
      <c r="C4055" s="133" t="s">
        <v>3785</v>
      </c>
    </row>
    <row r="4056" spans="3:3" hidden="1" x14ac:dyDescent="0.3">
      <c r="C4056" s="133" t="s">
        <v>3789</v>
      </c>
    </row>
    <row r="4057" spans="3:3" hidden="1" x14ac:dyDescent="0.3">
      <c r="C4057" s="133">
        <v>10018638431</v>
      </c>
    </row>
    <row r="4058" spans="3:3" hidden="1" x14ac:dyDescent="0.3">
      <c r="C4058" s="133">
        <v>10004594447</v>
      </c>
    </row>
    <row r="4059" spans="3:3" hidden="1" x14ac:dyDescent="0.3">
      <c r="C4059" s="133">
        <v>10004616877</v>
      </c>
    </row>
    <row r="4060" spans="3:3" hidden="1" x14ac:dyDescent="0.3">
      <c r="C4060" s="133" t="s">
        <v>3781</v>
      </c>
    </row>
    <row r="4061" spans="3:3" hidden="1" x14ac:dyDescent="0.3">
      <c r="C4061" s="133">
        <v>10011088393</v>
      </c>
    </row>
    <row r="4062" spans="3:3" hidden="1" x14ac:dyDescent="0.3">
      <c r="C4062" s="133" t="s">
        <v>3790</v>
      </c>
    </row>
    <row r="4063" spans="3:3" hidden="1" x14ac:dyDescent="0.3">
      <c r="C4063" s="133">
        <v>10010167402</v>
      </c>
    </row>
    <row r="4064" spans="3:3" hidden="1" x14ac:dyDescent="0.3">
      <c r="C4064" s="133">
        <v>10010098589</v>
      </c>
    </row>
    <row r="4065" spans="3:3" hidden="1" x14ac:dyDescent="0.3">
      <c r="C4065" s="133" t="s">
        <v>3783</v>
      </c>
    </row>
    <row r="4066" spans="3:3" hidden="1" x14ac:dyDescent="0.3">
      <c r="C4066" s="133" t="s">
        <v>3786</v>
      </c>
    </row>
    <row r="4067" spans="3:3" hidden="1" x14ac:dyDescent="0.3">
      <c r="C4067" s="133">
        <v>10010798003</v>
      </c>
    </row>
    <row r="4068" spans="3:3" hidden="1" x14ac:dyDescent="0.3">
      <c r="C4068" s="133">
        <v>10015171184</v>
      </c>
    </row>
    <row r="4069" spans="3:3" hidden="1" x14ac:dyDescent="0.3">
      <c r="C4069" s="133">
        <v>10010652196</v>
      </c>
    </row>
    <row r="4070" spans="3:3" hidden="1" x14ac:dyDescent="0.3">
      <c r="C4070" s="133">
        <v>10009195883</v>
      </c>
    </row>
    <row r="4071" spans="3:3" hidden="1" x14ac:dyDescent="0.3">
      <c r="C4071" s="133">
        <v>10004875747</v>
      </c>
    </row>
    <row r="4072" spans="3:3" hidden="1" x14ac:dyDescent="0.3">
      <c r="C4072" s="133">
        <v>10007272455</v>
      </c>
    </row>
    <row r="4073" spans="3:3" hidden="1" x14ac:dyDescent="0.3">
      <c r="C4073" s="133">
        <v>10009233370</v>
      </c>
    </row>
    <row r="4074" spans="3:3" hidden="1" x14ac:dyDescent="0.3">
      <c r="C4074" s="133">
        <v>10006899613</v>
      </c>
    </row>
    <row r="4075" spans="3:3" hidden="1" x14ac:dyDescent="0.3">
      <c r="C4075" s="133">
        <v>10010169624</v>
      </c>
    </row>
    <row r="4076" spans="3:3" hidden="1" x14ac:dyDescent="0.3">
      <c r="C4076" s="133">
        <v>10010579448</v>
      </c>
    </row>
    <row r="4077" spans="3:3" hidden="1" x14ac:dyDescent="0.3">
      <c r="C4077" s="133">
        <v>10007618524</v>
      </c>
    </row>
    <row r="4078" spans="3:3" hidden="1" x14ac:dyDescent="0.3">
      <c r="C4078" s="133">
        <v>10015528367</v>
      </c>
    </row>
    <row r="4079" spans="3:3" hidden="1" x14ac:dyDescent="0.3">
      <c r="C4079" s="133">
        <v>10009040279</v>
      </c>
    </row>
    <row r="4080" spans="3:3" hidden="1" x14ac:dyDescent="0.3">
      <c r="C4080" s="133">
        <v>10006669439</v>
      </c>
    </row>
    <row r="4081" spans="3:3" hidden="1" x14ac:dyDescent="0.3">
      <c r="C4081" s="133">
        <v>10010171442</v>
      </c>
    </row>
    <row r="4082" spans="3:3" hidden="1" x14ac:dyDescent="0.3">
      <c r="C4082" s="133">
        <v>10002501368</v>
      </c>
    </row>
    <row r="4083" spans="3:3" hidden="1" x14ac:dyDescent="0.3">
      <c r="C4083" s="133" t="s">
        <v>3782</v>
      </c>
    </row>
    <row r="4084" spans="3:3" hidden="1" x14ac:dyDescent="0.3">
      <c r="C4084" s="133">
        <v>10007793326</v>
      </c>
    </row>
    <row r="4085" spans="3:3" hidden="1" x14ac:dyDescent="0.3">
      <c r="C4085" s="133">
        <v>10062787474</v>
      </c>
    </row>
    <row r="4086" spans="3:3" hidden="1" x14ac:dyDescent="0.3">
      <c r="C4086" s="133">
        <v>10007242648</v>
      </c>
    </row>
    <row r="4087" spans="3:3" hidden="1" x14ac:dyDescent="0.3">
      <c r="C4087" s="133">
        <v>10010640880</v>
      </c>
    </row>
    <row r="4088" spans="3:3" hidden="1" x14ac:dyDescent="0.3">
      <c r="C4088" s="133" t="s">
        <v>3785</v>
      </c>
    </row>
    <row r="4089" spans="3:3" hidden="1" x14ac:dyDescent="0.3">
      <c r="C4089" s="133">
        <v>10066087191</v>
      </c>
    </row>
    <row r="4090" spans="3:3" hidden="1" x14ac:dyDescent="0.3">
      <c r="C4090" s="133">
        <v>10010714137</v>
      </c>
    </row>
    <row r="4091" spans="3:3" hidden="1" x14ac:dyDescent="0.3">
      <c r="C4091" s="133">
        <v>10020981585</v>
      </c>
    </row>
    <row r="4092" spans="3:3" hidden="1" x14ac:dyDescent="0.3">
      <c r="C4092" s="133">
        <v>10014699726</v>
      </c>
    </row>
    <row r="4093" spans="3:3" hidden="1" x14ac:dyDescent="0.3">
      <c r="C4093" s="133">
        <v>10010717268</v>
      </c>
    </row>
    <row r="4094" spans="3:3" hidden="1" x14ac:dyDescent="0.3">
      <c r="C4094" s="133">
        <v>10010167402</v>
      </c>
    </row>
    <row r="4095" spans="3:3" hidden="1" x14ac:dyDescent="0.3">
      <c r="C4095" s="133">
        <v>10018638431</v>
      </c>
    </row>
    <row r="4096" spans="3:3" hidden="1" x14ac:dyDescent="0.3">
      <c r="C4096" s="133" t="s">
        <v>3789</v>
      </c>
    </row>
    <row r="4097" spans="3:3" hidden="1" x14ac:dyDescent="0.3">
      <c r="C4097" s="133" t="s">
        <v>3791</v>
      </c>
    </row>
    <row r="4098" spans="3:3" hidden="1" x14ac:dyDescent="0.3">
      <c r="C4098" s="133">
        <v>10004616877</v>
      </c>
    </row>
    <row r="4099" spans="3:3" hidden="1" x14ac:dyDescent="0.3">
      <c r="C4099" s="133">
        <v>10004594447</v>
      </c>
    </row>
    <row r="4100" spans="3:3" hidden="1" x14ac:dyDescent="0.3">
      <c r="C4100" s="133" t="s">
        <v>3790</v>
      </c>
    </row>
    <row r="4101" spans="3:3" hidden="1" x14ac:dyDescent="0.3">
      <c r="C4101" s="133">
        <v>10006604771</v>
      </c>
    </row>
    <row r="4102" spans="3:3" hidden="1" x14ac:dyDescent="0.3">
      <c r="C4102" s="133">
        <v>10010098589</v>
      </c>
    </row>
    <row r="4103" spans="3:3" hidden="1" x14ac:dyDescent="0.3">
      <c r="C4103" s="133" t="s">
        <v>3792</v>
      </c>
    </row>
    <row r="4104" spans="3:3" hidden="1" x14ac:dyDescent="0.3">
      <c r="C4104" s="133">
        <v>10011088393</v>
      </c>
    </row>
    <row r="4105" spans="3:3" hidden="1" x14ac:dyDescent="0.3">
      <c r="C4105" s="133" t="s">
        <v>3781</v>
      </c>
    </row>
    <row r="4106" spans="3:3" hidden="1" x14ac:dyDescent="0.3">
      <c r="C4106" s="133">
        <v>10009134956</v>
      </c>
    </row>
    <row r="4107" spans="3:3" hidden="1" x14ac:dyDescent="0.3">
      <c r="C4107" s="133" t="s">
        <v>3783</v>
      </c>
    </row>
    <row r="4108" spans="3:3" hidden="1" x14ac:dyDescent="0.3">
      <c r="C4108" s="133">
        <v>10010798003</v>
      </c>
    </row>
    <row r="4109" spans="3:3" hidden="1" x14ac:dyDescent="0.3">
      <c r="C4109" s="133">
        <v>10004875747</v>
      </c>
    </row>
    <row r="4110" spans="3:3" hidden="1" x14ac:dyDescent="0.3">
      <c r="C4110" s="133">
        <v>10075047668</v>
      </c>
    </row>
    <row r="4111" spans="3:3" hidden="1" x14ac:dyDescent="0.3">
      <c r="C4111" s="133">
        <v>10010652196</v>
      </c>
    </row>
    <row r="4112" spans="3:3" hidden="1" x14ac:dyDescent="0.3">
      <c r="C4112" s="133">
        <v>10010169624</v>
      </c>
    </row>
    <row r="4113" spans="3:3" hidden="1" x14ac:dyDescent="0.3">
      <c r="C4113" s="133">
        <v>10009233370</v>
      </c>
    </row>
    <row r="4114" spans="3:3" hidden="1" x14ac:dyDescent="0.3">
      <c r="C4114" s="133">
        <v>10006669439</v>
      </c>
    </row>
    <row r="4115" spans="3:3" hidden="1" x14ac:dyDescent="0.3">
      <c r="C4115" s="133">
        <v>10007618524</v>
      </c>
    </row>
    <row r="4116" spans="3:3" hidden="1" x14ac:dyDescent="0.3">
      <c r="C4116" s="133">
        <v>10006899613</v>
      </c>
    </row>
    <row r="4117" spans="3:3" hidden="1" x14ac:dyDescent="0.3">
      <c r="C4117" s="133">
        <v>10005968918</v>
      </c>
    </row>
    <row r="4118" spans="3:3" hidden="1" x14ac:dyDescent="0.3">
      <c r="C4118" s="133">
        <v>10010579448</v>
      </c>
    </row>
    <row r="4119" spans="3:3" hidden="1" x14ac:dyDescent="0.3">
      <c r="C4119" s="133">
        <v>10008167986</v>
      </c>
    </row>
    <row r="4120" spans="3:3" hidden="1" x14ac:dyDescent="0.3">
      <c r="C4120" s="133">
        <v>10009884033</v>
      </c>
    </row>
    <row r="4121" spans="3:3" hidden="1" x14ac:dyDescent="0.3">
      <c r="C4121" s="133">
        <v>10010714137</v>
      </c>
    </row>
    <row r="4122" spans="3:3" hidden="1" x14ac:dyDescent="0.3">
      <c r="C4122" s="133">
        <v>10007793326</v>
      </c>
    </row>
    <row r="4123" spans="3:3" hidden="1" x14ac:dyDescent="0.3">
      <c r="C4123" s="133">
        <v>10066087191</v>
      </c>
    </row>
    <row r="4124" spans="3:3" hidden="1" x14ac:dyDescent="0.3">
      <c r="C4124" s="133">
        <v>10020981585</v>
      </c>
    </row>
    <row r="4125" spans="3:3" hidden="1" x14ac:dyDescent="0.3">
      <c r="C4125" s="133">
        <v>10010171442</v>
      </c>
    </row>
    <row r="4126" spans="3:3" hidden="1" x14ac:dyDescent="0.3">
      <c r="C4126" s="133">
        <v>10006904461</v>
      </c>
    </row>
    <row r="4127" spans="3:3" hidden="1" x14ac:dyDescent="0.3">
      <c r="C4127" s="133" t="s">
        <v>3788</v>
      </c>
    </row>
    <row r="4128" spans="3:3" hidden="1" x14ac:dyDescent="0.3">
      <c r="C4128" s="133" t="s">
        <v>3785</v>
      </c>
    </row>
    <row r="4129" spans="3:3" hidden="1" x14ac:dyDescent="0.3">
      <c r="C4129" s="133">
        <v>10011157206</v>
      </c>
    </row>
    <row r="4130" spans="3:3" hidden="1" x14ac:dyDescent="0.3">
      <c r="C4130" s="133">
        <v>10002501368</v>
      </c>
    </row>
    <row r="4131" spans="3:3" hidden="1" x14ac:dyDescent="0.3">
      <c r="C4131" s="133">
        <v>10015442077</v>
      </c>
    </row>
    <row r="4132" spans="3:3" hidden="1" x14ac:dyDescent="0.3">
      <c r="C4132" s="133">
        <v>10010640880</v>
      </c>
    </row>
    <row r="4133" spans="3:3" hidden="1" x14ac:dyDescent="0.3">
      <c r="C4133" s="133">
        <v>10014699726</v>
      </c>
    </row>
    <row r="4134" spans="3:3" hidden="1" x14ac:dyDescent="0.3">
      <c r="C4134" s="133">
        <v>10062787474</v>
      </c>
    </row>
    <row r="4135" spans="3:3" hidden="1" x14ac:dyDescent="0.3">
      <c r="C4135" s="133">
        <v>10016111983</v>
      </c>
    </row>
    <row r="4136" spans="3:3" hidden="1" x14ac:dyDescent="0.3">
      <c r="C4136" s="133">
        <v>10004594447</v>
      </c>
    </row>
    <row r="4137" spans="3:3" hidden="1" x14ac:dyDescent="0.3">
      <c r="C4137" s="133">
        <v>10010167402</v>
      </c>
    </row>
    <row r="4138" spans="3:3" hidden="1" x14ac:dyDescent="0.3">
      <c r="C4138" s="133" t="s">
        <v>3790</v>
      </c>
    </row>
    <row r="4139" spans="3:3" hidden="1" x14ac:dyDescent="0.3">
      <c r="C4139" s="133">
        <v>10006604771</v>
      </c>
    </row>
    <row r="4140" spans="3:3" hidden="1" x14ac:dyDescent="0.3">
      <c r="C4140" s="133">
        <v>10004616877</v>
      </c>
    </row>
    <row r="4141" spans="3:3" hidden="1" x14ac:dyDescent="0.3">
      <c r="C4141" s="133" t="s">
        <v>3784</v>
      </c>
    </row>
    <row r="4142" spans="3:3" hidden="1" x14ac:dyDescent="0.3">
      <c r="C4142" s="133">
        <v>10009134956</v>
      </c>
    </row>
    <row r="4143" spans="3:3" hidden="1" x14ac:dyDescent="0.3">
      <c r="C4143" s="133" t="s">
        <v>3781</v>
      </c>
    </row>
    <row r="4144" spans="3:3" hidden="1" x14ac:dyDescent="0.3">
      <c r="C4144" s="133">
        <v>10011088393</v>
      </c>
    </row>
    <row r="4145" spans="3:3" hidden="1" x14ac:dyDescent="0.3">
      <c r="C4145" s="133">
        <v>10006289624</v>
      </c>
    </row>
    <row r="4146" spans="3:3" hidden="1" x14ac:dyDescent="0.3">
      <c r="C4146" s="133">
        <v>10075047668</v>
      </c>
    </row>
    <row r="4147" spans="3:3" hidden="1" x14ac:dyDescent="0.3">
      <c r="C4147" s="133">
        <v>10011157206</v>
      </c>
    </row>
    <row r="4148" spans="3:3" hidden="1" x14ac:dyDescent="0.3">
      <c r="C4148" s="133">
        <v>10007498484</v>
      </c>
    </row>
    <row r="4149" spans="3:3" hidden="1" x14ac:dyDescent="0.3">
      <c r="C4149" s="133">
        <v>10005968918</v>
      </c>
    </row>
    <row r="4150" spans="3:3" hidden="1" x14ac:dyDescent="0.3">
      <c r="C4150" s="133">
        <v>10007272455</v>
      </c>
    </row>
    <row r="4151" spans="3:3" hidden="1" x14ac:dyDescent="0.3">
      <c r="C4151" s="133">
        <v>10008167986</v>
      </c>
    </row>
    <row r="4152" spans="3:3" hidden="1" x14ac:dyDescent="0.3">
      <c r="C4152" s="133">
        <v>10010714137</v>
      </c>
    </row>
    <row r="4153" spans="3:3" hidden="1" x14ac:dyDescent="0.3">
      <c r="C4153" s="133">
        <v>10009233370</v>
      </c>
    </row>
    <row r="4154" spans="3:3" hidden="1" x14ac:dyDescent="0.3">
      <c r="C4154" s="133">
        <v>10006904461</v>
      </c>
    </row>
    <row r="4155" spans="3:3" hidden="1" x14ac:dyDescent="0.3">
      <c r="C4155" s="133">
        <v>10009040279</v>
      </c>
    </row>
    <row r="4156" spans="3:3" hidden="1" x14ac:dyDescent="0.3">
      <c r="C4156" s="133">
        <v>10010598141</v>
      </c>
    </row>
    <row r="4157" spans="3:3" hidden="1" x14ac:dyDescent="0.3">
      <c r="C4157" s="133">
        <v>10020981585</v>
      </c>
    </row>
    <row r="4158" spans="3:3" hidden="1" x14ac:dyDescent="0.3">
      <c r="C4158" s="133" t="s">
        <v>3782</v>
      </c>
    </row>
    <row r="4159" spans="3:3" hidden="1" x14ac:dyDescent="0.3">
      <c r="C4159" s="133">
        <v>10006604771</v>
      </c>
    </row>
    <row r="4160" spans="3:3" hidden="1" x14ac:dyDescent="0.3">
      <c r="C4160" s="133">
        <v>10066087191</v>
      </c>
    </row>
    <row r="4161" spans="3:3" hidden="1" x14ac:dyDescent="0.3">
      <c r="C4161" s="133">
        <v>10018638431</v>
      </c>
    </row>
    <row r="4162" spans="3:3" hidden="1" x14ac:dyDescent="0.3">
      <c r="C4162" s="133" t="s">
        <v>3785</v>
      </c>
    </row>
    <row r="4163" spans="3:3" hidden="1" x14ac:dyDescent="0.3">
      <c r="C4163" s="133" t="s">
        <v>3789</v>
      </c>
    </row>
    <row r="4164" spans="3:3" hidden="1" x14ac:dyDescent="0.3">
      <c r="C4164" s="133">
        <v>10009884033</v>
      </c>
    </row>
    <row r="4165" spans="3:3" hidden="1" x14ac:dyDescent="0.3">
      <c r="C4165" s="133">
        <v>10004616877</v>
      </c>
    </row>
    <row r="4166" spans="3:3" hidden="1" x14ac:dyDescent="0.3">
      <c r="C4166" s="133">
        <v>10010098589</v>
      </c>
    </row>
    <row r="4167" spans="3:3" hidden="1" x14ac:dyDescent="0.3">
      <c r="C4167" s="133">
        <v>10004594447</v>
      </c>
    </row>
    <row r="4168" spans="3:3" hidden="1" x14ac:dyDescent="0.3">
      <c r="C4168" s="133">
        <v>10016111983</v>
      </c>
    </row>
    <row r="4169" spans="3:3" hidden="1" x14ac:dyDescent="0.3">
      <c r="C4169" s="133" t="s">
        <v>3790</v>
      </c>
    </row>
    <row r="4170" spans="3:3" hidden="1" x14ac:dyDescent="0.3">
      <c r="C4170" s="133">
        <v>10009134956</v>
      </c>
    </row>
    <row r="4171" spans="3:3" hidden="1" x14ac:dyDescent="0.3">
      <c r="C4171" s="133">
        <v>10010798003</v>
      </c>
    </row>
    <row r="4172" spans="3:3" hidden="1" x14ac:dyDescent="0.3">
      <c r="C4172" s="133">
        <v>10011088393</v>
      </c>
    </row>
    <row r="4173" spans="3:3" hidden="1" x14ac:dyDescent="0.3">
      <c r="C4173" s="133">
        <v>10004875747</v>
      </c>
    </row>
    <row r="4174" spans="3:3" hidden="1" x14ac:dyDescent="0.3">
      <c r="C4174" s="133">
        <v>10006289624</v>
      </c>
    </row>
    <row r="4175" spans="3:3" hidden="1" x14ac:dyDescent="0.3">
      <c r="C4175" s="133">
        <v>10075047668</v>
      </c>
    </row>
    <row r="4176" spans="3:3" hidden="1" x14ac:dyDescent="0.3">
      <c r="C4176" s="133">
        <v>10007498484</v>
      </c>
    </row>
    <row r="4177" spans="3:3" hidden="1" x14ac:dyDescent="0.3">
      <c r="C4177" s="133">
        <v>10011157206</v>
      </c>
    </row>
    <row r="4178" spans="3:3" hidden="1" x14ac:dyDescent="0.3">
      <c r="C4178" s="133">
        <v>10009040279</v>
      </c>
    </row>
    <row r="4179" spans="3:3" hidden="1" x14ac:dyDescent="0.3">
      <c r="C4179" s="133">
        <v>10005511503</v>
      </c>
    </row>
    <row r="4180" spans="3:3" hidden="1" x14ac:dyDescent="0.3">
      <c r="C4180" s="133">
        <v>10005968918</v>
      </c>
    </row>
    <row r="4181" spans="3:3" hidden="1" x14ac:dyDescent="0.3">
      <c r="C4181" s="133">
        <v>10009233370</v>
      </c>
    </row>
    <row r="4182" spans="3:3" hidden="1" x14ac:dyDescent="0.3">
      <c r="C4182" s="133">
        <v>10006904461</v>
      </c>
    </row>
    <row r="4183" spans="3:3" hidden="1" x14ac:dyDescent="0.3">
      <c r="C4183" s="133">
        <v>10010598141</v>
      </c>
    </row>
    <row r="4184" spans="3:3" hidden="1" x14ac:dyDescent="0.3">
      <c r="C4184" s="133">
        <v>10008167986</v>
      </c>
    </row>
    <row r="4185" spans="3:3" hidden="1" x14ac:dyDescent="0.3">
      <c r="C4185" s="133">
        <v>10010714137</v>
      </c>
    </row>
    <row r="4186" spans="3:3" hidden="1" x14ac:dyDescent="0.3">
      <c r="C4186" s="133">
        <v>10009195883</v>
      </c>
    </row>
    <row r="4187" spans="3:3" hidden="1" x14ac:dyDescent="0.3">
      <c r="C4187" s="133">
        <v>10009884033</v>
      </c>
    </row>
    <row r="4188" spans="3:3" hidden="1" x14ac:dyDescent="0.3">
      <c r="C4188" s="133">
        <v>10020981585</v>
      </c>
    </row>
    <row r="4189" spans="3:3" hidden="1" x14ac:dyDescent="0.3">
      <c r="C4189" s="133">
        <v>10007242648</v>
      </c>
    </row>
    <row r="4190" spans="3:3" hidden="1" x14ac:dyDescent="0.3">
      <c r="C4190" s="133">
        <v>10010171442</v>
      </c>
    </row>
    <row r="4191" spans="3:3" hidden="1" x14ac:dyDescent="0.3">
      <c r="C4191" s="133">
        <v>10062787474</v>
      </c>
    </row>
    <row r="4192" spans="3:3" hidden="1" x14ac:dyDescent="0.3">
      <c r="C4192" s="133">
        <v>10066087191</v>
      </c>
    </row>
    <row r="4193" spans="3:3" hidden="1" x14ac:dyDescent="0.3">
      <c r="C4193" s="133">
        <v>10006604771</v>
      </c>
    </row>
    <row r="4194" spans="3:3" hidden="1" x14ac:dyDescent="0.3">
      <c r="C4194" s="133" t="s">
        <v>3785</v>
      </c>
    </row>
    <row r="4195" spans="3:3" hidden="1" x14ac:dyDescent="0.3">
      <c r="C4195" s="133">
        <v>10018638431</v>
      </c>
    </row>
    <row r="4196" spans="3:3" hidden="1" x14ac:dyDescent="0.3">
      <c r="C4196" s="133">
        <v>10009134956</v>
      </c>
    </row>
    <row r="4197" spans="3:3" hidden="1" x14ac:dyDescent="0.3">
      <c r="C4197" s="133">
        <v>10004616877</v>
      </c>
    </row>
    <row r="4198" spans="3:3" hidden="1" x14ac:dyDescent="0.3">
      <c r="C4198" s="133" t="s">
        <v>3789</v>
      </c>
    </row>
    <row r="4199" spans="3:3" hidden="1" x14ac:dyDescent="0.3">
      <c r="C4199" s="133">
        <v>10050548094</v>
      </c>
    </row>
    <row r="4200" spans="3:3" hidden="1" x14ac:dyDescent="0.3">
      <c r="C4200" s="133">
        <v>10010717268</v>
      </c>
    </row>
    <row r="4201" spans="3:3" hidden="1" x14ac:dyDescent="0.3">
      <c r="C4201" s="133">
        <v>10010098589</v>
      </c>
    </row>
    <row r="4202" spans="3:3" hidden="1" x14ac:dyDescent="0.3">
      <c r="C4202" s="133" t="s">
        <v>3783</v>
      </c>
    </row>
    <row r="4203" spans="3:3" hidden="1" x14ac:dyDescent="0.3">
      <c r="C4203" s="133" t="s">
        <v>3790</v>
      </c>
    </row>
    <row r="4204" spans="3:3" hidden="1" x14ac:dyDescent="0.3">
      <c r="C4204" s="133">
        <v>10010798003</v>
      </c>
    </row>
    <row r="4205" spans="3:3" hidden="1" x14ac:dyDescent="0.3">
      <c r="C4205" s="133">
        <v>10004594447</v>
      </c>
    </row>
    <row r="4206" spans="3:3" hidden="1" x14ac:dyDescent="0.3">
      <c r="C4206" s="133">
        <v>10016111983</v>
      </c>
    </row>
    <row r="4207" spans="3:3" hidden="1" x14ac:dyDescent="0.3">
      <c r="C4207" s="133">
        <v>10011088393</v>
      </c>
    </row>
    <row r="4208" spans="3:3" hidden="1" x14ac:dyDescent="0.3">
      <c r="C4208" s="133">
        <v>10005968918</v>
      </c>
    </row>
    <row r="4209" spans="3:3" hidden="1" x14ac:dyDescent="0.3">
      <c r="C4209" s="133">
        <v>10010598141</v>
      </c>
    </row>
    <row r="4210" spans="3:3" hidden="1" x14ac:dyDescent="0.3">
      <c r="C4210" s="133">
        <v>10015442077</v>
      </c>
    </row>
    <row r="4211" spans="3:3" hidden="1" x14ac:dyDescent="0.3">
      <c r="C4211" s="133">
        <v>10110977478</v>
      </c>
    </row>
    <row r="4212" spans="3:3" hidden="1" x14ac:dyDescent="0.3">
      <c r="C4212" s="133">
        <v>10022075968</v>
      </c>
    </row>
    <row r="4213" spans="3:3" hidden="1" x14ac:dyDescent="0.3">
      <c r="C4213" s="133">
        <v>10022169029</v>
      </c>
    </row>
    <row r="4214" spans="3:3" hidden="1" x14ac:dyDescent="0.3">
      <c r="C4214" s="133">
        <v>10075047668</v>
      </c>
    </row>
    <row r="4215" spans="3:3" hidden="1" x14ac:dyDescent="0.3">
      <c r="C4215" s="133">
        <v>10010579448</v>
      </c>
    </row>
    <row r="4216" spans="3:3" hidden="1" x14ac:dyDescent="0.3">
      <c r="C4216" s="133">
        <v>10015528367</v>
      </c>
    </row>
    <row r="4217" spans="3:3" hidden="1" x14ac:dyDescent="0.3">
      <c r="C4217" s="133">
        <v>10010714137</v>
      </c>
    </row>
    <row r="4218" spans="3:3" hidden="1" x14ac:dyDescent="0.3">
      <c r="C4218" s="133">
        <v>10007242648</v>
      </c>
    </row>
    <row r="4219" spans="3:3" hidden="1" x14ac:dyDescent="0.3">
      <c r="C4219" s="133">
        <v>10008167986</v>
      </c>
    </row>
    <row r="4220" spans="3:3" hidden="1" x14ac:dyDescent="0.3">
      <c r="C4220" s="133">
        <v>10082509796</v>
      </c>
    </row>
    <row r="4221" spans="3:3" hidden="1" x14ac:dyDescent="0.3">
      <c r="C4221" s="133">
        <v>10009040279</v>
      </c>
    </row>
    <row r="4222" spans="3:3" hidden="1" x14ac:dyDescent="0.3">
      <c r="C4222" s="133">
        <v>10006669439</v>
      </c>
    </row>
    <row r="4223" spans="3:3" hidden="1" x14ac:dyDescent="0.3">
      <c r="C4223" s="133">
        <v>10002501368</v>
      </c>
    </row>
    <row r="4224" spans="3:3" hidden="1" x14ac:dyDescent="0.3">
      <c r="C4224" s="133">
        <v>10009727767</v>
      </c>
    </row>
    <row r="4225" spans="3:3" hidden="1" x14ac:dyDescent="0.3">
      <c r="C4225" s="133">
        <v>10110640880</v>
      </c>
    </row>
    <row r="4226" spans="3:3" hidden="1" x14ac:dyDescent="0.3">
      <c r="C4226" s="133">
        <v>10009134956</v>
      </c>
    </row>
    <row r="4227" spans="3:3" hidden="1" x14ac:dyDescent="0.3">
      <c r="C4227" s="133">
        <v>10006604771</v>
      </c>
    </row>
    <row r="4228" spans="3:3" hidden="1" x14ac:dyDescent="0.3">
      <c r="C4228" s="133">
        <v>10004616877</v>
      </c>
    </row>
    <row r="4229" spans="3:3" hidden="1" x14ac:dyDescent="0.3">
      <c r="C4229" s="133" t="s">
        <v>3785</v>
      </c>
    </row>
    <row r="4230" spans="3:3" hidden="1" x14ac:dyDescent="0.3">
      <c r="C4230" s="133">
        <v>10018638431</v>
      </c>
    </row>
    <row r="4231" spans="3:3" hidden="1" x14ac:dyDescent="0.3">
      <c r="C4231" s="133">
        <v>10004594447</v>
      </c>
    </row>
    <row r="4232" spans="3:3" hidden="1" x14ac:dyDescent="0.3">
      <c r="C4232" s="133" t="s">
        <v>3789</v>
      </c>
    </row>
    <row r="4233" spans="3:3" hidden="1" x14ac:dyDescent="0.3">
      <c r="C4233" s="133" t="s">
        <v>3783</v>
      </c>
    </row>
    <row r="4234" spans="3:3" hidden="1" x14ac:dyDescent="0.3">
      <c r="C4234" s="133">
        <v>10010167402</v>
      </c>
    </row>
    <row r="4235" spans="3:3" hidden="1" x14ac:dyDescent="0.3">
      <c r="C4235" s="133">
        <v>10011088393</v>
      </c>
    </row>
    <row r="4236" spans="3:3" hidden="1" x14ac:dyDescent="0.3">
      <c r="C4236" s="133">
        <v>10073485059</v>
      </c>
    </row>
    <row r="4237" spans="3:3" hidden="1" x14ac:dyDescent="0.3">
      <c r="C4237" s="133">
        <v>10021677258</v>
      </c>
    </row>
    <row r="4238" spans="3:3" hidden="1" x14ac:dyDescent="0.3">
      <c r="C4238" s="133">
        <v>10007272455</v>
      </c>
    </row>
    <row r="4239" spans="3:3" hidden="1" x14ac:dyDescent="0.3">
      <c r="C4239" s="133">
        <v>10005511503</v>
      </c>
    </row>
    <row r="4240" spans="3:3" hidden="1" x14ac:dyDescent="0.3">
      <c r="C4240" s="133">
        <v>10010652196</v>
      </c>
    </row>
    <row r="4241" spans="3:3" hidden="1" x14ac:dyDescent="0.3">
      <c r="C4241" s="133">
        <v>10009233370</v>
      </c>
    </row>
    <row r="4242" spans="3:3" hidden="1" x14ac:dyDescent="0.3">
      <c r="C4242" s="133">
        <v>10005968918</v>
      </c>
    </row>
    <row r="4243" spans="3:3" hidden="1" x14ac:dyDescent="0.3">
      <c r="C4243" s="133">
        <v>10007498484</v>
      </c>
    </row>
    <row r="4244" spans="3:3" hidden="1" x14ac:dyDescent="0.3">
      <c r="C4244" s="133">
        <v>10010579448</v>
      </c>
    </row>
    <row r="4245" spans="3:3" hidden="1" x14ac:dyDescent="0.3">
      <c r="C4245" s="133">
        <v>10011157206</v>
      </c>
    </row>
    <row r="4246" spans="3:3" hidden="1" x14ac:dyDescent="0.3">
      <c r="C4246" s="133">
        <v>10009195883</v>
      </c>
    </row>
    <row r="4247" spans="3:3" hidden="1" x14ac:dyDescent="0.3">
      <c r="C4247" s="133">
        <v>10002501368</v>
      </c>
    </row>
    <row r="4248" spans="3:3" hidden="1" x14ac:dyDescent="0.3">
      <c r="C4248" s="133">
        <v>10006904461</v>
      </c>
    </row>
    <row r="4249" spans="3:3" hidden="1" x14ac:dyDescent="0.3">
      <c r="C4249" s="133">
        <v>10066087191</v>
      </c>
    </row>
    <row r="4250" spans="3:3" hidden="1" x14ac:dyDescent="0.3">
      <c r="C4250" s="133">
        <v>10007242648</v>
      </c>
    </row>
    <row r="4251" spans="3:3" hidden="1" x14ac:dyDescent="0.3">
      <c r="C4251" s="133">
        <v>10010644015</v>
      </c>
    </row>
    <row r="4252" spans="3:3" hidden="1" x14ac:dyDescent="0.3">
      <c r="C4252" s="133">
        <v>10010640880</v>
      </c>
    </row>
    <row r="4253" spans="3:3" hidden="1" x14ac:dyDescent="0.3">
      <c r="C4253" s="133">
        <v>10006604771</v>
      </c>
    </row>
    <row r="4254" spans="3:3" hidden="1" x14ac:dyDescent="0.3">
      <c r="C4254" s="133">
        <v>10010598141</v>
      </c>
    </row>
    <row r="4255" spans="3:3" hidden="1" x14ac:dyDescent="0.3">
      <c r="C4255" s="133">
        <v>10009884033</v>
      </c>
    </row>
    <row r="4256" spans="3:3" hidden="1" x14ac:dyDescent="0.3">
      <c r="C4256" s="133">
        <v>10009040279</v>
      </c>
    </row>
    <row r="4257" spans="3:3" hidden="1" x14ac:dyDescent="0.3">
      <c r="C4257" s="133">
        <v>10009134956</v>
      </c>
    </row>
    <row r="4258" spans="3:3" hidden="1" x14ac:dyDescent="0.3">
      <c r="C4258" s="133">
        <v>10006669439</v>
      </c>
    </row>
    <row r="4259" spans="3:3" hidden="1" x14ac:dyDescent="0.3">
      <c r="C4259" s="133">
        <v>10018638431</v>
      </c>
    </row>
    <row r="4260" spans="3:3" hidden="1" x14ac:dyDescent="0.3">
      <c r="C4260" s="133">
        <v>10004594447</v>
      </c>
    </row>
    <row r="4261" spans="3:3" hidden="1" x14ac:dyDescent="0.3">
      <c r="C4261" s="133">
        <v>10010098589</v>
      </c>
    </row>
    <row r="4262" spans="3:3" hidden="1" x14ac:dyDescent="0.3">
      <c r="C4262" s="133" t="s">
        <v>3781</v>
      </c>
    </row>
    <row r="4263" spans="3:3" hidden="1" x14ac:dyDescent="0.3">
      <c r="C4263" s="133">
        <v>10006289624</v>
      </c>
    </row>
    <row r="4264" spans="3:3" hidden="1" x14ac:dyDescent="0.3">
      <c r="C4264" s="133">
        <v>10010169624</v>
      </c>
    </row>
    <row r="4265" spans="3:3" hidden="1" x14ac:dyDescent="0.3">
      <c r="C4265" s="133">
        <v>10007272455</v>
      </c>
    </row>
    <row r="4266" spans="3:3" hidden="1" x14ac:dyDescent="0.3">
      <c r="C4266" s="133">
        <v>10007272455</v>
      </c>
    </row>
    <row r="4267" spans="3:3" hidden="1" x14ac:dyDescent="0.3">
      <c r="C4267" s="133">
        <v>10009233370</v>
      </c>
    </row>
    <row r="4268" spans="3:3" hidden="1" x14ac:dyDescent="0.3">
      <c r="C4268" s="133">
        <v>10007498484</v>
      </c>
    </row>
    <row r="4269" spans="3:3" hidden="1" x14ac:dyDescent="0.3">
      <c r="C4269" s="133">
        <v>10010640880</v>
      </c>
    </row>
    <row r="4270" spans="3:3" hidden="1" x14ac:dyDescent="0.3">
      <c r="C4270" s="133">
        <v>10010714137</v>
      </c>
    </row>
    <row r="4271" spans="3:3" hidden="1" x14ac:dyDescent="0.3">
      <c r="C4271" s="133">
        <v>10002501368</v>
      </c>
    </row>
    <row r="4272" spans="3:3" hidden="1" x14ac:dyDescent="0.3">
      <c r="C4272" s="133">
        <v>10010171442</v>
      </c>
    </row>
    <row r="4273" spans="3:3" hidden="1" x14ac:dyDescent="0.3">
      <c r="C4273" s="133">
        <v>10009195883</v>
      </c>
    </row>
    <row r="4274" spans="3:3" hidden="1" x14ac:dyDescent="0.3">
      <c r="C4274" s="133">
        <v>10004594447</v>
      </c>
    </row>
    <row r="4275" spans="3:3" hidden="1" x14ac:dyDescent="0.3">
      <c r="C4275" s="133">
        <v>10010167402</v>
      </c>
    </row>
    <row r="4276" spans="3:3" hidden="1" x14ac:dyDescent="0.3">
      <c r="C4276" s="133">
        <v>10004616877</v>
      </c>
    </row>
    <row r="4277" spans="3:3" hidden="1" x14ac:dyDescent="0.3">
      <c r="C4277" s="133">
        <v>10010713935</v>
      </c>
    </row>
    <row r="4278" spans="3:3" hidden="1" x14ac:dyDescent="0.3">
      <c r="C4278" s="133">
        <v>10047201594</v>
      </c>
    </row>
    <row r="4279" spans="3:3" hidden="1" x14ac:dyDescent="0.3">
      <c r="C4279" s="133">
        <v>10015442077</v>
      </c>
    </row>
    <row r="4280" spans="3:3" hidden="1" x14ac:dyDescent="0.3">
      <c r="C4280" s="133">
        <v>10110977478</v>
      </c>
    </row>
    <row r="4281" spans="3:3" hidden="1" x14ac:dyDescent="0.3">
      <c r="C4281" s="133">
        <v>10015781476</v>
      </c>
    </row>
    <row r="4282" spans="3:3" hidden="1" x14ac:dyDescent="0.3">
      <c r="C4282" s="133">
        <v>10010747681</v>
      </c>
    </row>
    <row r="4283" spans="3:3" hidden="1" x14ac:dyDescent="0.3">
      <c r="C4283" s="133">
        <v>10022169029</v>
      </c>
    </row>
    <row r="4284" spans="3:3" hidden="1" x14ac:dyDescent="0.3">
      <c r="C4284" s="133">
        <v>10021769713</v>
      </c>
    </row>
    <row r="4285" spans="3:3" hidden="1" x14ac:dyDescent="0.3">
      <c r="C4285" s="133">
        <v>10022075968</v>
      </c>
    </row>
    <row r="4286" spans="3:3" hidden="1" x14ac:dyDescent="0.3">
      <c r="C4286" s="133">
        <v>10010792242</v>
      </c>
    </row>
    <row r="4287" spans="3:3" hidden="1" x14ac:dyDescent="0.3">
      <c r="C4287" s="133">
        <v>10075682010</v>
      </c>
    </row>
    <row r="4288" spans="3:3" hidden="1" x14ac:dyDescent="0.3">
      <c r="C4288" s="133">
        <v>10021886921</v>
      </c>
    </row>
    <row r="4289" spans="3:3" hidden="1" x14ac:dyDescent="0.3">
      <c r="C4289" s="133">
        <v>10109711529</v>
      </c>
    </row>
    <row r="4290" spans="3:3" hidden="1" x14ac:dyDescent="0.3">
      <c r="C4290" s="133">
        <v>10088894016</v>
      </c>
    </row>
    <row r="4291" spans="3:3" hidden="1" x14ac:dyDescent="0.3">
      <c r="C4291" s="133">
        <v>10086404146</v>
      </c>
    </row>
    <row r="4292" spans="3:3" hidden="1" x14ac:dyDescent="0.3">
      <c r="C4292" s="133">
        <v>10067881893</v>
      </c>
    </row>
    <row r="4293" spans="3:3" hidden="1" x14ac:dyDescent="0.3">
      <c r="C4293" s="133">
        <v>10022235919</v>
      </c>
    </row>
    <row r="4294" spans="3:3" hidden="1" x14ac:dyDescent="0.3">
      <c r="C4294" s="133">
        <v>10004875747</v>
      </c>
    </row>
    <row r="4295" spans="3:3" hidden="1" x14ac:dyDescent="0.3">
      <c r="C4295" s="133" t="s">
        <v>3793</v>
      </c>
    </row>
    <row r="4296" spans="3:3" hidden="1" x14ac:dyDescent="0.3">
      <c r="C4296" s="133">
        <v>10020981585</v>
      </c>
    </row>
    <row r="4297" spans="3:3" hidden="1" x14ac:dyDescent="0.3">
      <c r="C4297" s="133" t="s">
        <v>3794</v>
      </c>
    </row>
    <row r="4298" spans="3:3" hidden="1" x14ac:dyDescent="0.3">
      <c r="C4298" s="133">
        <v>10010714137</v>
      </c>
    </row>
    <row r="4299" spans="3:3" hidden="1" x14ac:dyDescent="0.3">
      <c r="C4299" s="133" t="s">
        <v>3795</v>
      </c>
    </row>
    <row r="4300" spans="3:3" hidden="1" x14ac:dyDescent="0.3">
      <c r="C4300" s="133">
        <v>10007242648</v>
      </c>
    </row>
    <row r="4301" spans="3:3" hidden="1" x14ac:dyDescent="0.3">
      <c r="C4301" s="133" t="s">
        <v>3783</v>
      </c>
    </row>
    <row r="4302" spans="3:3" hidden="1" x14ac:dyDescent="0.3">
      <c r="C4302" s="133">
        <v>10106669439</v>
      </c>
    </row>
    <row r="4303" spans="3:3" hidden="1" x14ac:dyDescent="0.3">
      <c r="C4303" s="133">
        <v>10066087191</v>
      </c>
    </row>
    <row r="4304" spans="3:3" hidden="1" x14ac:dyDescent="0.3">
      <c r="C4304" s="133" t="s">
        <v>3796</v>
      </c>
    </row>
    <row r="4305" spans="3:3" hidden="1" x14ac:dyDescent="0.3">
      <c r="C4305" s="133">
        <v>10004616877</v>
      </c>
    </row>
    <row r="4306" spans="3:3" hidden="1" x14ac:dyDescent="0.3">
      <c r="C4306" s="133">
        <v>10007498484</v>
      </c>
    </row>
    <row r="4307" spans="3:3" hidden="1" x14ac:dyDescent="0.3">
      <c r="C4307" s="133">
        <v>10002501368</v>
      </c>
    </row>
    <row r="4308" spans="3:3" hidden="1" x14ac:dyDescent="0.3">
      <c r="C4308" s="133">
        <v>10009040279</v>
      </c>
    </row>
    <row r="4309" spans="3:3" hidden="1" x14ac:dyDescent="0.3">
      <c r="C4309" s="133">
        <v>10036279596</v>
      </c>
    </row>
    <row r="4310" spans="3:3" hidden="1" x14ac:dyDescent="0.3">
      <c r="C4310" s="133">
        <v>10010640880</v>
      </c>
    </row>
    <row r="4311" spans="3:3" hidden="1" x14ac:dyDescent="0.3">
      <c r="C4311" s="133">
        <v>10034919778</v>
      </c>
    </row>
    <row r="4312" spans="3:3" hidden="1" x14ac:dyDescent="0.3">
      <c r="C4312" s="133" t="s">
        <v>3797</v>
      </c>
    </row>
    <row r="4313" spans="3:3" hidden="1" x14ac:dyDescent="0.3">
      <c r="C4313" s="133">
        <v>10016235255</v>
      </c>
    </row>
    <row r="4314" spans="3:3" hidden="1" x14ac:dyDescent="0.3">
      <c r="C4314" s="133" t="s">
        <v>3787</v>
      </c>
    </row>
    <row r="4315" spans="3:3" hidden="1" x14ac:dyDescent="0.3">
      <c r="C4315" s="133" t="s">
        <v>3798</v>
      </c>
    </row>
    <row r="4316" spans="3:3" hidden="1" x14ac:dyDescent="0.3">
      <c r="C4316" s="133">
        <v>10075826193</v>
      </c>
    </row>
    <row r="4317" spans="3:3" hidden="1" x14ac:dyDescent="0.3">
      <c r="C4317" s="133" t="s">
        <v>3799</v>
      </c>
    </row>
    <row r="4318" spans="3:3" hidden="1" x14ac:dyDescent="0.3">
      <c r="C4318" s="133">
        <v>10075826193</v>
      </c>
    </row>
    <row r="4319" spans="3:3" hidden="1" x14ac:dyDescent="0.3">
      <c r="C4319" s="133">
        <v>10047309712</v>
      </c>
    </row>
    <row r="4320" spans="3:3" hidden="1" x14ac:dyDescent="0.3">
      <c r="C4320" s="133">
        <v>10034919778</v>
      </c>
    </row>
    <row r="4321" spans="3:3" hidden="1" x14ac:dyDescent="0.3">
      <c r="C4321" s="133">
        <v>10036279596</v>
      </c>
    </row>
    <row r="4322" spans="3:3" hidden="1" x14ac:dyDescent="0.3">
      <c r="C4322" s="133">
        <v>10066161458</v>
      </c>
    </row>
    <row r="4323" spans="3:3" hidden="1" x14ac:dyDescent="0.3">
      <c r="C4323" s="133">
        <v>10014699726</v>
      </c>
    </row>
    <row r="4324" spans="3:3" hidden="1" x14ac:dyDescent="0.3">
      <c r="C4324" s="133">
        <v>10058497650</v>
      </c>
    </row>
    <row r="4325" spans="3:3" hidden="1" x14ac:dyDescent="0.3">
      <c r="C4325" s="133" t="s">
        <v>3787</v>
      </c>
    </row>
    <row r="4326" spans="3:3" hidden="1" x14ac:dyDescent="0.3">
      <c r="C4326" s="133">
        <v>10047201594</v>
      </c>
    </row>
    <row r="4327" spans="3:3" hidden="1" x14ac:dyDescent="0.3">
      <c r="C4327" s="133">
        <v>10016111983</v>
      </c>
    </row>
    <row r="4328" spans="3:3" hidden="1" x14ac:dyDescent="0.3">
      <c r="C4328" s="133">
        <v>10081958819</v>
      </c>
    </row>
    <row r="4329" spans="3:3" hidden="1" x14ac:dyDescent="0.3">
      <c r="C4329" s="133">
        <v>10029804040</v>
      </c>
    </row>
    <row r="4330" spans="3:3" hidden="1" x14ac:dyDescent="0.3">
      <c r="C4330" s="133">
        <v>10075826193</v>
      </c>
    </row>
    <row r="4331" spans="3:3" hidden="1" x14ac:dyDescent="0.3">
      <c r="C4331" s="133">
        <v>10047309712</v>
      </c>
    </row>
    <row r="4332" spans="3:3" hidden="1" x14ac:dyDescent="0.3">
      <c r="C4332" s="133">
        <v>10056177128</v>
      </c>
    </row>
    <row r="4333" spans="3:3" hidden="1" x14ac:dyDescent="0.3">
      <c r="C4333" s="133">
        <v>10061978132</v>
      </c>
    </row>
    <row r="4334" spans="3:3" hidden="1" x14ac:dyDescent="0.3">
      <c r="C4334" s="133" t="s">
        <v>3800</v>
      </c>
    </row>
    <row r="4335" spans="3:3" hidden="1" x14ac:dyDescent="0.3">
      <c r="C4335" s="133">
        <v>10015528367</v>
      </c>
    </row>
    <row r="4336" spans="3:3" hidden="1" x14ac:dyDescent="0.3">
      <c r="C4336" s="133">
        <v>10009040279</v>
      </c>
    </row>
    <row r="4337" spans="3:3" hidden="1" x14ac:dyDescent="0.3">
      <c r="C4337" s="133">
        <v>10082509796</v>
      </c>
    </row>
    <row r="4338" spans="3:3" hidden="1" x14ac:dyDescent="0.3">
      <c r="C4338" s="133" t="s">
        <v>3801</v>
      </c>
    </row>
    <row r="4339" spans="3:3" hidden="1" x14ac:dyDescent="0.3">
      <c r="C4339" s="133">
        <v>10009727767</v>
      </c>
    </row>
    <row r="4340" spans="3:3" hidden="1" x14ac:dyDescent="0.3">
      <c r="C4340" s="133">
        <v>10010798003</v>
      </c>
    </row>
    <row r="4341" spans="3:3" hidden="1" x14ac:dyDescent="0.3">
      <c r="C4341" s="133" t="s">
        <v>3789</v>
      </c>
    </row>
    <row r="4342" spans="3:3" hidden="1" x14ac:dyDescent="0.3">
      <c r="C4342" s="133">
        <v>10047201594</v>
      </c>
    </row>
    <row r="4343" spans="3:3" hidden="1" x14ac:dyDescent="0.3">
      <c r="C4343" s="133">
        <v>10007793326</v>
      </c>
    </row>
    <row r="4344" spans="3:3" hidden="1" x14ac:dyDescent="0.3">
      <c r="C4344" s="133">
        <v>10009134956</v>
      </c>
    </row>
    <row r="4345" spans="3:3" hidden="1" x14ac:dyDescent="0.3">
      <c r="C4345" s="133">
        <v>10010098589</v>
      </c>
    </row>
    <row r="4346" spans="3:3" hidden="1" x14ac:dyDescent="0.3">
      <c r="C4346" s="133">
        <v>10016297293</v>
      </c>
    </row>
    <row r="4347" spans="3:3" hidden="1" x14ac:dyDescent="0.3">
      <c r="C4347" s="133">
        <v>10034919778</v>
      </c>
    </row>
    <row r="4348" spans="3:3" hidden="1" x14ac:dyDescent="0.3">
      <c r="C4348" s="133">
        <v>10036279596</v>
      </c>
    </row>
    <row r="4349" spans="3:3" hidden="1" x14ac:dyDescent="0.3">
      <c r="C4349" s="133">
        <v>10066161458</v>
      </c>
    </row>
    <row r="4350" spans="3:3" hidden="1" x14ac:dyDescent="0.3">
      <c r="C4350" s="133">
        <v>10014699726</v>
      </c>
    </row>
    <row r="4351" spans="3:3" hidden="1" x14ac:dyDescent="0.3">
      <c r="C4351" s="133">
        <v>10004875747</v>
      </c>
    </row>
    <row r="4352" spans="3:3" hidden="1" x14ac:dyDescent="0.3">
      <c r="C4352" s="133">
        <v>10015528367</v>
      </c>
    </row>
    <row r="4353" spans="3:3" hidden="1" x14ac:dyDescent="0.3">
      <c r="C4353" s="133">
        <v>10007618524</v>
      </c>
    </row>
    <row r="4354" spans="3:3" hidden="1" x14ac:dyDescent="0.3">
      <c r="C4354" s="133">
        <v>10002501368</v>
      </c>
    </row>
    <row r="4355" spans="3:3" hidden="1" x14ac:dyDescent="0.3">
      <c r="C4355" s="133">
        <v>10009233370</v>
      </c>
    </row>
    <row r="4356" spans="3:3" hidden="1" x14ac:dyDescent="0.3">
      <c r="C4356" s="133">
        <v>10003100950</v>
      </c>
    </row>
    <row r="4357" spans="3:3" hidden="1" x14ac:dyDescent="0.3">
      <c r="C4357" s="133">
        <v>10010579448</v>
      </c>
    </row>
    <row r="4358" spans="3:3" hidden="1" x14ac:dyDescent="0.3">
      <c r="C4358" s="133">
        <v>10010640880</v>
      </c>
    </row>
    <row r="4359" spans="3:3" hidden="1" x14ac:dyDescent="0.3">
      <c r="C4359" s="133">
        <v>10007498484</v>
      </c>
    </row>
    <row r="4360" spans="3:3" hidden="1" x14ac:dyDescent="0.3">
      <c r="C4360" s="133">
        <v>10005968918</v>
      </c>
    </row>
    <row r="4361" spans="3:3" hidden="1" x14ac:dyDescent="0.3">
      <c r="C4361" s="133">
        <v>10009195883</v>
      </c>
    </row>
    <row r="4362" spans="3:3" hidden="1" x14ac:dyDescent="0.3">
      <c r="C4362" s="133">
        <v>10004594447</v>
      </c>
    </row>
    <row r="4363" spans="3:3" hidden="1" x14ac:dyDescent="0.3">
      <c r="C4363" s="133">
        <v>10006604771</v>
      </c>
    </row>
    <row r="4364" spans="3:3" hidden="1" x14ac:dyDescent="0.3">
      <c r="C4364" s="133">
        <v>10009134956</v>
      </c>
    </row>
    <row r="4365" spans="3:3" hidden="1" x14ac:dyDescent="0.3">
      <c r="C4365" s="133">
        <v>10009040279</v>
      </c>
    </row>
    <row r="4366" spans="3:3" hidden="1" x14ac:dyDescent="0.3">
      <c r="C4366" s="133">
        <v>10007242648</v>
      </c>
    </row>
    <row r="4367" spans="3:3" hidden="1" x14ac:dyDescent="0.3">
      <c r="C4367" s="133">
        <v>10009884033</v>
      </c>
    </row>
    <row r="4368" spans="3:3" hidden="1" x14ac:dyDescent="0.3">
      <c r="C4368" s="133">
        <v>10010747681</v>
      </c>
    </row>
    <row r="4369" spans="3:3" hidden="1" x14ac:dyDescent="0.3">
      <c r="C4369" s="133">
        <v>10018638431</v>
      </c>
    </row>
    <row r="4370" spans="3:3" hidden="1" x14ac:dyDescent="0.3">
      <c r="C4370" s="133">
        <v>10006904461</v>
      </c>
    </row>
    <row r="4371" spans="3:3" hidden="1" x14ac:dyDescent="0.3">
      <c r="C4371" s="133">
        <v>10062787474</v>
      </c>
    </row>
    <row r="4372" spans="3:3" hidden="1" x14ac:dyDescent="0.3">
      <c r="C4372" s="133">
        <v>10099016267</v>
      </c>
    </row>
    <row r="4373" spans="3:3" hidden="1" x14ac:dyDescent="0.3">
      <c r="C4373" s="133">
        <v>10104770791</v>
      </c>
    </row>
    <row r="4374" spans="3:3" hidden="1" x14ac:dyDescent="0.3">
      <c r="C4374" s="133">
        <v>10109711529</v>
      </c>
    </row>
    <row r="4375" spans="3:3" hidden="1" x14ac:dyDescent="0.3">
      <c r="C4375" s="133">
        <v>10064763648</v>
      </c>
    </row>
    <row r="4376" spans="3:3" hidden="1" x14ac:dyDescent="0.3">
      <c r="C4376" s="133">
        <v>10099752558</v>
      </c>
    </row>
    <row r="4377" spans="3:3" hidden="1" x14ac:dyDescent="0.3">
      <c r="C4377" s="133">
        <v>10104770791</v>
      </c>
    </row>
    <row r="4378" spans="3:3" hidden="1" x14ac:dyDescent="0.3">
      <c r="C4378" s="133">
        <v>10064763648</v>
      </c>
    </row>
    <row r="4379" spans="3:3" hidden="1" x14ac:dyDescent="0.3">
      <c r="C4379" s="133">
        <v>10099752558</v>
      </c>
    </row>
    <row r="4380" spans="3:3" hidden="1" x14ac:dyDescent="0.3">
      <c r="C4380" s="133">
        <v>10022031512</v>
      </c>
    </row>
    <row r="4381" spans="3:3" hidden="1" x14ac:dyDescent="0.3">
      <c r="C4381" s="133">
        <v>10111098730</v>
      </c>
    </row>
    <row r="4382" spans="3:3" hidden="1" x14ac:dyDescent="0.3">
      <c r="C4382" s="133">
        <v>10099016570</v>
      </c>
    </row>
    <row r="4383" spans="3:3" hidden="1" x14ac:dyDescent="0.3">
      <c r="C4383" s="133">
        <v>10083758672</v>
      </c>
    </row>
    <row r="4384" spans="3:3" hidden="1" x14ac:dyDescent="0.3">
      <c r="C4384" s="133">
        <v>10022180749</v>
      </c>
    </row>
    <row r="4385" spans="3:3" hidden="1" x14ac:dyDescent="0.3">
      <c r="C4385" s="133">
        <v>10021932084</v>
      </c>
    </row>
    <row r="4386" spans="3:3" hidden="1" x14ac:dyDescent="0.3">
      <c r="C4386" s="133">
        <v>10099016267</v>
      </c>
    </row>
    <row r="4387" spans="3:3" hidden="1" x14ac:dyDescent="0.3">
      <c r="C4387" s="133">
        <v>10109711529</v>
      </c>
    </row>
    <row r="4388" spans="3:3" hidden="1" x14ac:dyDescent="0.3">
      <c r="C4388" s="133">
        <v>10021886921</v>
      </c>
    </row>
    <row r="4389" spans="3:3" hidden="1" x14ac:dyDescent="0.3">
      <c r="C4389" s="133">
        <v>10086404146</v>
      </c>
    </row>
    <row r="4390" spans="3:3" hidden="1" x14ac:dyDescent="0.3">
      <c r="C4390" s="133">
        <v>10022095166</v>
      </c>
    </row>
    <row r="4391" spans="3:3" hidden="1" x14ac:dyDescent="0.3">
      <c r="C4391" s="133">
        <v>10099753770</v>
      </c>
    </row>
    <row r="4392" spans="3:3" hidden="1" x14ac:dyDescent="0.3">
      <c r="C4392" s="133">
        <v>10084364621</v>
      </c>
    </row>
    <row r="4393" spans="3:3" hidden="1" x14ac:dyDescent="0.3">
      <c r="C4393" s="133">
        <v>10015442077</v>
      </c>
    </row>
    <row r="4394" spans="3:3" hidden="1" x14ac:dyDescent="0.3">
      <c r="C4394" s="133">
        <v>10009118990</v>
      </c>
    </row>
    <row r="4395" spans="3:3" hidden="1" x14ac:dyDescent="0.3">
      <c r="C4395" s="133">
        <v>10010775973</v>
      </c>
    </row>
    <row r="4396" spans="3:3" hidden="1" x14ac:dyDescent="0.3">
      <c r="C4396" s="133">
        <v>10021769713</v>
      </c>
    </row>
    <row r="4397" spans="3:3" hidden="1" x14ac:dyDescent="0.3">
      <c r="C4397" s="133">
        <v>10059070960</v>
      </c>
    </row>
    <row r="4398" spans="3:3" hidden="1" x14ac:dyDescent="0.3">
      <c r="C4398" s="133">
        <v>10097392125</v>
      </c>
    </row>
    <row r="4399" spans="3:3" hidden="1" x14ac:dyDescent="0.3">
      <c r="C4399" s="133">
        <v>10084486980</v>
      </c>
    </row>
    <row r="4400" spans="3:3" hidden="1" x14ac:dyDescent="0.3">
      <c r="C4400" s="133">
        <v>10085002700</v>
      </c>
    </row>
    <row r="4401" spans="3:3" hidden="1" x14ac:dyDescent="0.3">
      <c r="C4401" s="133">
        <v>10128740808</v>
      </c>
    </row>
    <row r="4402" spans="3:3" hidden="1" x14ac:dyDescent="0.3">
      <c r="C4402" s="133">
        <v>10015578382</v>
      </c>
    </row>
    <row r="4403" spans="3:3" hidden="1" x14ac:dyDescent="0.3">
      <c r="C4403" s="133">
        <v>10083950450</v>
      </c>
    </row>
    <row r="4404" spans="3:3" hidden="1" x14ac:dyDescent="0.3">
      <c r="C4404" s="133">
        <v>10063745855</v>
      </c>
    </row>
    <row r="4405" spans="3:3" hidden="1" x14ac:dyDescent="0.3">
      <c r="C4405" s="133">
        <v>10115010961</v>
      </c>
    </row>
    <row r="4406" spans="3:3" hidden="1" x14ac:dyDescent="0.3">
      <c r="C4406" s="133">
        <v>10109991718</v>
      </c>
    </row>
    <row r="4407" spans="3:3" hidden="1" x14ac:dyDescent="0.3">
      <c r="C4407" s="133">
        <v>10108942174</v>
      </c>
    </row>
    <row r="4408" spans="3:3" hidden="1" x14ac:dyDescent="0.3">
      <c r="C4408" s="133">
        <v>10075047668</v>
      </c>
    </row>
    <row r="4409" spans="3:3" hidden="1" x14ac:dyDescent="0.3">
      <c r="C4409" s="133">
        <v>10015528367</v>
      </c>
    </row>
    <row r="4410" spans="3:3" hidden="1" x14ac:dyDescent="0.3">
      <c r="C4410" s="133">
        <v>10011157206</v>
      </c>
    </row>
    <row r="4411" spans="3:3" hidden="1" x14ac:dyDescent="0.3">
      <c r="C4411" s="133">
        <v>10010169624</v>
      </c>
    </row>
    <row r="4412" spans="3:3" hidden="1" x14ac:dyDescent="0.3">
      <c r="C4412" s="133">
        <v>10009233370</v>
      </c>
    </row>
    <row r="4413" spans="3:3" hidden="1" x14ac:dyDescent="0.3">
      <c r="C4413" s="133">
        <v>10009040279</v>
      </c>
    </row>
    <row r="4414" spans="3:3" hidden="1" x14ac:dyDescent="0.3">
      <c r="C4414" s="133">
        <v>10010579448</v>
      </c>
    </row>
    <row r="4415" spans="3:3" hidden="1" x14ac:dyDescent="0.3">
      <c r="C4415" s="133">
        <v>10010171442</v>
      </c>
    </row>
    <row r="4416" spans="3:3" hidden="1" x14ac:dyDescent="0.3">
      <c r="C4416" s="133">
        <v>10009118990</v>
      </c>
    </row>
    <row r="4417" spans="3:3" hidden="1" x14ac:dyDescent="0.3">
      <c r="C4417" s="133">
        <v>10010775973</v>
      </c>
    </row>
    <row r="4418" spans="3:3" hidden="1" x14ac:dyDescent="0.3">
      <c r="C4418" s="133">
        <v>10010714137</v>
      </c>
    </row>
    <row r="4419" spans="3:3" hidden="1" x14ac:dyDescent="0.3">
      <c r="C4419" s="133">
        <v>10014699726</v>
      </c>
    </row>
    <row r="4420" spans="3:3" hidden="1" x14ac:dyDescent="0.3">
      <c r="C4420" s="133">
        <v>10010644015</v>
      </c>
    </row>
    <row r="4421" spans="3:3" hidden="1" x14ac:dyDescent="0.3">
      <c r="C4421" s="133">
        <v>10036279596</v>
      </c>
    </row>
    <row r="4422" spans="3:3" hidden="1" x14ac:dyDescent="0.3">
      <c r="C4422" s="133">
        <v>10066161458</v>
      </c>
    </row>
    <row r="4423" spans="3:3" hidden="1" x14ac:dyDescent="0.3">
      <c r="C4423" s="133" t="s">
        <v>3783</v>
      </c>
    </row>
    <row r="4424" spans="3:3" hidden="1" x14ac:dyDescent="0.3">
      <c r="C4424" s="133">
        <v>10081958819</v>
      </c>
    </row>
    <row r="4425" spans="3:3" hidden="1" x14ac:dyDescent="0.3">
      <c r="C4425" s="133">
        <v>10009134956</v>
      </c>
    </row>
    <row r="4426" spans="3:3" hidden="1" x14ac:dyDescent="0.3">
      <c r="C4426" s="133">
        <v>10053771225</v>
      </c>
    </row>
    <row r="4427" spans="3:3" hidden="1" x14ac:dyDescent="0.3">
      <c r="C4427" s="133" t="s">
        <v>3802</v>
      </c>
    </row>
    <row r="4428" spans="3:3" hidden="1" x14ac:dyDescent="0.3">
      <c r="C4428" s="133">
        <v>10010798003</v>
      </c>
    </row>
    <row r="4429" spans="3:3" hidden="1" x14ac:dyDescent="0.3">
      <c r="C4429" s="133">
        <v>10016111983</v>
      </c>
    </row>
    <row r="4430" spans="3:3" hidden="1" x14ac:dyDescent="0.3">
      <c r="C4430" s="133">
        <v>10004616877</v>
      </c>
    </row>
    <row r="4431" spans="3:3" hidden="1" x14ac:dyDescent="0.3">
      <c r="C4431" s="133">
        <v>10053232065</v>
      </c>
    </row>
    <row r="4432" spans="3:3" hidden="1" x14ac:dyDescent="0.3">
      <c r="C4432" s="133" t="s">
        <v>3803</v>
      </c>
    </row>
    <row r="4433" spans="3:3" hidden="1" x14ac:dyDescent="0.3">
      <c r="C4433" s="133">
        <v>10016297293</v>
      </c>
    </row>
    <row r="4434" spans="3:3" hidden="1" x14ac:dyDescent="0.3">
      <c r="C4434" s="133">
        <v>10015528367</v>
      </c>
    </row>
    <row r="4435" spans="3:3" hidden="1" x14ac:dyDescent="0.3">
      <c r="C4435" s="133">
        <v>10009040279</v>
      </c>
    </row>
    <row r="4436" spans="3:3" hidden="1" x14ac:dyDescent="0.3">
      <c r="C4436" s="133">
        <v>10010579448</v>
      </c>
    </row>
    <row r="4437" spans="3:3" hidden="1" x14ac:dyDescent="0.3">
      <c r="C4437" s="133">
        <v>10129788913</v>
      </c>
    </row>
    <row r="4438" spans="3:3" hidden="1" x14ac:dyDescent="0.3">
      <c r="C4438" s="133">
        <v>10015442077</v>
      </c>
    </row>
    <row r="4439" spans="3:3" hidden="1" x14ac:dyDescent="0.3">
      <c r="C4439" s="133">
        <v>10010644015</v>
      </c>
    </row>
    <row r="4440" spans="3:3" hidden="1" x14ac:dyDescent="0.3">
      <c r="C4440" s="133">
        <v>10062787474</v>
      </c>
    </row>
    <row r="4441" spans="3:3" hidden="1" x14ac:dyDescent="0.3">
      <c r="C4441" s="133">
        <v>10007618524</v>
      </c>
    </row>
    <row r="4442" spans="3:3" hidden="1" x14ac:dyDescent="0.3">
      <c r="C4442" s="133">
        <v>10066161458</v>
      </c>
    </row>
    <row r="4443" spans="3:3" hidden="1" x14ac:dyDescent="0.3">
      <c r="C4443" s="133">
        <v>10082509796</v>
      </c>
    </row>
    <row r="4444" spans="3:3" hidden="1" x14ac:dyDescent="0.3">
      <c r="C4444" s="133">
        <v>10006904461</v>
      </c>
    </row>
    <row r="4445" spans="3:3" hidden="1" x14ac:dyDescent="0.3">
      <c r="C4445" s="133">
        <v>10004875747</v>
      </c>
    </row>
    <row r="4446" spans="3:3" hidden="1" x14ac:dyDescent="0.3">
      <c r="C4446" s="133">
        <v>10081958819</v>
      </c>
    </row>
    <row r="4447" spans="3:3" hidden="1" x14ac:dyDescent="0.3">
      <c r="C4447" s="133">
        <v>10015279605</v>
      </c>
    </row>
    <row r="4448" spans="3:3" hidden="1" x14ac:dyDescent="0.3">
      <c r="C4448" s="133">
        <v>10016235255</v>
      </c>
    </row>
    <row r="4449" spans="3:3" hidden="1" x14ac:dyDescent="0.3">
      <c r="C4449" s="133">
        <v>10009727767</v>
      </c>
    </row>
    <row r="4450" spans="3:3" hidden="1" x14ac:dyDescent="0.3">
      <c r="C4450" s="133">
        <v>10095118786</v>
      </c>
    </row>
    <row r="4451" spans="3:3" hidden="1" x14ac:dyDescent="0.3">
      <c r="C4451" s="133">
        <v>10007242648</v>
      </c>
    </row>
    <row r="4452" spans="3:3" hidden="1" x14ac:dyDescent="0.3">
      <c r="C4452" s="133">
        <v>10045952924</v>
      </c>
    </row>
    <row r="4453" spans="3:3" hidden="1" x14ac:dyDescent="0.3">
      <c r="C4453" s="133">
        <v>10080656490</v>
      </c>
    </row>
    <row r="4454" spans="3:3" hidden="1" x14ac:dyDescent="0.3">
      <c r="C4454" s="133">
        <v>10004616877</v>
      </c>
    </row>
    <row r="4455" spans="3:3" hidden="1" x14ac:dyDescent="0.3">
      <c r="C4455" s="133">
        <v>10016297293</v>
      </c>
    </row>
    <row r="4456" spans="3:3" hidden="1" x14ac:dyDescent="0.3">
      <c r="C4456" s="133">
        <v>10061978132</v>
      </c>
    </row>
    <row r="4457" spans="3:3" hidden="1" x14ac:dyDescent="0.3">
      <c r="C4457" s="133">
        <v>10053568131</v>
      </c>
    </row>
    <row r="4458" spans="3:3" hidden="1" x14ac:dyDescent="0.3">
      <c r="C4458" s="133">
        <v>10016191708</v>
      </c>
    </row>
    <row r="4459" spans="3:3" hidden="1" x14ac:dyDescent="0.3">
      <c r="C4459" s="133">
        <v>10045965957</v>
      </c>
    </row>
    <row r="4460" spans="3:3" hidden="1" x14ac:dyDescent="0.3">
      <c r="C4460" s="133">
        <v>10065045049</v>
      </c>
    </row>
    <row r="4461" spans="3:3" hidden="1" x14ac:dyDescent="0.3">
      <c r="C4461" s="133">
        <v>10047309712</v>
      </c>
    </row>
    <row r="4462" spans="3:3" hidden="1" x14ac:dyDescent="0.3">
      <c r="C4462" s="133">
        <v>10066161458</v>
      </c>
    </row>
    <row r="4463" spans="3:3" hidden="1" x14ac:dyDescent="0.3">
      <c r="C4463" s="133">
        <v>10081958819</v>
      </c>
    </row>
    <row r="4464" spans="3:3" hidden="1" x14ac:dyDescent="0.3">
      <c r="C4464" s="133">
        <v>10034884921</v>
      </c>
    </row>
    <row r="4465" spans="3:3" hidden="1" x14ac:dyDescent="0.3">
      <c r="C4465" s="133">
        <v>10036279596</v>
      </c>
    </row>
    <row r="4466" spans="3:3" hidden="1" x14ac:dyDescent="0.3">
      <c r="C4466" s="133">
        <v>10047201594</v>
      </c>
    </row>
    <row r="4467" spans="3:3" hidden="1" x14ac:dyDescent="0.3">
      <c r="C4467" s="133">
        <v>10075826193</v>
      </c>
    </row>
    <row r="4468" spans="3:3" hidden="1" x14ac:dyDescent="0.3">
      <c r="C4468" s="133">
        <v>10016111983</v>
      </c>
    </row>
    <row r="4469" spans="3:3" hidden="1" x14ac:dyDescent="0.3">
      <c r="C4469" s="133" t="s">
        <v>3787</v>
      </c>
    </row>
    <row r="4470" spans="3:3" hidden="1" x14ac:dyDescent="0.3">
      <c r="C4470" s="133">
        <v>10029804040</v>
      </c>
    </row>
    <row r="4471" spans="3:3" hidden="1" x14ac:dyDescent="0.3">
      <c r="C4471" s="133">
        <v>10075826193</v>
      </c>
    </row>
    <row r="4472" spans="3:3" hidden="1" x14ac:dyDescent="0.3">
      <c r="C4472" s="133">
        <v>10066161458</v>
      </c>
    </row>
    <row r="4473" spans="3:3" hidden="1" x14ac:dyDescent="0.3">
      <c r="C4473" s="133">
        <v>10081958819</v>
      </c>
    </row>
    <row r="4474" spans="3:3" hidden="1" x14ac:dyDescent="0.3">
      <c r="C4474" s="133">
        <v>10034884921</v>
      </c>
    </row>
    <row r="4475" spans="3:3" hidden="1" x14ac:dyDescent="0.3">
      <c r="C4475" s="133">
        <v>10036279596</v>
      </c>
    </row>
    <row r="4476" spans="3:3" hidden="1" x14ac:dyDescent="0.3">
      <c r="C4476" s="133">
        <v>10047201594</v>
      </c>
    </row>
    <row r="4477" spans="3:3" hidden="1" x14ac:dyDescent="0.3">
      <c r="C4477" s="133">
        <v>10065045049</v>
      </c>
    </row>
    <row r="4478" spans="3:3" hidden="1" x14ac:dyDescent="0.3">
      <c r="C4478" s="133">
        <v>10065045049</v>
      </c>
    </row>
    <row r="4479" spans="3:3" hidden="1" x14ac:dyDescent="0.3">
      <c r="C4479" s="133">
        <v>10115010961</v>
      </c>
    </row>
    <row r="4480" spans="3:3" hidden="1" x14ac:dyDescent="0.3">
      <c r="C4480" s="133">
        <v>10115010961</v>
      </c>
    </row>
    <row r="4481" spans="3:3" hidden="1" x14ac:dyDescent="0.3">
      <c r="C4481" s="133">
        <v>10047309712</v>
      </c>
    </row>
    <row r="4482" spans="3:3" hidden="1" x14ac:dyDescent="0.3">
      <c r="C4482" s="133">
        <v>10109991718</v>
      </c>
    </row>
    <row r="4483" spans="3:3" hidden="1" x14ac:dyDescent="0.3">
      <c r="C4483" s="133">
        <v>10010640981</v>
      </c>
    </row>
    <row r="4484" spans="3:3" hidden="1" x14ac:dyDescent="0.3">
      <c r="C4484" s="133">
        <v>10006669439</v>
      </c>
    </row>
    <row r="4485" spans="3:3" hidden="1" x14ac:dyDescent="0.3">
      <c r="C4485" s="133">
        <v>10009727767</v>
      </c>
    </row>
    <row r="4486" spans="3:3" hidden="1" x14ac:dyDescent="0.3">
      <c r="C4486" s="133">
        <v>10006289624</v>
      </c>
    </row>
    <row r="4487" spans="3:3" hidden="1" x14ac:dyDescent="0.3">
      <c r="C4487" s="133">
        <v>10004875747</v>
      </c>
    </row>
    <row r="4488" spans="3:3" hidden="1" x14ac:dyDescent="0.3">
      <c r="C4488" s="133">
        <v>10015528367</v>
      </c>
    </row>
    <row r="4489" spans="3:3" hidden="1" x14ac:dyDescent="0.3">
      <c r="C4489" s="133">
        <v>10002501368</v>
      </c>
    </row>
    <row r="4490" spans="3:3" hidden="1" x14ac:dyDescent="0.3">
      <c r="C4490" s="133">
        <v>10005968918</v>
      </c>
    </row>
    <row r="4491" spans="3:3" hidden="1" x14ac:dyDescent="0.3">
      <c r="C4491" s="133">
        <v>10005511503</v>
      </c>
    </row>
    <row r="4492" spans="3:3" hidden="1" x14ac:dyDescent="0.3">
      <c r="C4492" s="133">
        <v>10010169624</v>
      </c>
    </row>
    <row r="4493" spans="3:3" hidden="1" x14ac:dyDescent="0.3">
      <c r="C4493" s="133">
        <v>10007498484</v>
      </c>
    </row>
    <row r="4494" spans="3:3" hidden="1" x14ac:dyDescent="0.3">
      <c r="C4494" s="133">
        <v>10007272455</v>
      </c>
    </row>
    <row r="4495" spans="3:3" hidden="1" x14ac:dyDescent="0.3">
      <c r="C4495" s="133">
        <v>10004594447</v>
      </c>
    </row>
    <row r="4496" spans="3:3" hidden="1" x14ac:dyDescent="0.3">
      <c r="C4496" s="133">
        <v>10009040279</v>
      </c>
    </row>
    <row r="4497" spans="3:3" hidden="1" x14ac:dyDescent="0.3">
      <c r="C4497" s="133">
        <v>10010640880</v>
      </c>
    </row>
    <row r="4498" spans="3:3" hidden="1" x14ac:dyDescent="0.3">
      <c r="C4498" s="133">
        <v>10009195883</v>
      </c>
    </row>
    <row r="4499" spans="3:3" hidden="1" x14ac:dyDescent="0.3">
      <c r="C4499" s="133">
        <v>10010579448</v>
      </c>
    </row>
    <row r="4500" spans="3:3" hidden="1" x14ac:dyDescent="0.3">
      <c r="C4500" s="133">
        <v>10007618524</v>
      </c>
    </row>
    <row r="4501" spans="3:3" hidden="1" x14ac:dyDescent="0.3">
      <c r="C4501" s="133">
        <v>10009134956</v>
      </c>
    </row>
    <row r="4502" spans="3:3" hidden="1" x14ac:dyDescent="0.3">
      <c r="C4502" s="133">
        <v>10010652196</v>
      </c>
    </row>
    <row r="4503" spans="3:3" hidden="1" x14ac:dyDescent="0.3">
      <c r="C4503" s="133">
        <v>10006604771</v>
      </c>
    </row>
    <row r="4504" spans="3:3" hidden="1" x14ac:dyDescent="0.3">
      <c r="C4504" s="133">
        <v>10009233370</v>
      </c>
    </row>
    <row r="4505" spans="3:3" hidden="1" x14ac:dyDescent="0.3">
      <c r="C4505" s="133" t="s">
        <v>3789</v>
      </c>
    </row>
    <row r="4506" spans="3:3" hidden="1" x14ac:dyDescent="0.3">
      <c r="C4506" s="133">
        <v>10004616877</v>
      </c>
    </row>
    <row r="4507" spans="3:3" hidden="1" x14ac:dyDescent="0.3">
      <c r="C4507" s="133">
        <v>10104770791</v>
      </c>
    </row>
    <row r="4508" spans="3:3" hidden="1" x14ac:dyDescent="0.3">
      <c r="C4508" s="133">
        <v>10064763648</v>
      </c>
    </row>
    <row r="4509" spans="3:3" hidden="1" x14ac:dyDescent="0.3">
      <c r="C4509" s="133">
        <v>10126099677</v>
      </c>
    </row>
    <row r="4510" spans="3:3" hidden="1" x14ac:dyDescent="0.3">
      <c r="C4510" s="133">
        <v>10021769713</v>
      </c>
    </row>
    <row r="4511" spans="3:3" hidden="1" x14ac:dyDescent="0.3">
      <c r="C4511" s="133">
        <v>10110977478</v>
      </c>
    </row>
    <row r="4512" spans="3:3" hidden="1" x14ac:dyDescent="0.3">
      <c r="C4512" s="133">
        <v>10022169029</v>
      </c>
    </row>
    <row r="4513" spans="3:3" hidden="1" x14ac:dyDescent="0.3">
      <c r="C4513" s="133">
        <v>10099752558</v>
      </c>
    </row>
    <row r="4514" spans="3:3" hidden="1" x14ac:dyDescent="0.3">
      <c r="C4514" s="133">
        <v>10099752558</v>
      </c>
    </row>
    <row r="4515" spans="3:3" hidden="1" x14ac:dyDescent="0.3">
      <c r="C4515" s="133">
        <v>10021886921</v>
      </c>
    </row>
    <row r="4516" spans="3:3" hidden="1" x14ac:dyDescent="0.3">
      <c r="C4516" s="133">
        <v>10021886921</v>
      </c>
    </row>
    <row r="4517" spans="3:3" hidden="1" x14ac:dyDescent="0.3">
      <c r="C4517" s="133">
        <v>10021847313</v>
      </c>
    </row>
    <row r="4518" spans="3:3" hidden="1" x14ac:dyDescent="0.3">
      <c r="C4518" s="133">
        <v>10109711529</v>
      </c>
    </row>
    <row r="4519" spans="3:3" hidden="1" x14ac:dyDescent="0.3">
      <c r="C4519" s="133">
        <v>10015442077</v>
      </c>
    </row>
    <row r="4520" spans="3:3" hidden="1" x14ac:dyDescent="0.3">
      <c r="C4520" s="133">
        <v>10020981585</v>
      </c>
    </row>
    <row r="4521" spans="3:3" hidden="1" x14ac:dyDescent="0.3">
      <c r="C4521" s="133">
        <v>10021769713</v>
      </c>
    </row>
    <row r="4522" spans="3:3" hidden="1" x14ac:dyDescent="0.3">
      <c r="C4522" s="133">
        <v>10110977478</v>
      </c>
    </row>
    <row r="4523" spans="3:3" hidden="1" x14ac:dyDescent="0.3">
      <c r="C4523" s="133">
        <v>10015578382</v>
      </c>
    </row>
    <row r="4524" spans="3:3" hidden="1" x14ac:dyDescent="0.3">
      <c r="C4524" s="133">
        <v>10010028770</v>
      </c>
    </row>
    <row r="4525" spans="3:3" hidden="1" x14ac:dyDescent="0.3">
      <c r="C4525" s="133">
        <v>10063745855</v>
      </c>
    </row>
    <row r="4526" spans="3:3" hidden="1" x14ac:dyDescent="0.3">
      <c r="C4526" s="133">
        <v>10022169029</v>
      </c>
    </row>
    <row r="4527" spans="3:3" hidden="1" x14ac:dyDescent="0.3">
      <c r="C4527" s="133">
        <v>10022075968</v>
      </c>
    </row>
    <row r="4528" spans="3:3" hidden="1" x14ac:dyDescent="0.3">
      <c r="C4528" s="133">
        <v>10021886921</v>
      </c>
    </row>
    <row r="4529" spans="3:3" hidden="1" x14ac:dyDescent="0.3">
      <c r="C4529" s="133">
        <v>10021847313</v>
      </c>
    </row>
    <row r="4530" spans="3:3" hidden="1" x14ac:dyDescent="0.3">
      <c r="C4530" s="133">
        <v>10015442077</v>
      </c>
    </row>
    <row r="4531" spans="3:3" hidden="1" x14ac:dyDescent="0.3">
      <c r="C4531" s="133">
        <v>10020981585</v>
      </c>
    </row>
    <row r="4532" spans="3:3" hidden="1" x14ac:dyDescent="0.3">
      <c r="C4532" s="133">
        <v>10110977478</v>
      </c>
    </row>
    <row r="4533" spans="3:3" hidden="1" x14ac:dyDescent="0.3">
      <c r="C4533" s="133">
        <v>10021769713</v>
      </c>
    </row>
    <row r="4534" spans="3:3" hidden="1" x14ac:dyDescent="0.3">
      <c r="C4534" s="133">
        <v>10010028770</v>
      </c>
    </row>
    <row r="4535" spans="3:3" hidden="1" x14ac:dyDescent="0.3">
      <c r="C4535" s="133">
        <v>10063745855</v>
      </c>
    </row>
    <row r="4536" spans="3:3" hidden="1" x14ac:dyDescent="0.3">
      <c r="C4536" s="133">
        <v>10015578382</v>
      </c>
    </row>
    <row r="4537" spans="3:3" hidden="1" x14ac:dyDescent="0.3">
      <c r="C4537" s="133">
        <v>10022169029</v>
      </c>
    </row>
    <row r="4538" spans="3:3" hidden="1" x14ac:dyDescent="0.3">
      <c r="C4538" s="133">
        <v>10021847313</v>
      </c>
    </row>
    <row r="4539" spans="3:3" hidden="1" x14ac:dyDescent="0.3">
      <c r="C4539" s="133">
        <v>10021886921</v>
      </c>
    </row>
    <row r="4540" spans="3:3" hidden="1" x14ac:dyDescent="0.3">
      <c r="C4540" s="133">
        <v>10099752558</v>
      </c>
    </row>
    <row r="4541" spans="3:3" hidden="1" x14ac:dyDescent="0.3">
      <c r="C4541" s="133">
        <v>10021886921</v>
      </c>
    </row>
    <row r="4542" spans="3:3" hidden="1" x14ac:dyDescent="0.3">
      <c r="C4542" s="133">
        <v>10109711529</v>
      </c>
    </row>
    <row r="4543" spans="3:3" hidden="1" x14ac:dyDescent="0.3">
      <c r="C4543" s="133">
        <v>10112266265</v>
      </c>
    </row>
    <row r="4544" spans="3:3" hidden="1" x14ac:dyDescent="0.3">
      <c r="C4544" s="133" t="s">
        <v>3804</v>
      </c>
    </row>
    <row r="4545" spans="3:3" hidden="1" x14ac:dyDescent="0.3">
      <c r="C4545" s="133" t="s">
        <v>3805</v>
      </c>
    </row>
    <row r="4546" spans="3:3" hidden="1" x14ac:dyDescent="0.3">
      <c r="C4546" s="133">
        <v>10084364621</v>
      </c>
    </row>
    <row r="4547" spans="3:3" hidden="1" x14ac:dyDescent="0.3">
      <c r="C4547" s="133">
        <v>10108985847</v>
      </c>
    </row>
    <row r="4548" spans="3:3" hidden="1" x14ac:dyDescent="0.3">
      <c r="C4548" s="133" t="s">
        <v>3806</v>
      </c>
    </row>
    <row r="4549" spans="3:3" hidden="1" x14ac:dyDescent="0.3">
      <c r="C4549" s="133" t="s">
        <v>3807</v>
      </c>
    </row>
    <row r="4550" spans="3:3" hidden="1" x14ac:dyDescent="0.3">
      <c r="C4550" s="133">
        <v>10015528367</v>
      </c>
    </row>
    <row r="4551" spans="3:3" hidden="1" x14ac:dyDescent="0.3">
      <c r="C4551" s="133">
        <v>10015171184</v>
      </c>
    </row>
    <row r="4552" spans="3:3" hidden="1" x14ac:dyDescent="0.3">
      <c r="C4552" s="133">
        <v>10010171442</v>
      </c>
    </row>
    <row r="4553" spans="3:3" hidden="1" x14ac:dyDescent="0.3">
      <c r="C4553" s="133">
        <v>10010169624</v>
      </c>
    </row>
    <row r="4554" spans="3:3" hidden="1" x14ac:dyDescent="0.3">
      <c r="C4554" s="133">
        <v>10010644015</v>
      </c>
    </row>
    <row r="4555" spans="3:3" hidden="1" x14ac:dyDescent="0.3">
      <c r="C4555" s="133">
        <v>10058497650</v>
      </c>
    </row>
    <row r="4556" spans="3:3" hidden="1" x14ac:dyDescent="0.3">
      <c r="C4556" s="133">
        <v>10066161458</v>
      </c>
    </row>
    <row r="4557" spans="3:3" hidden="1" x14ac:dyDescent="0.3">
      <c r="C4557" s="133">
        <v>10009134956</v>
      </c>
    </row>
    <row r="4558" spans="3:3" hidden="1" x14ac:dyDescent="0.3">
      <c r="C4558" s="133">
        <v>10047201594</v>
      </c>
    </row>
    <row r="4559" spans="3:3" hidden="1" x14ac:dyDescent="0.3">
      <c r="C4559" s="133">
        <v>10010714137</v>
      </c>
    </row>
    <row r="4560" spans="3:3" hidden="1" x14ac:dyDescent="0.3">
      <c r="C4560" s="133">
        <v>10014699726</v>
      </c>
    </row>
    <row r="4561" spans="3:3" hidden="1" x14ac:dyDescent="0.3">
      <c r="C4561" s="133">
        <v>10016111983</v>
      </c>
    </row>
    <row r="4562" spans="3:3" hidden="1" x14ac:dyDescent="0.3">
      <c r="C4562" s="133">
        <v>10009181234</v>
      </c>
    </row>
    <row r="4563" spans="3:3" hidden="1" x14ac:dyDescent="0.3">
      <c r="C4563" s="133">
        <v>10075826193</v>
      </c>
    </row>
    <row r="4564" spans="3:3" hidden="1" x14ac:dyDescent="0.3">
      <c r="C4564" s="133">
        <v>10053771225</v>
      </c>
    </row>
    <row r="4565" spans="3:3" hidden="1" x14ac:dyDescent="0.3">
      <c r="C4565" s="133">
        <v>10016235255</v>
      </c>
    </row>
    <row r="4566" spans="3:3" hidden="1" x14ac:dyDescent="0.3">
      <c r="C4566" s="133">
        <v>10034884921</v>
      </c>
    </row>
    <row r="4567" spans="3:3" hidden="1" x14ac:dyDescent="0.3">
      <c r="C4567" s="133">
        <v>10004616877</v>
      </c>
    </row>
    <row r="4568" spans="3:3" hidden="1" x14ac:dyDescent="0.3">
      <c r="C4568" s="133">
        <v>10065045049</v>
      </c>
    </row>
    <row r="4569" spans="3:3" hidden="1" x14ac:dyDescent="0.3">
      <c r="C4569" s="133">
        <v>10029804040</v>
      </c>
    </row>
    <row r="4570" spans="3:3" hidden="1" x14ac:dyDescent="0.3">
      <c r="C4570" s="133">
        <v>10047309712</v>
      </c>
    </row>
    <row r="4571" spans="3:3" hidden="1" x14ac:dyDescent="0.3">
      <c r="C4571" s="133">
        <v>10084486980</v>
      </c>
    </row>
    <row r="4572" spans="3:3" hidden="1" x14ac:dyDescent="0.3">
      <c r="C4572" s="133">
        <v>10063745855</v>
      </c>
    </row>
    <row r="4573" spans="3:3" hidden="1" x14ac:dyDescent="0.3">
      <c r="C4573" s="133">
        <v>10115010961</v>
      </c>
    </row>
    <row r="4574" spans="3:3" hidden="1" x14ac:dyDescent="0.3">
      <c r="C4574" s="133">
        <v>10015528367</v>
      </c>
    </row>
    <row r="4575" spans="3:3" hidden="1" x14ac:dyDescent="0.3">
      <c r="C4575" s="133">
        <v>10010171442</v>
      </c>
    </row>
    <row r="4576" spans="3:3" hidden="1" x14ac:dyDescent="0.3">
      <c r="C4576" s="133">
        <v>10015171184</v>
      </c>
    </row>
    <row r="4577" spans="3:3" hidden="1" x14ac:dyDescent="0.3">
      <c r="C4577" s="133">
        <v>10058497650</v>
      </c>
    </row>
    <row r="4578" spans="3:3" hidden="1" x14ac:dyDescent="0.3">
      <c r="C4578" s="133">
        <v>10010644015</v>
      </c>
    </row>
    <row r="4579" spans="3:3" hidden="1" x14ac:dyDescent="0.3">
      <c r="C4579" s="133">
        <v>10066161458</v>
      </c>
    </row>
    <row r="4580" spans="3:3" hidden="1" x14ac:dyDescent="0.3">
      <c r="C4580" s="133">
        <v>10009040279</v>
      </c>
    </row>
    <row r="4581" spans="3:3" hidden="1" x14ac:dyDescent="0.3">
      <c r="C4581" s="133">
        <v>10020784353</v>
      </c>
    </row>
    <row r="4582" spans="3:3" hidden="1" x14ac:dyDescent="0.3">
      <c r="C4582" s="133">
        <v>10011157206</v>
      </c>
    </row>
    <row r="4583" spans="3:3" hidden="1" x14ac:dyDescent="0.3">
      <c r="C4583" s="133">
        <v>10020981585</v>
      </c>
    </row>
    <row r="4584" spans="3:3" hidden="1" x14ac:dyDescent="0.3">
      <c r="C4584" s="133">
        <v>10036279596</v>
      </c>
    </row>
    <row r="4585" spans="3:3" hidden="1" x14ac:dyDescent="0.3">
      <c r="C4585" s="133">
        <v>10064452743</v>
      </c>
    </row>
    <row r="4586" spans="3:3" hidden="1" x14ac:dyDescent="0.3">
      <c r="C4586" s="133">
        <v>10009134956</v>
      </c>
    </row>
    <row r="4587" spans="3:3" hidden="1" x14ac:dyDescent="0.3">
      <c r="C4587" s="133">
        <v>10006904461</v>
      </c>
    </row>
    <row r="4588" spans="3:3" hidden="1" x14ac:dyDescent="0.3">
      <c r="C4588" s="133">
        <v>10010714137</v>
      </c>
    </row>
    <row r="4589" spans="3:3" hidden="1" x14ac:dyDescent="0.3">
      <c r="C4589" s="133">
        <v>10014699726</v>
      </c>
    </row>
    <row r="4590" spans="3:3" hidden="1" x14ac:dyDescent="0.3">
      <c r="C4590" s="133">
        <v>10129788913</v>
      </c>
    </row>
    <row r="4591" spans="3:3" hidden="1" x14ac:dyDescent="0.3">
      <c r="C4591" s="133">
        <v>10020982696</v>
      </c>
    </row>
    <row r="4592" spans="3:3" hidden="1" x14ac:dyDescent="0.3">
      <c r="C4592" s="133">
        <v>10015442077</v>
      </c>
    </row>
    <row r="4593" spans="3:3" hidden="1" x14ac:dyDescent="0.3">
      <c r="C4593" s="133">
        <v>10010717268</v>
      </c>
    </row>
    <row r="4594" spans="3:3" hidden="1" x14ac:dyDescent="0.3">
      <c r="C4594" s="133">
        <v>10010775973</v>
      </c>
    </row>
    <row r="4595" spans="3:3" hidden="1" x14ac:dyDescent="0.3">
      <c r="C4595" s="133">
        <v>10075047668</v>
      </c>
    </row>
    <row r="4596" spans="3:3" hidden="1" x14ac:dyDescent="0.3">
      <c r="C4596" s="133">
        <v>10016235255</v>
      </c>
    </row>
    <row r="4597" spans="3:3" hidden="1" x14ac:dyDescent="0.3">
      <c r="C4597" s="133">
        <v>10006669439</v>
      </c>
    </row>
    <row r="4598" spans="3:3" hidden="1" x14ac:dyDescent="0.3">
      <c r="C4598" s="133">
        <v>10053232065</v>
      </c>
    </row>
    <row r="4599" spans="3:3" hidden="1" x14ac:dyDescent="0.3">
      <c r="C4599" s="133">
        <v>10047201594</v>
      </c>
    </row>
    <row r="4600" spans="3:3" hidden="1" x14ac:dyDescent="0.3">
      <c r="C4600" s="133">
        <v>10075826193</v>
      </c>
    </row>
    <row r="4601" spans="3:3" hidden="1" x14ac:dyDescent="0.3">
      <c r="C4601" s="133">
        <v>10016111983</v>
      </c>
    </row>
    <row r="4602" spans="3:3" hidden="1" x14ac:dyDescent="0.3">
      <c r="C4602" s="133">
        <v>10010798003</v>
      </c>
    </row>
    <row r="4603" spans="3:3" hidden="1" x14ac:dyDescent="0.3">
      <c r="C4603" s="133">
        <v>10010028770</v>
      </c>
    </row>
    <row r="4604" spans="3:3" hidden="1" x14ac:dyDescent="0.3">
      <c r="C4604" s="133">
        <v>10064643309</v>
      </c>
    </row>
    <row r="4605" spans="3:3" hidden="1" x14ac:dyDescent="0.3">
      <c r="C4605" s="133">
        <v>10124023170</v>
      </c>
    </row>
    <row r="4606" spans="3:3" hidden="1" x14ac:dyDescent="0.3">
      <c r="C4606" s="133">
        <v>10053771225</v>
      </c>
    </row>
    <row r="4607" spans="3:3" hidden="1" x14ac:dyDescent="0.3">
      <c r="C4607" s="133">
        <v>10009727767</v>
      </c>
    </row>
    <row r="4608" spans="3:3" hidden="1" x14ac:dyDescent="0.3">
      <c r="C4608" s="133">
        <v>10004616877</v>
      </c>
    </row>
    <row r="4609" spans="3:3" hidden="1" x14ac:dyDescent="0.3">
      <c r="C4609" s="133">
        <v>10045965957</v>
      </c>
    </row>
    <row r="4610" spans="3:3" hidden="1" x14ac:dyDescent="0.3">
      <c r="C4610" s="133">
        <v>10087566126</v>
      </c>
    </row>
    <row r="4611" spans="3:3" hidden="1" x14ac:dyDescent="0.3">
      <c r="C4611" s="133">
        <v>10011088393</v>
      </c>
    </row>
    <row r="4612" spans="3:3" hidden="1" x14ac:dyDescent="0.3">
      <c r="C4612" s="133">
        <v>10050942663</v>
      </c>
    </row>
    <row r="4613" spans="3:3" hidden="1" x14ac:dyDescent="0.3">
      <c r="C4613" s="133">
        <v>10045952924</v>
      </c>
    </row>
    <row r="4614" spans="3:3" hidden="1" x14ac:dyDescent="0.3">
      <c r="C4614" s="133">
        <v>10011163973</v>
      </c>
    </row>
    <row r="4615" spans="3:3" hidden="1" x14ac:dyDescent="0.3">
      <c r="C4615" s="133">
        <v>10056072650</v>
      </c>
    </row>
    <row r="4616" spans="3:3" hidden="1" x14ac:dyDescent="0.3">
      <c r="C4616" s="133">
        <v>10119038178</v>
      </c>
    </row>
    <row r="4617" spans="3:3" hidden="1" x14ac:dyDescent="0.3">
      <c r="C4617" s="133">
        <v>10126099677</v>
      </c>
    </row>
    <row r="4618" spans="3:3" hidden="1" x14ac:dyDescent="0.3">
      <c r="C4618" s="133" t="s">
        <v>3808</v>
      </c>
    </row>
    <row r="4619" spans="3:3" hidden="1" x14ac:dyDescent="0.3">
      <c r="C4619" s="133">
        <v>10111098730</v>
      </c>
    </row>
    <row r="4620" spans="3:3" hidden="1" x14ac:dyDescent="0.3">
      <c r="C4620" s="133">
        <v>10122805317</v>
      </c>
    </row>
    <row r="4621" spans="3:3" hidden="1" x14ac:dyDescent="0.3">
      <c r="C4621" s="133">
        <v>10110071439</v>
      </c>
    </row>
    <row r="4622" spans="3:3" hidden="1" x14ac:dyDescent="0.3">
      <c r="C4622" s="133" t="s">
        <v>3809</v>
      </c>
    </row>
    <row r="4623" spans="3:3" hidden="1" x14ac:dyDescent="0.3">
      <c r="C4623" s="133" t="s">
        <v>3810</v>
      </c>
    </row>
    <row r="4624" spans="3:3" hidden="1" x14ac:dyDescent="0.3">
      <c r="C4624" s="133" t="s">
        <v>3811</v>
      </c>
    </row>
    <row r="4625" spans="3:3" hidden="1" x14ac:dyDescent="0.3">
      <c r="C4625" s="133" t="s">
        <v>3807</v>
      </c>
    </row>
    <row r="4626" spans="3:3" hidden="1" x14ac:dyDescent="0.3">
      <c r="C4626" s="133" t="s">
        <v>3812</v>
      </c>
    </row>
    <row r="4627" spans="3:3" hidden="1" x14ac:dyDescent="0.3">
      <c r="C4627" s="133" t="s">
        <v>3813</v>
      </c>
    </row>
    <row r="4628" spans="3:3" hidden="1" x14ac:dyDescent="0.3">
      <c r="C4628" s="133" t="s">
        <v>3814</v>
      </c>
    </row>
    <row r="4629" spans="3:3" hidden="1" x14ac:dyDescent="0.3">
      <c r="C4629" s="133" t="s">
        <v>3815</v>
      </c>
    </row>
    <row r="4630" spans="3:3" hidden="1" x14ac:dyDescent="0.3">
      <c r="C4630" s="133">
        <v>10022169029</v>
      </c>
    </row>
    <row r="4631" spans="3:3" hidden="1" x14ac:dyDescent="0.3">
      <c r="C4631" s="133">
        <v>10022075968</v>
      </c>
    </row>
    <row r="4632" spans="3:3" hidden="1" x14ac:dyDescent="0.3">
      <c r="C4632" s="133" t="s">
        <v>3816</v>
      </c>
    </row>
    <row r="4633" spans="3:3" hidden="1" x14ac:dyDescent="0.3">
      <c r="C4633" s="133" t="s">
        <v>3817</v>
      </c>
    </row>
    <row r="4634" spans="3:3" hidden="1" x14ac:dyDescent="0.3">
      <c r="C4634" s="133">
        <v>10035198149</v>
      </c>
    </row>
    <row r="4635" spans="3:3" hidden="1" x14ac:dyDescent="0.3">
      <c r="C4635" s="133" t="s">
        <v>3818</v>
      </c>
    </row>
    <row r="4636" spans="3:3" hidden="1" x14ac:dyDescent="0.3">
      <c r="C4636" s="133" t="s">
        <v>3804</v>
      </c>
    </row>
    <row r="4637" spans="3:3" hidden="1" x14ac:dyDescent="0.3">
      <c r="C4637" s="133">
        <v>10112266265</v>
      </c>
    </row>
    <row r="4638" spans="3:3" hidden="1" x14ac:dyDescent="0.3">
      <c r="C4638" s="133" t="s">
        <v>3819</v>
      </c>
    </row>
    <row r="4639" spans="3:3" hidden="1" x14ac:dyDescent="0.3">
      <c r="C4639" s="133" t="s">
        <v>3820</v>
      </c>
    </row>
    <row r="4640" spans="3:3" hidden="1" x14ac:dyDescent="0.3">
      <c r="C4640" s="133" t="s">
        <v>3821</v>
      </c>
    </row>
    <row r="4641" spans="3:3" hidden="1" x14ac:dyDescent="0.3">
      <c r="C4641" s="133">
        <v>10022180749</v>
      </c>
    </row>
    <row r="4642" spans="3:3" hidden="1" x14ac:dyDescent="0.3">
      <c r="C4642" s="133">
        <v>10010775973</v>
      </c>
    </row>
    <row r="4643" spans="3:3" hidden="1" x14ac:dyDescent="0.3">
      <c r="C4643" s="133">
        <v>10009118990</v>
      </c>
    </row>
    <row r="4644" spans="3:3" hidden="1" x14ac:dyDescent="0.3">
      <c r="C4644" s="133">
        <v>10097290475</v>
      </c>
    </row>
    <row r="4645" spans="3:3" hidden="1" x14ac:dyDescent="0.3">
      <c r="C4645" s="133">
        <v>10084486980</v>
      </c>
    </row>
    <row r="4646" spans="3:3" hidden="1" x14ac:dyDescent="0.3">
      <c r="C4646" s="133">
        <v>10063745855</v>
      </c>
    </row>
    <row r="4647" spans="3:3" hidden="1" x14ac:dyDescent="0.3">
      <c r="C4647" s="133">
        <v>10128740808</v>
      </c>
    </row>
    <row r="4648" spans="3:3" hidden="1" x14ac:dyDescent="0.3">
      <c r="C4648" s="133">
        <v>10097392125</v>
      </c>
    </row>
    <row r="4649" spans="3:3" hidden="1" x14ac:dyDescent="0.3">
      <c r="C4649" s="133">
        <v>10083950450</v>
      </c>
    </row>
    <row r="4650" spans="3:3" hidden="1" x14ac:dyDescent="0.3">
      <c r="C4650" s="133">
        <v>10015578382</v>
      </c>
    </row>
    <row r="4651" spans="3:3" hidden="1" x14ac:dyDescent="0.3">
      <c r="C4651" s="133">
        <v>10115010961</v>
      </c>
    </row>
    <row r="4652" spans="3:3" hidden="1" x14ac:dyDescent="0.3">
      <c r="C4652" s="133">
        <v>10136962364</v>
      </c>
    </row>
    <row r="4653" spans="3:3" hidden="1" x14ac:dyDescent="0.3">
      <c r="C4653" s="133">
        <v>10128713021</v>
      </c>
    </row>
    <row r="4654" spans="3:3" hidden="1" x14ac:dyDescent="0.3">
      <c r="C4654" s="133">
        <v>10099752558</v>
      </c>
    </row>
    <row r="4655" spans="3:3" hidden="1" x14ac:dyDescent="0.3">
      <c r="C4655" s="133">
        <v>10140070307</v>
      </c>
    </row>
    <row r="4656" spans="3:3" hidden="1" x14ac:dyDescent="0.3">
      <c r="C4656" s="133">
        <v>10133008303</v>
      </c>
    </row>
    <row r="4657" spans="3:3" hidden="1" x14ac:dyDescent="0.3">
      <c r="C4657" s="133">
        <v>10133008202</v>
      </c>
    </row>
    <row r="4658" spans="3:3" hidden="1" x14ac:dyDescent="0.3">
      <c r="C4658" s="133">
        <v>10124541718</v>
      </c>
    </row>
    <row r="4659" spans="3:3" hidden="1" x14ac:dyDescent="0.3">
      <c r="C4659" s="133">
        <v>10010714137</v>
      </c>
    </row>
    <row r="4660" spans="3:3" hidden="1" x14ac:dyDescent="0.3">
      <c r="C4660" s="133">
        <v>10058497650</v>
      </c>
    </row>
    <row r="4661" spans="3:3" hidden="1" x14ac:dyDescent="0.3">
      <c r="C4661" s="133">
        <v>10010171442</v>
      </c>
    </row>
    <row r="4662" spans="3:3" hidden="1" x14ac:dyDescent="0.3">
      <c r="C4662" s="133">
        <v>10066161458</v>
      </c>
    </row>
    <row r="4663" spans="3:3" hidden="1" x14ac:dyDescent="0.3">
      <c r="C4663" s="133">
        <v>10020981585</v>
      </c>
    </row>
    <row r="4664" spans="3:3" hidden="1" x14ac:dyDescent="0.3">
      <c r="C4664" s="133">
        <v>10010652196</v>
      </c>
    </row>
    <row r="4665" spans="3:3" hidden="1" x14ac:dyDescent="0.3">
      <c r="C4665" s="133">
        <v>10010644015</v>
      </c>
    </row>
    <row r="4666" spans="3:3" hidden="1" x14ac:dyDescent="0.3">
      <c r="C4666" s="133">
        <v>10129788913</v>
      </c>
    </row>
    <row r="4667" spans="3:3" hidden="1" x14ac:dyDescent="0.3">
      <c r="C4667" s="133">
        <v>10015442077</v>
      </c>
    </row>
    <row r="4668" spans="3:3" hidden="1" x14ac:dyDescent="0.3">
      <c r="C4668" s="133">
        <v>10009040279</v>
      </c>
    </row>
    <row r="4669" spans="3:3" hidden="1" x14ac:dyDescent="0.3">
      <c r="C4669" s="133">
        <v>10020784353</v>
      </c>
    </row>
    <row r="4670" spans="3:3" hidden="1" x14ac:dyDescent="0.3">
      <c r="C4670" s="133">
        <v>10006669439</v>
      </c>
    </row>
    <row r="4671" spans="3:3" hidden="1" x14ac:dyDescent="0.3">
      <c r="C4671" s="133">
        <v>10081958819</v>
      </c>
    </row>
    <row r="4672" spans="3:3" hidden="1" x14ac:dyDescent="0.3">
      <c r="C4672" s="133">
        <v>10036279596</v>
      </c>
    </row>
    <row r="4673" spans="3:3" hidden="1" x14ac:dyDescent="0.3">
      <c r="C4673" s="133">
        <v>10020982696</v>
      </c>
    </row>
    <row r="4674" spans="3:3" hidden="1" x14ac:dyDescent="0.3">
      <c r="C4674" s="133">
        <v>10075826193</v>
      </c>
    </row>
    <row r="4675" spans="3:3" hidden="1" x14ac:dyDescent="0.3">
      <c r="C4675" s="133">
        <v>10009134956</v>
      </c>
    </row>
    <row r="4676" spans="3:3" hidden="1" x14ac:dyDescent="0.3">
      <c r="C4676" s="133" t="s">
        <v>3822</v>
      </c>
    </row>
    <row r="4677" spans="3:3" hidden="1" x14ac:dyDescent="0.3">
      <c r="C4677" s="133">
        <v>10009181234</v>
      </c>
    </row>
    <row r="4678" spans="3:3" hidden="1" x14ac:dyDescent="0.3">
      <c r="C4678" s="133">
        <v>10006904461</v>
      </c>
    </row>
    <row r="4679" spans="3:3" hidden="1" x14ac:dyDescent="0.3">
      <c r="C4679" s="133">
        <v>10053771225</v>
      </c>
    </row>
    <row r="4680" spans="3:3" hidden="1" x14ac:dyDescent="0.3">
      <c r="C4680" s="133">
        <v>10053232065</v>
      </c>
    </row>
    <row r="4681" spans="3:3" hidden="1" x14ac:dyDescent="0.3">
      <c r="C4681" s="133">
        <v>10014699726</v>
      </c>
    </row>
    <row r="4682" spans="3:3" hidden="1" x14ac:dyDescent="0.3">
      <c r="C4682" s="133">
        <v>10016111983</v>
      </c>
    </row>
    <row r="4683" spans="3:3" hidden="1" x14ac:dyDescent="0.3">
      <c r="C4683" s="133">
        <v>10009727767</v>
      </c>
    </row>
    <row r="4684" spans="3:3" hidden="1" x14ac:dyDescent="0.3">
      <c r="C4684" s="133">
        <v>10064643309</v>
      </c>
    </row>
    <row r="4685" spans="3:3" hidden="1" x14ac:dyDescent="0.3">
      <c r="C4685" s="133">
        <v>10047201594</v>
      </c>
    </row>
    <row r="4686" spans="3:3" hidden="1" x14ac:dyDescent="0.3">
      <c r="C4686" s="133" t="s">
        <v>3823</v>
      </c>
    </row>
    <row r="4687" spans="3:3" hidden="1" x14ac:dyDescent="0.3">
      <c r="C4687" s="133">
        <v>10021769713</v>
      </c>
    </row>
    <row r="4688" spans="3:3" hidden="1" x14ac:dyDescent="0.3">
      <c r="C4688" s="133">
        <v>10010798003</v>
      </c>
    </row>
    <row r="4689" spans="3:3" hidden="1" x14ac:dyDescent="0.3">
      <c r="C4689" s="133" t="s">
        <v>3824</v>
      </c>
    </row>
    <row r="4690" spans="3:3" hidden="1" x14ac:dyDescent="0.3">
      <c r="C4690" s="133">
        <v>10004616877</v>
      </c>
    </row>
    <row r="4691" spans="3:3" hidden="1" x14ac:dyDescent="0.3">
      <c r="C4691" s="133">
        <v>10016191708</v>
      </c>
    </row>
    <row r="4692" spans="3:3" hidden="1" x14ac:dyDescent="0.3">
      <c r="C4692" s="133">
        <v>10050942663</v>
      </c>
    </row>
    <row r="4693" spans="3:3" hidden="1" x14ac:dyDescent="0.3">
      <c r="C4693" s="133">
        <v>10061978132</v>
      </c>
    </row>
    <row r="4694" spans="3:3" hidden="1" x14ac:dyDescent="0.3">
      <c r="C4694" s="133" t="s">
        <v>3825</v>
      </c>
    </row>
    <row r="4695" spans="3:3" hidden="1" x14ac:dyDescent="0.3">
      <c r="C4695" s="133">
        <v>10087566126</v>
      </c>
    </row>
    <row r="4696" spans="3:3" hidden="1" x14ac:dyDescent="0.3">
      <c r="C4696" s="133" t="s">
        <v>3800</v>
      </c>
    </row>
    <row r="4697" spans="3:3" hidden="1" x14ac:dyDescent="0.3">
      <c r="C4697" s="133" t="s">
        <v>3826</v>
      </c>
    </row>
    <row r="4698" spans="3:3" hidden="1" x14ac:dyDescent="0.3">
      <c r="C4698" s="133" t="s">
        <v>3827</v>
      </c>
    </row>
    <row r="4699" spans="3:3" hidden="1" x14ac:dyDescent="0.3">
      <c r="C4699" s="133">
        <v>10133008303</v>
      </c>
    </row>
    <row r="4700" spans="3:3" hidden="1" x14ac:dyDescent="0.3">
      <c r="C4700" s="133">
        <v>10099752558</v>
      </c>
    </row>
    <row r="4701" spans="3:3" hidden="1" x14ac:dyDescent="0.3">
      <c r="C4701" s="133">
        <v>10064763648</v>
      </c>
    </row>
    <row r="4702" spans="3:3" hidden="1" x14ac:dyDescent="0.3">
      <c r="C4702" s="133">
        <v>10133008202</v>
      </c>
    </row>
    <row r="4703" spans="3:3" hidden="1" x14ac:dyDescent="0.3">
      <c r="C4703" s="133">
        <v>10015442077</v>
      </c>
    </row>
    <row r="4704" spans="3:3" hidden="1" x14ac:dyDescent="0.3">
      <c r="C4704" s="133">
        <v>10010775973</v>
      </c>
    </row>
    <row r="4705" spans="3:3" hidden="1" x14ac:dyDescent="0.3">
      <c r="C4705" s="133">
        <v>10009118990</v>
      </c>
    </row>
    <row r="4706" spans="3:3" hidden="1" x14ac:dyDescent="0.3">
      <c r="C4706" s="133">
        <v>10021769713</v>
      </c>
    </row>
    <row r="4707" spans="3:3" hidden="1" x14ac:dyDescent="0.3">
      <c r="C4707" s="133" t="s">
        <v>3828</v>
      </c>
    </row>
    <row r="4708" spans="3:3" hidden="1" x14ac:dyDescent="0.3">
      <c r="C4708" s="133" t="s">
        <v>3829</v>
      </c>
    </row>
    <row r="4709" spans="3:3" hidden="1" x14ac:dyDescent="0.3">
      <c r="C4709" s="133" t="s">
        <v>3830</v>
      </c>
    </row>
    <row r="4710" spans="3:3" hidden="1" x14ac:dyDescent="0.3">
      <c r="C4710" s="133" t="s">
        <v>3831</v>
      </c>
    </row>
    <row r="4711" spans="3:3" hidden="1" x14ac:dyDescent="0.3">
      <c r="C4711" s="133" t="s">
        <v>3832</v>
      </c>
    </row>
    <row r="4712" spans="3:3" hidden="1" x14ac:dyDescent="0.3">
      <c r="C4712" s="133">
        <v>10010028770</v>
      </c>
    </row>
    <row r="4713" spans="3:3" hidden="1" x14ac:dyDescent="0.3">
      <c r="C4713" s="133" t="s">
        <v>3833</v>
      </c>
    </row>
    <row r="4714" spans="3:3" hidden="1" x14ac:dyDescent="0.3">
      <c r="C4714" s="133">
        <v>10136962364</v>
      </c>
    </row>
    <row r="4715" spans="3:3" hidden="1" x14ac:dyDescent="0.3">
      <c r="C4715" s="133">
        <v>10115010961</v>
      </c>
    </row>
    <row r="4716" spans="3:3" hidden="1" x14ac:dyDescent="0.3">
      <c r="C4716" s="133">
        <v>10128713021</v>
      </c>
    </row>
  </sheetData>
  <autoFilter ref="A1:D4716" xr:uid="{E4515A8B-3CB7-47D4-94E6-ED6FCE8A7D60}">
    <filterColumn colId="3">
      <filters>
        <filter val="CZE"/>
      </filters>
    </filterColumn>
    <sortState xmlns:xlrd2="http://schemas.microsoft.com/office/spreadsheetml/2017/richdata2" ref="A32:D3265">
      <sortCondition ref="A1:A4716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75"/>
  <sheetViews>
    <sheetView zoomScale="55" zoomScaleNormal="55" workbookViewId="0">
      <pane ySplit="1" topLeftCell="A2" activePane="bottomLeft" state="frozen"/>
      <selection activeCell="G321" sqref="G321"/>
      <selection pane="bottomLeft" activeCell="P17" sqref="P1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46" t="s">
        <v>657</v>
      </c>
      <c r="B2" s="46">
        <v>2024</v>
      </c>
      <c r="C2" s="20">
        <v>45304</v>
      </c>
      <c r="D2" s="46" t="s">
        <v>3881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28.194520547945206</v>
      </c>
      <c r="J2" s="1">
        <v>1</v>
      </c>
      <c r="K2" s="6">
        <v>0.46388888888888885</v>
      </c>
      <c r="L2">
        <v>47.155999999999999</v>
      </c>
    </row>
    <row r="3" spans="1:12" x14ac:dyDescent="0.3">
      <c r="A3" s="46" t="s">
        <v>657</v>
      </c>
      <c r="B3" s="46">
        <v>2024</v>
      </c>
      <c r="C3" s="20">
        <v>45304</v>
      </c>
      <c r="D3" s="46" t="s">
        <v>3881</v>
      </c>
      <c r="E3" s="4" t="s">
        <v>204</v>
      </c>
      <c r="F3" s="4" t="s">
        <v>204</v>
      </c>
      <c r="G3" s="3" t="s">
        <v>228</v>
      </c>
      <c r="H3" s="3" t="s">
        <v>15</v>
      </c>
      <c r="I3" s="14">
        <f>(C3-VLOOKUP(G3,Riders!$A$2:$C$3501,2,FALSE))/365</f>
        <v>24.550684931506851</v>
      </c>
      <c r="J3" s="1">
        <v>2</v>
      </c>
    </row>
    <row r="4" spans="1:12" x14ac:dyDescent="0.3">
      <c r="A4" s="46" t="s">
        <v>657</v>
      </c>
      <c r="B4" s="46">
        <v>2024</v>
      </c>
      <c r="C4" s="20">
        <v>45304</v>
      </c>
      <c r="D4" s="46" t="s">
        <v>3881</v>
      </c>
      <c r="E4" s="4" t="s">
        <v>204</v>
      </c>
      <c r="F4" s="4" t="s">
        <v>204</v>
      </c>
      <c r="G4" s="3" t="s">
        <v>420</v>
      </c>
      <c r="H4" s="3" t="s">
        <v>25</v>
      </c>
      <c r="I4" s="14">
        <f>(C4-VLOOKUP(G4,Riders!$A$2:$C$3501,2,FALSE))/365</f>
        <v>24.775342465753425</v>
      </c>
      <c r="J4" s="1">
        <v>3</v>
      </c>
    </row>
    <row r="5" spans="1:12" x14ac:dyDescent="0.3">
      <c r="A5" s="46" t="s">
        <v>657</v>
      </c>
      <c r="B5" s="46">
        <v>2024</v>
      </c>
      <c r="C5" s="20">
        <v>45304</v>
      </c>
      <c r="D5" s="46" t="s">
        <v>3881</v>
      </c>
      <c r="E5" s="4" t="s">
        <v>204</v>
      </c>
      <c r="F5" s="4" t="s">
        <v>204</v>
      </c>
      <c r="G5" s="3" t="s">
        <v>456</v>
      </c>
      <c r="H5" s="3" t="s">
        <v>53</v>
      </c>
      <c r="I5" s="14">
        <f>(C5-VLOOKUP(G5,Riders!$A$2:$C$3501,2,FALSE))/365</f>
        <v>24.572602739726026</v>
      </c>
      <c r="J5" s="1">
        <v>4</v>
      </c>
    </row>
    <row r="6" spans="1:12" x14ac:dyDescent="0.3">
      <c r="A6" s="46" t="s">
        <v>657</v>
      </c>
      <c r="B6" s="46">
        <v>2024</v>
      </c>
      <c r="C6" s="20">
        <v>45304</v>
      </c>
      <c r="D6" s="46" t="s">
        <v>3881</v>
      </c>
      <c r="E6" s="4" t="s">
        <v>204</v>
      </c>
      <c r="F6" s="4" t="s">
        <v>204</v>
      </c>
      <c r="G6" s="3" t="s">
        <v>222</v>
      </c>
      <c r="H6" s="3" t="s">
        <v>223</v>
      </c>
      <c r="I6" s="14">
        <f>(C6-VLOOKUP(G6,Riders!$A$2:$C$3501,2,FALSE))/365</f>
        <v>24.531506849315068</v>
      </c>
      <c r="J6" s="1">
        <v>5</v>
      </c>
    </row>
    <row r="7" spans="1:12" x14ac:dyDescent="0.3">
      <c r="A7" s="46" t="s">
        <v>657</v>
      </c>
      <c r="B7" s="46">
        <v>2024</v>
      </c>
      <c r="C7" s="20">
        <v>45304</v>
      </c>
      <c r="D7" s="46" t="s">
        <v>3881</v>
      </c>
      <c r="E7" s="4" t="s">
        <v>204</v>
      </c>
      <c r="F7" s="4" t="s">
        <v>204</v>
      </c>
      <c r="G7" s="3" t="s">
        <v>219</v>
      </c>
      <c r="H7" s="3" t="s">
        <v>220</v>
      </c>
      <c r="I7" s="14">
        <f>(C7-VLOOKUP(G7,Riders!$A$2:$C$3501,2,FALSE))/365</f>
        <v>31.397260273972602</v>
      </c>
      <c r="J7" s="1">
        <v>6</v>
      </c>
    </row>
    <row r="8" spans="1:12" x14ac:dyDescent="0.3">
      <c r="A8" s="46" t="s">
        <v>657</v>
      </c>
      <c r="B8" s="46">
        <v>2024</v>
      </c>
      <c r="C8" s="20">
        <v>45304</v>
      </c>
      <c r="D8" s="46" t="s">
        <v>3881</v>
      </c>
      <c r="E8" s="4" t="s">
        <v>204</v>
      </c>
      <c r="F8" s="4" t="s">
        <v>204</v>
      </c>
      <c r="G8" s="3" t="s">
        <v>422</v>
      </c>
      <c r="H8" s="3" t="s">
        <v>17</v>
      </c>
      <c r="I8" s="14">
        <f>(C8-VLOOKUP(G8,Riders!$A$2:$C$3501,2,FALSE))/365</f>
        <v>24.739726027397261</v>
      </c>
      <c r="J8" s="1">
        <v>7</v>
      </c>
    </row>
    <row r="9" spans="1:12" x14ac:dyDescent="0.3">
      <c r="A9" s="46" t="s">
        <v>657</v>
      </c>
      <c r="B9" s="46">
        <v>2024</v>
      </c>
      <c r="C9" s="20">
        <v>45304</v>
      </c>
      <c r="D9" s="46" t="s">
        <v>3881</v>
      </c>
      <c r="E9" s="4" t="s">
        <v>204</v>
      </c>
      <c r="F9" s="4" t="s">
        <v>204</v>
      </c>
      <c r="G9" s="3" t="s">
        <v>226</v>
      </c>
      <c r="H9" s="3" t="s">
        <v>120</v>
      </c>
      <c r="I9" s="14">
        <f>(C9-VLOOKUP(G9,Riders!$A$2:$C$3501,2,FALSE))/365</f>
        <v>25.378082191780823</v>
      </c>
      <c r="J9" s="1">
        <v>8</v>
      </c>
    </row>
    <row r="10" spans="1:12" x14ac:dyDescent="0.3">
      <c r="A10" s="46" t="s">
        <v>657</v>
      </c>
      <c r="B10" s="46">
        <v>2024</v>
      </c>
      <c r="C10" s="20">
        <v>45304</v>
      </c>
      <c r="D10" s="46" t="s">
        <v>3881</v>
      </c>
      <c r="E10" s="4" t="s">
        <v>204</v>
      </c>
      <c r="F10" s="4" t="s">
        <v>204</v>
      </c>
      <c r="G10" s="3" t="s">
        <v>3882</v>
      </c>
      <c r="H10" s="3" t="s">
        <v>49</v>
      </c>
      <c r="I10" s="14" t="e">
        <f>(C10-VLOOKUP(G10,Riders!$A$2:$C$3501,2,FALSE))/365</f>
        <v>#N/A</v>
      </c>
      <c r="J10" s="1">
        <v>9</v>
      </c>
    </row>
    <row r="11" spans="1:12" x14ac:dyDescent="0.3">
      <c r="A11" s="46" t="s">
        <v>657</v>
      </c>
      <c r="B11" s="46">
        <v>2024</v>
      </c>
      <c r="C11" s="20">
        <v>45304</v>
      </c>
      <c r="D11" s="46" t="s">
        <v>3881</v>
      </c>
      <c r="E11" s="4" t="s">
        <v>204</v>
      </c>
      <c r="F11" s="4" t="s">
        <v>204</v>
      </c>
      <c r="G11" s="3" t="s">
        <v>2488</v>
      </c>
      <c r="H11" s="3" t="s">
        <v>19</v>
      </c>
      <c r="I11" s="14">
        <f>(C11-VLOOKUP(G11,Riders!$A$2:$C$3501,2,FALSE))/365</f>
        <v>19.720547945205478</v>
      </c>
      <c r="J11" s="1">
        <v>10</v>
      </c>
    </row>
    <row r="12" spans="1:12" x14ac:dyDescent="0.3">
      <c r="A12" s="46" t="s">
        <v>657</v>
      </c>
      <c r="B12" s="46">
        <v>2024</v>
      </c>
      <c r="C12" s="20">
        <v>45304</v>
      </c>
      <c r="D12" s="46" t="s">
        <v>3881</v>
      </c>
      <c r="E12" s="4" t="s">
        <v>204</v>
      </c>
      <c r="F12" s="4" t="s">
        <v>204</v>
      </c>
      <c r="G12" s="3" t="s">
        <v>3883</v>
      </c>
      <c r="H12" s="3" t="s">
        <v>230</v>
      </c>
      <c r="I12" s="14" t="e">
        <f>(C12-VLOOKUP(G12,Riders!$A$2:$C$3501,2,FALSE))/365</f>
        <v>#N/A</v>
      </c>
      <c r="J12" s="1">
        <v>11</v>
      </c>
    </row>
    <row r="13" spans="1:12" x14ac:dyDescent="0.3">
      <c r="A13" s="46" t="s">
        <v>657</v>
      </c>
      <c r="B13" s="46">
        <v>2024</v>
      </c>
      <c r="C13" s="20">
        <v>45304</v>
      </c>
      <c r="D13" s="46" t="s">
        <v>3881</v>
      </c>
      <c r="E13" s="4" t="s">
        <v>204</v>
      </c>
      <c r="F13" s="4" t="s">
        <v>204</v>
      </c>
      <c r="G13" s="3" t="s">
        <v>2428</v>
      </c>
      <c r="H13" s="3" t="s">
        <v>238</v>
      </c>
      <c r="I13" s="14">
        <f>(C13-VLOOKUP(G13,Riders!$A$2:$C$3501,2,FALSE))/365</f>
        <v>19.827397260273973</v>
      </c>
      <c r="J13" s="1">
        <v>12</v>
      </c>
    </row>
    <row r="14" spans="1:12" x14ac:dyDescent="0.3">
      <c r="A14" s="46" t="s">
        <v>657</v>
      </c>
      <c r="B14" s="46">
        <v>2024</v>
      </c>
      <c r="C14" s="20">
        <v>45304</v>
      </c>
      <c r="D14" s="46" t="s">
        <v>3881</v>
      </c>
      <c r="E14" s="4" t="s">
        <v>204</v>
      </c>
      <c r="F14" s="4" t="s">
        <v>204</v>
      </c>
      <c r="G14" s="3" t="s">
        <v>283</v>
      </c>
      <c r="H14" s="3" t="s">
        <v>31</v>
      </c>
      <c r="I14" s="14">
        <f>(C14-VLOOKUP(G14,Riders!$A$2:$C$3501,2,FALSE))/365</f>
        <v>29.704109589041096</v>
      </c>
      <c r="J14" s="1">
        <v>13</v>
      </c>
    </row>
    <row r="15" spans="1:12" x14ac:dyDescent="0.3">
      <c r="A15" s="46" t="s">
        <v>657</v>
      </c>
      <c r="B15" s="46">
        <v>2024</v>
      </c>
      <c r="C15" s="20">
        <v>45304</v>
      </c>
      <c r="D15" s="46" t="s">
        <v>3881</v>
      </c>
      <c r="E15" s="4" t="s">
        <v>204</v>
      </c>
      <c r="F15" s="4" t="s">
        <v>204</v>
      </c>
      <c r="G15" s="3" t="s">
        <v>444</v>
      </c>
      <c r="H15" s="3" t="s">
        <v>61</v>
      </c>
      <c r="I15" s="14">
        <f>(C15-VLOOKUP(G15,Riders!$A$2:$C$3501,2,FALSE))/365</f>
        <v>24.504109589041096</v>
      </c>
      <c r="J15" s="1">
        <v>14</v>
      </c>
    </row>
    <row r="16" spans="1:12" x14ac:dyDescent="0.3">
      <c r="A16" s="46" t="s">
        <v>657</v>
      </c>
      <c r="B16" s="46">
        <v>2024</v>
      </c>
      <c r="C16" s="20">
        <v>45304</v>
      </c>
      <c r="D16" s="46" t="s">
        <v>3881</v>
      </c>
      <c r="E16" s="4" t="s">
        <v>204</v>
      </c>
      <c r="F16" s="4" t="s">
        <v>204</v>
      </c>
      <c r="G16" s="3" t="s">
        <v>488</v>
      </c>
      <c r="H16" s="3" t="s">
        <v>232</v>
      </c>
      <c r="I16" s="14">
        <f>(C16-VLOOKUP(G16,Riders!$A$2:$C$3501,2,FALSE))/365</f>
        <v>26.652054794520549</v>
      </c>
      <c r="J16" s="1">
        <v>15</v>
      </c>
    </row>
    <row r="17" spans="1:12" x14ac:dyDescent="0.3">
      <c r="A17" s="46" t="s">
        <v>657</v>
      </c>
      <c r="B17" s="46">
        <v>2024</v>
      </c>
      <c r="C17" s="20">
        <v>45304</v>
      </c>
      <c r="D17" s="46" t="s">
        <v>3881</v>
      </c>
      <c r="E17" s="4" t="s">
        <v>204</v>
      </c>
      <c r="F17" s="4" t="s">
        <v>204</v>
      </c>
      <c r="G17" s="3" t="s">
        <v>267</v>
      </c>
      <c r="H17" s="3" t="s">
        <v>56</v>
      </c>
      <c r="I17" s="14">
        <f>(C17-VLOOKUP(G17,Riders!$A$2:$C$3501,2,FALSE))/365</f>
        <v>25.054794520547944</v>
      </c>
      <c r="J17" s="1">
        <v>16</v>
      </c>
    </row>
    <row r="18" spans="1:12" x14ac:dyDescent="0.3">
      <c r="A18" s="46" t="s">
        <v>657</v>
      </c>
      <c r="B18" s="46">
        <v>2024</v>
      </c>
      <c r="C18" s="20">
        <v>45304</v>
      </c>
      <c r="D18" s="46" t="s">
        <v>3881</v>
      </c>
      <c r="E18" s="4" t="s">
        <v>204</v>
      </c>
      <c r="F18" s="4" t="s">
        <v>204</v>
      </c>
      <c r="G18" s="3" t="s">
        <v>504</v>
      </c>
      <c r="H18" s="3" t="s">
        <v>47</v>
      </c>
      <c r="I18" s="14">
        <f>(C18-VLOOKUP(G18,Riders!$A$2:$C$3501,2,FALSE))/365</f>
        <v>25.126027397260273</v>
      </c>
      <c r="J18" s="1">
        <v>17</v>
      </c>
    </row>
    <row r="19" spans="1:12" x14ac:dyDescent="0.3">
      <c r="A19" s="46" t="s">
        <v>657</v>
      </c>
      <c r="B19" s="46">
        <v>2024</v>
      </c>
      <c r="C19" s="20">
        <v>45304</v>
      </c>
      <c r="D19" s="46" t="s">
        <v>3881</v>
      </c>
      <c r="E19" s="4" t="s">
        <v>204</v>
      </c>
      <c r="F19" s="4" t="s">
        <v>204</v>
      </c>
      <c r="G19" s="3" t="s">
        <v>3884</v>
      </c>
      <c r="H19" s="3" t="s">
        <v>247</v>
      </c>
      <c r="I19" s="14" t="e">
        <f>(C19-VLOOKUP(G19,Riders!$A$2:$C$3501,2,FALSE))/365</f>
        <v>#N/A</v>
      </c>
      <c r="J19" s="1">
        <v>18</v>
      </c>
    </row>
    <row r="20" spans="1:12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236</v>
      </c>
      <c r="H20" s="3" t="s">
        <v>51</v>
      </c>
      <c r="I20" s="14">
        <f>(C20-VLOOKUP(G20,Riders!$A$2:$C$3501,2,FALSE))/365</f>
        <v>27.756164383561643</v>
      </c>
      <c r="J20" s="4">
        <v>1</v>
      </c>
      <c r="K20" s="6">
        <v>0.64513888888888882</v>
      </c>
      <c r="L20">
        <v>52.314</v>
      </c>
    </row>
    <row r="21" spans="1:12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422</v>
      </c>
      <c r="H21" s="3" t="s">
        <v>17</v>
      </c>
      <c r="I21" s="14">
        <f>(C21-VLOOKUP(G21,Riders!$A$2:$C$3501,2,FALSE))/365</f>
        <v>24.301369863013697</v>
      </c>
      <c r="J21" s="4">
        <v>2</v>
      </c>
    </row>
    <row r="22" spans="1:12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214</v>
      </c>
      <c r="H22" s="3" t="s">
        <v>67</v>
      </c>
      <c r="I22" s="14">
        <f>(C22-VLOOKUP(G22,Riders!$A$2:$C$3501,2,FALSE))/365</f>
        <v>28.635616438356163</v>
      </c>
      <c r="J22" s="4">
        <v>3</v>
      </c>
    </row>
    <row r="23" spans="1:12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272</v>
      </c>
      <c r="H23" s="3" t="s">
        <v>53</v>
      </c>
      <c r="I23" s="14">
        <f>(C23-VLOOKUP(G23,Riders!$A$2:$C$3501,2,FALSE))/365</f>
        <v>26.471232876712328</v>
      </c>
      <c r="J23" s="4">
        <v>4</v>
      </c>
    </row>
    <row r="24" spans="1:12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343</v>
      </c>
      <c r="H24" s="3" t="s">
        <v>25</v>
      </c>
      <c r="I24" s="14">
        <f>(C24-VLOOKUP(G24,Riders!$A$2:$C$3501,2,FALSE))/365</f>
        <v>28.931506849315067</v>
      </c>
      <c r="J24" s="4">
        <v>5</v>
      </c>
    </row>
    <row r="25" spans="1:12" x14ac:dyDescent="0.3">
      <c r="A25" s="3" t="s">
        <v>102</v>
      </c>
      <c r="B25" s="3">
        <v>2023</v>
      </c>
      <c r="C25" s="5">
        <v>45144</v>
      </c>
      <c r="D25" s="3" t="s">
        <v>13</v>
      </c>
      <c r="E25" s="4" t="s">
        <v>204</v>
      </c>
      <c r="F25" s="4" t="s">
        <v>204</v>
      </c>
      <c r="G25" s="3" t="s">
        <v>226</v>
      </c>
      <c r="H25" s="3" t="s">
        <v>120</v>
      </c>
      <c r="I25" s="14">
        <f>(C25-VLOOKUP(G25,Riders!$A$2:$C$3501,2,FALSE))/365</f>
        <v>24.93972602739726</v>
      </c>
      <c r="J25" s="4">
        <v>6</v>
      </c>
    </row>
    <row r="26" spans="1:12" x14ac:dyDescent="0.3">
      <c r="A26" s="3" t="s">
        <v>102</v>
      </c>
      <c r="B26" s="3">
        <v>2023</v>
      </c>
      <c r="C26" s="5">
        <v>45144</v>
      </c>
      <c r="D26" s="3" t="s">
        <v>13</v>
      </c>
      <c r="E26" s="4" t="s">
        <v>204</v>
      </c>
      <c r="F26" s="4" t="s">
        <v>204</v>
      </c>
      <c r="G26" s="3" t="s">
        <v>463</v>
      </c>
      <c r="H26" s="3" t="s">
        <v>27</v>
      </c>
      <c r="I26" s="14">
        <f>(C26-VLOOKUP(G26,Riders!$A$2:$C$3501,2,FALSE))/365</f>
        <v>21.684931506849313</v>
      </c>
      <c r="J26" s="4">
        <v>7</v>
      </c>
    </row>
    <row r="27" spans="1:12" x14ac:dyDescent="0.3">
      <c r="A27" s="3" t="s">
        <v>102</v>
      </c>
      <c r="B27" s="3">
        <v>2023</v>
      </c>
      <c r="C27" s="5">
        <v>45144</v>
      </c>
      <c r="D27" s="3" t="s">
        <v>13</v>
      </c>
      <c r="E27" s="4" t="s">
        <v>204</v>
      </c>
      <c r="F27" s="4" t="s">
        <v>204</v>
      </c>
      <c r="G27" s="3" t="s">
        <v>219</v>
      </c>
      <c r="H27" s="3" t="s">
        <v>220</v>
      </c>
      <c r="I27" s="14">
        <f>(C27-VLOOKUP(G27,Riders!$A$2:$C$3501,2,FALSE))/365</f>
        <v>30.958904109589042</v>
      </c>
      <c r="J27" s="4">
        <v>8</v>
      </c>
    </row>
    <row r="28" spans="1:12" x14ac:dyDescent="0.3">
      <c r="A28" s="3" t="s">
        <v>102</v>
      </c>
      <c r="B28" s="3">
        <v>2023</v>
      </c>
      <c r="C28" s="5">
        <v>45144</v>
      </c>
      <c r="D28" s="3" t="s">
        <v>13</v>
      </c>
      <c r="E28" s="4" t="s">
        <v>204</v>
      </c>
      <c r="F28" s="4" t="s">
        <v>204</v>
      </c>
      <c r="G28" s="3" t="s">
        <v>228</v>
      </c>
      <c r="H28" s="3" t="s">
        <v>15</v>
      </c>
      <c r="I28" s="14">
        <f>(C28-VLOOKUP(G28,Riders!$A$2:$C$3501,2,FALSE))/365</f>
        <v>24.112328767123287</v>
      </c>
      <c r="J28" s="4">
        <v>9</v>
      </c>
    </row>
    <row r="29" spans="1:12" x14ac:dyDescent="0.3">
      <c r="A29" s="3" t="s">
        <v>102</v>
      </c>
      <c r="B29" s="3">
        <v>2023</v>
      </c>
      <c r="C29" s="5">
        <v>45144</v>
      </c>
      <c r="D29" s="3" t="s">
        <v>13</v>
      </c>
      <c r="E29" s="4" t="s">
        <v>204</v>
      </c>
      <c r="F29" s="4" t="s">
        <v>204</v>
      </c>
      <c r="G29" s="3" t="s">
        <v>446</v>
      </c>
      <c r="H29" s="3" t="s">
        <v>44</v>
      </c>
      <c r="I29" s="14">
        <f>(C29-VLOOKUP(G29,Riders!$A$2:$C$3501,2,FALSE))/365</f>
        <v>22.035616438356165</v>
      </c>
      <c r="J29" s="4">
        <v>10</v>
      </c>
    </row>
    <row r="30" spans="1:12" x14ac:dyDescent="0.3">
      <c r="A30" s="3" t="s">
        <v>102</v>
      </c>
      <c r="B30" s="3">
        <v>2023</v>
      </c>
      <c r="C30" s="5">
        <v>45144</v>
      </c>
      <c r="D30" s="3" t="s">
        <v>13</v>
      </c>
      <c r="E30" s="4" t="s">
        <v>204</v>
      </c>
      <c r="F30" s="4" t="s">
        <v>204</v>
      </c>
      <c r="G30" s="3" t="s">
        <v>234</v>
      </c>
      <c r="H30" s="3" t="s">
        <v>235</v>
      </c>
      <c r="I30" s="14">
        <f>(C30-VLOOKUP(G30,Riders!$A$2:$C$3501,2,FALSE))/365</f>
        <v>26.87945205479452</v>
      </c>
      <c r="J30" s="4">
        <v>11</v>
      </c>
    </row>
    <row r="31" spans="1:12" x14ac:dyDescent="0.3">
      <c r="A31" s="3" t="s">
        <v>102</v>
      </c>
      <c r="B31" s="3">
        <v>2023</v>
      </c>
      <c r="C31" s="5">
        <v>45144</v>
      </c>
      <c r="D31" s="3" t="s">
        <v>13</v>
      </c>
      <c r="E31" s="4" t="s">
        <v>204</v>
      </c>
      <c r="F31" s="4" t="s">
        <v>204</v>
      </c>
      <c r="G31" s="3" t="s">
        <v>504</v>
      </c>
      <c r="H31" s="3" t="s">
        <v>47</v>
      </c>
      <c r="I31" s="14">
        <f>(C31-VLOOKUP(G31,Riders!$A$2:$C$3501,2,FALSE))/365</f>
        <v>24.687671232876713</v>
      </c>
      <c r="J31" s="4">
        <v>12</v>
      </c>
    </row>
    <row r="32" spans="1:12" x14ac:dyDescent="0.3">
      <c r="A32" s="3" t="s">
        <v>102</v>
      </c>
      <c r="B32" s="3">
        <v>2023</v>
      </c>
      <c r="C32" s="5">
        <v>45144</v>
      </c>
      <c r="D32" s="3" t="s">
        <v>13</v>
      </c>
      <c r="E32" s="4" t="s">
        <v>204</v>
      </c>
      <c r="F32" s="4" t="s">
        <v>204</v>
      </c>
      <c r="G32" s="3" t="s">
        <v>431</v>
      </c>
      <c r="H32" s="3" t="s">
        <v>40</v>
      </c>
      <c r="I32" s="14">
        <f>(C32-VLOOKUP(G32,Riders!$A$2:$C$3501,2,FALSE))/365</f>
        <v>18.654794520547945</v>
      </c>
      <c r="J32" s="4">
        <v>13</v>
      </c>
    </row>
    <row r="33" spans="1:10" x14ac:dyDescent="0.3">
      <c r="A33" s="3" t="s">
        <v>102</v>
      </c>
      <c r="B33" s="3">
        <v>2023</v>
      </c>
      <c r="C33" s="5">
        <v>45144</v>
      </c>
      <c r="D33" s="3" t="s">
        <v>13</v>
      </c>
      <c r="E33" s="4" t="s">
        <v>204</v>
      </c>
      <c r="F33" s="4" t="s">
        <v>204</v>
      </c>
      <c r="G33" s="3" t="s">
        <v>598</v>
      </c>
      <c r="H33" s="3" t="s">
        <v>49</v>
      </c>
      <c r="I33" s="14">
        <f>(C33-VLOOKUP(G33,Riders!$A$2:$C$3501,2,FALSE))/365</f>
        <v>20.490410958904111</v>
      </c>
      <c r="J33" s="4">
        <v>14</v>
      </c>
    </row>
    <row r="34" spans="1:10" x14ac:dyDescent="0.3">
      <c r="A34" s="3" t="s">
        <v>102</v>
      </c>
      <c r="B34" s="3">
        <v>2023</v>
      </c>
      <c r="C34" s="5">
        <v>45144</v>
      </c>
      <c r="D34" s="3" t="s">
        <v>13</v>
      </c>
      <c r="E34" s="4" t="s">
        <v>204</v>
      </c>
      <c r="F34" s="4" t="s">
        <v>204</v>
      </c>
      <c r="G34" s="3" t="s">
        <v>246</v>
      </c>
      <c r="H34" s="3" t="s">
        <v>247</v>
      </c>
      <c r="I34" s="14">
        <f>(C34-VLOOKUP(G34,Riders!$A$2:$C$3501,2,FALSE))/365</f>
        <v>31.112328767123287</v>
      </c>
      <c r="J34" s="4">
        <v>15</v>
      </c>
    </row>
    <row r="35" spans="1:10" x14ac:dyDescent="0.3">
      <c r="A35" s="3" t="s">
        <v>102</v>
      </c>
      <c r="B35" s="3">
        <v>2023</v>
      </c>
      <c r="C35" s="5">
        <v>45144</v>
      </c>
      <c r="D35" s="3" t="s">
        <v>13</v>
      </c>
      <c r="E35" s="4" t="s">
        <v>204</v>
      </c>
      <c r="F35" s="4" t="s">
        <v>204</v>
      </c>
      <c r="G35" s="3" t="s">
        <v>462</v>
      </c>
      <c r="H35" s="3" t="s">
        <v>19</v>
      </c>
      <c r="I35" s="14">
        <f>(C35-VLOOKUP(G35,Riders!$A$2:$C$3501,2,FALSE))/365</f>
        <v>24.194520547945206</v>
      </c>
      <c r="J35" s="4">
        <v>16</v>
      </c>
    </row>
    <row r="36" spans="1:10" x14ac:dyDescent="0.3">
      <c r="A36" s="3" t="s">
        <v>102</v>
      </c>
      <c r="B36" s="3">
        <v>2023</v>
      </c>
      <c r="C36" s="5">
        <v>45144</v>
      </c>
      <c r="D36" s="3" t="s">
        <v>13</v>
      </c>
      <c r="E36" s="4" t="s">
        <v>204</v>
      </c>
      <c r="F36" s="4" t="s">
        <v>204</v>
      </c>
      <c r="G36" s="3" t="s">
        <v>1415</v>
      </c>
      <c r="H36" s="3" t="s">
        <v>230</v>
      </c>
      <c r="I36" s="14">
        <f>(C36-VLOOKUP(G36,Riders!$A$2:$C$3501,2,FALSE))/365</f>
        <v>33.517808219178079</v>
      </c>
      <c r="J36" s="4">
        <v>17</v>
      </c>
    </row>
    <row r="37" spans="1:10" x14ac:dyDescent="0.3">
      <c r="A37" s="3" t="s">
        <v>102</v>
      </c>
      <c r="B37" s="3">
        <v>2023</v>
      </c>
      <c r="C37" s="5">
        <v>45144</v>
      </c>
      <c r="D37" s="3" t="s">
        <v>13</v>
      </c>
      <c r="E37" s="4" t="s">
        <v>204</v>
      </c>
      <c r="F37" s="4" t="s">
        <v>204</v>
      </c>
      <c r="G37" s="3" t="s">
        <v>450</v>
      </c>
      <c r="H37" s="3" t="s">
        <v>264</v>
      </c>
      <c r="I37" s="14">
        <f>(C37-VLOOKUP(G37,Riders!$A$2:$C$3501,2,FALSE))/365</f>
        <v>25.032876712328768</v>
      </c>
      <c r="J37" s="4">
        <v>18</v>
      </c>
    </row>
    <row r="38" spans="1:10" x14ac:dyDescent="0.3">
      <c r="A38" s="3" t="s">
        <v>102</v>
      </c>
      <c r="B38" s="3">
        <v>2023</v>
      </c>
      <c r="C38" s="5">
        <v>45144</v>
      </c>
      <c r="D38" s="3" t="s">
        <v>13</v>
      </c>
      <c r="E38" s="4" t="s">
        <v>204</v>
      </c>
      <c r="F38" s="4" t="s">
        <v>204</v>
      </c>
      <c r="G38" s="3" t="s">
        <v>458</v>
      </c>
      <c r="H38" s="3" t="s">
        <v>36</v>
      </c>
      <c r="I38" s="14">
        <f>(C38-VLOOKUP(G38,Riders!$A$2:$C$3501,2,FALSE))/365</f>
        <v>24.736986301369864</v>
      </c>
      <c r="J38" s="4">
        <v>19</v>
      </c>
    </row>
    <row r="39" spans="1:10" x14ac:dyDescent="0.3">
      <c r="A39" s="3" t="s">
        <v>102</v>
      </c>
      <c r="B39" s="3">
        <v>2023</v>
      </c>
      <c r="C39" s="5">
        <v>45144</v>
      </c>
      <c r="D39" s="3" t="s">
        <v>13</v>
      </c>
      <c r="E39" s="4" t="s">
        <v>204</v>
      </c>
      <c r="F39" s="4" t="s">
        <v>204</v>
      </c>
      <c r="G39" s="3" t="s">
        <v>417</v>
      </c>
      <c r="H39" s="3" t="s">
        <v>29</v>
      </c>
      <c r="I39" s="14">
        <f>(C39-VLOOKUP(G39,Riders!$A$2:$C$3501,2,FALSE))/365</f>
        <v>24.465753424657535</v>
      </c>
      <c r="J39" s="4">
        <v>20</v>
      </c>
    </row>
    <row r="40" spans="1:10" x14ac:dyDescent="0.3">
      <c r="A40" s="3" t="s">
        <v>102</v>
      </c>
      <c r="B40" s="3">
        <v>2023</v>
      </c>
      <c r="C40" s="5">
        <v>45144</v>
      </c>
      <c r="D40" s="3" t="s">
        <v>13</v>
      </c>
      <c r="E40" s="4" t="s">
        <v>204</v>
      </c>
      <c r="F40" s="4" t="s">
        <v>204</v>
      </c>
      <c r="G40" s="3" t="s">
        <v>290</v>
      </c>
      <c r="H40" s="3" t="s">
        <v>232</v>
      </c>
      <c r="I40" s="14">
        <f>(C40-VLOOKUP(G40,Riders!$A$2:$C$3501,2,FALSE))/365</f>
        <v>24.926027397260274</v>
      </c>
      <c r="J40" s="4">
        <v>21</v>
      </c>
    </row>
    <row r="41" spans="1:10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233</v>
      </c>
      <c r="H41" s="3" t="s">
        <v>56</v>
      </c>
      <c r="I41" s="14">
        <f>(C41-VLOOKUP(G41,Riders!$A$2:$C$3501,2,FALSE))/365</f>
        <v>27.931506849315067</v>
      </c>
      <c r="J41" s="4">
        <v>22</v>
      </c>
    </row>
    <row r="42" spans="1:10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444</v>
      </c>
      <c r="H42" s="3" t="s">
        <v>61</v>
      </c>
      <c r="I42" s="14">
        <f>(C42-VLOOKUP(G42,Riders!$A$2:$C$3501,2,FALSE))/365</f>
        <v>24.065753424657533</v>
      </c>
      <c r="J42" s="4">
        <v>23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219</v>
      </c>
      <c r="H43" s="4" t="s">
        <v>220</v>
      </c>
      <c r="I43" s="14">
        <f>(C43-VLOOKUP(G43,Riders!$A$2:$C$3501,2,FALSE))/365</f>
        <v>30.665753424657535</v>
      </c>
      <c r="J43" s="4">
        <v>1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214</v>
      </c>
      <c r="H44" s="4" t="s">
        <v>67</v>
      </c>
      <c r="I44" s="14">
        <f>(C44-VLOOKUP(G44,Riders!$A$2:$C$3501,2,FALSE))/365</f>
        <v>28.342465753424658</v>
      </c>
      <c r="J44" s="4">
        <v>2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218</v>
      </c>
      <c r="H45" s="4" t="s">
        <v>19</v>
      </c>
      <c r="I45" s="14">
        <f>(C45-VLOOKUP(G45,Riders!$A$2:$C$3501,2,FALSE))/365</f>
        <v>21.61917808219178</v>
      </c>
      <c r="J45" s="4">
        <v>3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531</v>
      </c>
      <c r="H46" s="4" t="s">
        <v>51</v>
      </c>
      <c r="I46" s="14">
        <f>(C46-VLOOKUP(G46,Riders!$A$2:$C$3501,2,FALSE))/365</f>
        <v>22.638356164383563</v>
      </c>
      <c r="J46" s="4">
        <v>4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217</v>
      </c>
      <c r="H47" s="4" t="s">
        <v>29</v>
      </c>
      <c r="I47" s="14">
        <f>(C47-VLOOKUP(G47,Riders!$A$2:$C$3501,2,FALSE))/365</f>
        <v>25.06027397260274</v>
      </c>
      <c r="J47" s="4">
        <v>5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504</v>
      </c>
      <c r="H48" s="4" t="s">
        <v>47</v>
      </c>
      <c r="I48" s="14">
        <f>(C48-VLOOKUP(G48,Riders!$A$2:$C$3501,2,FALSE))/365</f>
        <v>24.394520547945206</v>
      </c>
      <c r="J48" s="4">
        <v>6</v>
      </c>
    </row>
    <row r="49" spans="1:10" x14ac:dyDescent="0.3">
      <c r="A49" s="4" t="s">
        <v>93</v>
      </c>
      <c r="B49" s="4">
        <v>2023</v>
      </c>
      <c r="C49" s="5">
        <v>45037</v>
      </c>
      <c r="D49" s="4" t="s">
        <v>72</v>
      </c>
      <c r="E49" s="4" t="s">
        <v>204</v>
      </c>
      <c r="F49" s="4" t="s">
        <v>204</v>
      </c>
      <c r="G49" s="4" t="s">
        <v>228</v>
      </c>
      <c r="H49" s="4" t="s">
        <v>15</v>
      </c>
      <c r="I49" s="14">
        <f>(C49-VLOOKUP(G49,Riders!$A$2:$C$3501,2,FALSE))/365</f>
        <v>23.81917808219178</v>
      </c>
      <c r="J49" s="4">
        <v>7</v>
      </c>
    </row>
    <row r="50" spans="1:10" x14ac:dyDescent="0.3">
      <c r="A50" s="4" t="s">
        <v>93</v>
      </c>
      <c r="B50" s="4">
        <v>2023</v>
      </c>
      <c r="C50" s="5">
        <v>45037</v>
      </c>
      <c r="D50" s="4" t="s">
        <v>72</v>
      </c>
      <c r="E50" s="4" t="s">
        <v>204</v>
      </c>
      <c r="F50" s="4" t="s">
        <v>204</v>
      </c>
      <c r="G50" s="4" t="s">
        <v>446</v>
      </c>
      <c r="H50" s="4" t="s">
        <v>44</v>
      </c>
      <c r="I50" s="14">
        <f>(C50-VLOOKUP(G50,Riders!$A$2:$C$3501,2,FALSE))/365</f>
        <v>21.742465753424657</v>
      </c>
      <c r="J50" s="4">
        <v>8</v>
      </c>
    </row>
    <row r="51" spans="1:10" x14ac:dyDescent="0.3">
      <c r="A51" s="4" t="s">
        <v>93</v>
      </c>
      <c r="B51" s="4">
        <v>2023</v>
      </c>
      <c r="C51" s="5">
        <v>45037</v>
      </c>
      <c r="D51" s="4" t="s">
        <v>72</v>
      </c>
      <c r="E51" s="4" t="s">
        <v>204</v>
      </c>
      <c r="F51" s="4" t="s">
        <v>204</v>
      </c>
      <c r="G51" s="4" t="s">
        <v>290</v>
      </c>
      <c r="H51" s="4" t="s">
        <v>232</v>
      </c>
      <c r="I51" s="14">
        <f>(C51-VLOOKUP(G51,Riders!$A$2:$C$3501,2,FALSE))/365</f>
        <v>24.632876712328766</v>
      </c>
      <c r="J51" s="4">
        <v>9</v>
      </c>
    </row>
    <row r="52" spans="1:10" x14ac:dyDescent="0.3">
      <c r="A52" s="4" t="s">
        <v>93</v>
      </c>
      <c r="B52" s="4">
        <v>2023</v>
      </c>
      <c r="C52" s="5">
        <v>45037</v>
      </c>
      <c r="D52" s="4" t="s">
        <v>72</v>
      </c>
      <c r="E52" s="4" t="s">
        <v>204</v>
      </c>
      <c r="F52" s="4" t="s">
        <v>204</v>
      </c>
      <c r="G52" s="4" t="s">
        <v>463</v>
      </c>
      <c r="H52" s="4" t="s">
        <v>27</v>
      </c>
      <c r="I52" s="14">
        <f>(C52-VLOOKUP(G52,Riders!$A$2:$C$3501,2,FALSE))/365</f>
        <v>21.391780821917809</v>
      </c>
      <c r="J52" s="4">
        <v>10</v>
      </c>
    </row>
    <row r="53" spans="1:10" x14ac:dyDescent="0.3">
      <c r="A53" s="4" t="s">
        <v>93</v>
      </c>
      <c r="B53" s="4">
        <v>2023</v>
      </c>
      <c r="C53" s="5">
        <v>45037</v>
      </c>
      <c r="D53" s="4" t="s">
        <v>72</v>
      </c>
      <c r="E53" s="4" t="s">
        <v>204</v>
      </c>
      <c r="F53" s="4" t="s">
        <v>204</v>
      </c>
      <c r="G53" s="4" t="s">
        <v>272</v>
      </c>
      <c r="H53" s="4" t="s">
        <v>53</v>
      </c>
      <c r="I53" s="14">
        <f>(C53-VLOOKUP(G53,Riders!$A$2:$C$3501,2,FALSE))/365</f>
        <v>26.17808219178082</v>
      </c>
      <c r="J53" s="4">
        <v>11</v>
      </c>
    </row>
    <row r="54" spans="1:10" x14ac:dyDescent="0.3">
      <c r="A54" s="4" t="s">
        <v>93</v>
      </c>
      <c r="B54" s="4">
        <v>2023</v>
      </c>
      <c r="C54" s="5">
        <v>45037</v>
      </c>
      <c r="D54" s="4" t="s">
        <v>72</v>
      </c>
      <c r="E54" s="4" t="s">
        <v>204</v>
      </c>
      <c r="F54" s="4" t="s">
        <v>204</v>
      </c>
      <c r="G54" s="4" t="s">
        <v>233</v>
      </c>
      <c r="H54" s="4" t="s">
        <v>56</v>
      </c>
      <c r="I54" s="14">
        <f>(C54-VLOOKUP(G54,Riders!$A$2:$C$3501,2,FALSE))/365</f>
        <v>27.638356164383563</v>
      </c>
      <c r="J54" s="4">
        <v>12</v>
      </c>
    </row>
    <row r="55" spans="1:10" x14ac:dyDescent="0.3">
      <c r="A55" s="4" t="s">
        <v>93</v>
      </c>
      <c r="B55" s="4">
        <v>2023</v>
      </c>
      <c r="C55" s="5">
        <v>45037</v>
      </c>
      <c r="D55" s="4" t="s">
        <v>72</v>
      </c>
      <c r="E55" s="4" t="s">
        <v>204</v>
      </c>
      <c r="F55" s="4" t="s">
        <v>204</v>
      </c>
      <c r="G55" s="4" t="s">
        <v>430</v>
      </c>
      <c r="H55" s="4" t="s">
        <v>97</v>
      </c>
      <c r="I55" s="14">
        <f>(C55-VLOOKUP(G55,Riders!$A$2:$C$3501,2,FALSE))/365</f>
        <v>21.282191780821918</v>
      </c>
      <c r="J55" s="4">
        <v>13</v>
      </c>
    </row>
    <row r="56" spans="1:10" x14ac:dyDescent="0.3">
      <c r="A56" s="36" t="s">
        <v>93</v>
      </c>
      <c r="B56" s="36">
        <v>2023</v>
      </c>
      <c r="C56" s="44">
        <v>45037</v>
      </c>
      <c r="D56" s="36" t="s">
        <v>72</v>
      </c>
      <c r="E56" s="36" t="s">
        <v>204</v>
      </c>
      <c r="F56" s="36" t="s">
        <v>204</v>
      </c>
      <c r="G56" s="67" t="s">
        <v>444</v>
      </c>
      <c r="H56" s="36" t="s">
        <v>61</v>
      </c>
      <c r="I56" s="14">
        <f>(C56-VLOOKUP(G56,Riders!$A$2:$C$3501,2,FALSE))/365</f>
        <v>23.772602739726029</v>
      </c>
      <c r="J56" s="36">
        <v>14</v>
      </c>
    </row>
    <row r="57" spans="1:10" x14ac:dyDescent="0.3">
      <c r="A57" s="4" t="s">
        <v>93</v>
      </c>
      <c r="B57" s="4">
        <v>2023</v>
      </c>
      <c r="C57" s="5">
        <v>45037</v>
      </c>
      <c r="D57" s="4" t="s">
        <v>72</v>
      </c>
      <c r="E57" s="4" t="s">
        <v>204</v>
      </c>
      <c r="F57" s="4" t="s">
        <v>204</v>
      </c>
      <c r="G57" s="4" t="s">
        <v>597</v>
      </c>
      <c r="H57" s="4" t="s">
        <v>243</v>
      </c>
      <c r="I57" s="14">
        <f>(C57-VLOOKUP(G57,Riders!$A$2:$C$3501,2,FALSE))/365</f>
        <v>19.506849315068493</v>
      </c>
      <c r="J57" s="4">
        <v>15</v>
      </c>
    </row>
    <row r="58" spans="1:10" x14ac:dyDescent="0.3">
      <c r="A58" s="4" t="s">
        <v>93</v>
      </c>
      <c r="B58" s="4">
        <v>2023</v>
      </c>
      <c r="C58" s="5">
        <v>45037</v>
      </c>
      <c r="D58" s="4" t="s">
        <v>72</v>
      </c>
      <c r="E58" s="4" t="s">
        <v>204</v>
      </c>
      <c r="F58" s="4" t="s">
        <v>204</v>
      </c>
      <c r="G58" s="4" t="s">
        <v>552</v>
      </c>
      <c r="H58" s="4" t="s">
        <v>38</v>
      </c>
      <c r="I58" s="14">
        <f>(C58-VLOOKUP(G58,Riders!$A$2:$C$3501,2,FALSE))/365</f>
        <v>26.230136986301371</v>
      </c>
      <c r="J58" s="4">
        <v>16</v>
      </c>
    </row>
    <row r="59" spans="1:10" x14ac:dyDescent="0.3">
      <c r="A59" s="4" t="s">
        <v>93</v>
      </c>
      <c r="B59" s="4">
        <v>2023</v>
      </c>
      <c r="C59" s="5">
        <v>45037</v>
      </c>
      <c r="D59" s="4" t="s">
        <v>72</v>
      </c>
      <c r="E59" s="4" t="s">
        <v>204</v>
      </c>
      <c r="F59" s="4" t="s">
        <v>204</v>
      </c>
      <c r="G59" s="4" t="s">
        <v>1415</v>
      </c>
      <c r="H59" s="4" t="s">
        <v>230</v>
      </c>
      <c r="I59" s="14">
        <f>(C59-VLOOKUP(G59,Riders!$A$2:$C$3501,2,FALSE))/365</f>
        <v>33.224657534246575</v>
      </c>
      <c r="J59" s="4">
        <v>17</v>
      </c>
    </row>
    <row r="60" spans="1:10" x14ac:dyDescent="0.3">
      <c r="A60" s="4" t="s">
        <v>93</v>
      </c>
      <c r="B60" s="4">
        <v>2023</v>
      </c>
      <c r="C60" s="5">
        <v>45037</v>
      </c>
      <c r="D60" s="4" t="s">
        <v>72</v>
      </c>
      <c r="E60" s="4" t="s">
        <v>204</v>
      </c>
      <c r="F60" s="4" t="s">
        <v>204</v>
      </c>
      <c r="G60" s="4" t="s">
        <v>486</v>
      </c>
      <c r="H60" s="4" t="s">
        <v>36</v>
      </c>
      <c r="I60" s="14">
        <f>(C60-VLOOKUP(G60,Riders!$A$2:$C$3501,2,FALSE))/365</f>
        <v>20.227397260273971</v>
      </c>
      <c r="J60" s="4">
        <v>18</v>
      </c>
    </row>
    <row r="61" spans="1:10" x14ac:dyDescent="0.3">
      <c r="A61" s="4" t="s">
        <v>93</v>
      </c>
      <c r="B61" s="4">
        <v>2023</v>
      </c>
      <c r="C61" s="5">
        <v>45037</v>
      </c>
      <c r="D61" s="4" t="s">
        <v>72</v>
      </c>
      <c r="E61" s="4" t="s">
        <v>204</v>
      </c>
      <c r="F61" s="4" t="s">
        <v>204</v>
      </c>
      <c r="G61" s="4" t="s">
        <v>328</v>
      </c>
      <c r="H61" s="4" t="s">
        <v>25</v>
      </c>
      <c r="I61" s="14">
        <f>(C61-VLOOKUP(G61,Riders!$A$2:$C$3501,2,FALSE))/365</f>
        <v>32.742465753424661</v>
      </c>
      <c r="J61" s="4">
        <v>19</v>
      </c>
    </row>
    <row r="62" spans="1:10" x14ac:dyDescent="0.3">
      <c r="A62" s="4" t="s">
        <v>93</v>
      </c>
      <c r="B62" s="4">
        <v>2023</v>
      </c>
      <c r="C62" s="5">
        <v>45037</v>
      </c>
      <c r="D62" s="4" t="s">
        <v>72</v>
      </c>
      <c r="E62" s="4" t="s">
        <v>204</v>
      </c>
      <c r="F62" s="4" t="s">
        <v>204</v>
      </c>
      <c r="G62" s="4" t="s">
        <v>246</v>
      </c>
      <c r="H62" s="4" t="s">
        <v>247</v>
      </c>
      <c r="I62" s="14">
        <f>(C62-VLOOKUP(G62,Riders!$A$2:$C$3501,2,FALSE))/365</f>
        <v>30.81917808219178</v>
      </c>
      <c r="J62" s="4">
        <v>20</v>
      </c>
    </row>
    <row r="63" spans="1:10" x14ac:dyDescent="0.3">
      <c r="A63" s="4" t="s">
        <v>93</v>
      </c>
      <c r="B63" s="4">
        <v>2023</v>
      </c>
      <c r="C63" s="5">
        <v>45037</v>
      </c>
      <c r="D63" s="4" t="s">
        <v>72</v>
      </c>
      <c r="E63" s="4" t="s">
        <v>204</v>
      </c>
      <c r="F63" s="4" t="s">
        <v>204</v>
      </c>
      <c r="G63" s="4" t="s">
        <v>601</v>
      </c>
      <c r="H63" s="4" t="s">
        <v>49</v>
      </c>
      <c r="I63" s="14" t="e">
        <f>(C63-VLOOKUP(G63,Riders!$A$2:$C$3501,2,FALSE))/365</f>
        <v>#N/A</v>
      </c>
      <c r="J63" s="4">
        <v>21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450</v>
      </c>
      <c r="H64" s="4" t="s">
        <v>264</v>
      </c>
      <c r="I64" s="14">
        <f>(C64-VLOOKUP(G64,Riders!$A$2:$C$3501,2,FALSE))/365</f>
        <v>24.739726027397261</v>
      </c>
      <c r="J64" s="4">
        <v>22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226</v>
      </c>
      <c r="H65" s="4" t="s">
        <v>120</v>
      </c>
      <c r="I65" s="14">
        <f>(C65-VLOOKUP(G65,Riders!$A$2:$C$3501,2,FALSE))/365</f>
        <v>24.646575342465752</v>
      </c>
      <c r="J65" s="4">
        <v>23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429</v>
      </c>
      <c r="H66" s="4" t="s">
        <v>40</v>
      </c>
      <c r="I66" s="14">
        <f>(C66-VLOOKUP(G66,Riders!$A$2:$C$3501,2,FALSE))/365</f>
        <v>18.717808219178082</v>
      </c>
      <c r="J66" s="4">
        <v>24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214</v>
      </c>
      <c r="H67" s="4" t="s">
        <v>67</v>
      </c>
      <c r="I67" s="14">
        <f>(C67-VLOOKUP(G67,Riders!$A$2:$C$3501,2,FALSE))/365</f>
        <v>28.241095890410961</v>
      </c>
      <c r="J67" s="4">
        <v>1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421</v>
      </c>
      <c r="H68" s="4" t="s">
        <v>17</v>
      </c>
      <c r="I68" s="14">
        <f>(C68-VLOOKUP(G68,Riders!$A$2:$C$3501,2,FALSE))/365</f>
        <v>22.591780821917808</v>
      </c>
      <c r="J68" s="4">
        <v>2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239</v>
      </c>
      <c r="H69" s="4" t="s">
        <v>25</v>
      </c>
      <c r="I69" s="14">
        <f>(C69-VLOOKUP(G69,Riders!$A$2:$C$3501,2,FALSE))/365</f>
        <v>20.756164383561643</v>
      </c>
      <c r="J69" s="4">
        <v>3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219</v>
      </c>
      <c r="H70" s="4" t="s">
        <v>220</v>
      </c>
      <c r="I70" s="14">
        <f>(C70-VLOOKUP(G70,Riders!$A$2:$C$3501,2,FALSE))/365</f>
        <v>30.564383561643837</v>
      </c>
      <c r="J70" s="4">
        <v>4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462</v>
      </c>
      <c r="H71" s="4" t="s">
        <v>19</v>
      </c>
      <c r="I71" s="14">
        <f>(C71-VLOOKUP(G71,Riders!$A$2:$C$3501,2,FALSE))/365</f>
        <v>23.8</v>
      </c>
      <c r="J71" s="4">
        <v>5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444</v>
      </c>
      <c r="H72" s="4" t="s">
        <v>61</v>
      </c>
      <c r="I72" s="14">
        <f>(C72-VLOOKUP(G72,Riders!$A$2:$C$3501,2,FALSE))/365</f>
        <v>23.671232876712327</v>
      </c>
      <c r="J72" s="4">
        <v>6</v>
      </c>
    </row>
    <row r="73" spans="1:10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431</v>
      </c>
      <c r="H73" s="4" t="s">
        <v>97</v>
      </c>
      <c r="I73" s="14">
        <f>(C73-VLOOKUP(G73,Riders!$A$2:$C$3501,2,FALSE))/365</f>
        <v>18.260273972602739</v>
      </c>
      <c r="J73" s="4">
        <v>7</v>
      </c>
    </row>
    <row r="74" spans="1:10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1415</v>
      </c>
      <c r="H74" s="4" t="s">
        <v>230</v>
      </c>
      <c r="I74" s="14">
        <f>(C74-VLOOKUP(G74,Riders!$A$2:$C$3501,2,FALSE))/365</f>
        <v>33.123287671232873</v>
      </c>
      <c r="J74" s="4">
        <v>8</v>
      </c>
    </row>
    <row r="75" spans="1:10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232</v>
      </c>
      <c r="I75" s="14">
        <f>(C75-VLOOKUP(G75,Riders!$A$2:$C$3501,2,FALSE))/365</f>
        <v>25.81917808219178</v>
      </c>
      <c r="J75" s="4">
        <v>9</v>
      </c>
    </row>
    <row r="76" spans="1:10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446</v>
      </c>
      <c r="H76" s="4" t="s">
        <v>44</v>
      </c>
      <c r="I76" s="14">
        <f>(C76-VLOOKUP(G76,Riders!$A$2:$C$3501,2,FALSE))/365</f>
        <v>21.641095890410959</v>
      </c>
      <c r="J76" s="4">
        <v>10</v>
      </c>
    </row>
    <row r="77" spans="1:10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504</v>
      </c>
      <c r="H77" s="4" t="s">
        <v>47</v>
      </c>
      <c r="I77" s="14">
        <f>(C77-VLOOKUP(G77,Riders!$A$2:$C$3501,2,FALSE))/365</f>
        <v>24.293150684931508</v>
      </c>
      <c r="J77" s="4">
        <v>11</v>
      </c>
    </row>
    <row r="78" spans="1:10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841</v>
      </c>
      <c r="H78" s="4" t="s">
        <v>49</v>
      </c>
      <c r="I78" s="14">
        <f>(C78-VLOOKUP(G78,Riders!$A$2:$C$3501,2,FALSE))/365</f>
        <v>18.268493150684932</v>
      </c>
      <c r="J78" s="4">
        <v>12</v>
      </c>
    </row>
    <row r="79" spans="1:10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226</v>
      </c>
      <c r="H79" s="4" t="s">
        <v>120</v>
      </c>
      <c r="I79" s="14">
        <f>(C79-VLOOKUP(G79,Riders!$A$2:$C$3501,2,FALSE))/365</f>
        <v>24.545205479452054</v>
      </c>
      <c r="J79" s="4">
        <v>13</v>
      </c>
    </row>
    <row r="80" spans="1:10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277</v>
      </c>
      <c r="H80" s="4" t="s">
        <v>278</v>
      </c>
      <c r="I80" s="14">
        <f>(C80-VLOOKUP(G80,Riders!$A$2:$C$3501,2,FALSE))/365</f>
        <v>25.010958904109589</v>
      </c>
      <c r="J80" s="4">
        <v>14</v>
      </c>
    </row>
    <row r="81" spans="1:10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234</v>
      </c>
      <c r="H81" s="4" t="s">
        <v>235</v>
      </c>
      <c r="I81" s="14">
        <f>(C81-VLOOKUP(G81,Riders!$A$2:$C$3501,2,FALSE))/365</f>
        <v>26.484931506849314</v>
      </c>
      <c r="J81" s="4">
        <v>15</v>
      </c>
    </row>
    <row r="82" spans="1:10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842</v>
      </c>
      <c r="H82" s="4" t="s">
        <v>56</v>
      </c>
      <c r="I82" s="14">
        <f>(C82-VLOOKUP(G82,Riders!$A$2:$C$3501,2,FALSE))/365</f>
        <v>19.035616438356165</v>
      </c>
      <c r="J82" s="4">
        <v>16</v>
      </c>
    </row>
    <row r="83" spans="1:10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843</v>
      </c>
      <c r="H83" s="4" t="s">
        <v>51</v>
      </c>
      <c r="I83" s="14">
        <f>(C83-VLOOKUP(G83,Riders!$A$2:$C$3501,2,FALSE))/365</f>
        <v>18.205479452054796</v>
      </c>
      <c r="J83" s="4">
        <v>17</v>
      </c>
    </row>
    <row r="84" spans="1:10" x14ac:dyDescent="0.3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592</v>
      </c>
      <c r="H84" s="4" t="s">
        <v>53</v>
      </c>
      <c r="I84" s="14">
        <f>(C84-VLOOKUP(G84,Riders!$A$2:$C$3501,2,FALSE))/365</f>
        <v>23.926027397260274</v>
      </c>
      <c r="J84" s="4">
        <v>18</v>
      </c>
    </row>
    <row r="85" spans="1:10" x14ac:dyDescent="0.3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440</v>
      </c>
      <c r="H85" s="4" t="s">
        <v>15</v>
      </c>
      <c r="I85" s="14">
        <f>(C85-VLOOKUP(G85,Riders!$A$2:$C$3501,2,FALSE))/365</f>
        <v>22.345205479452055</v>
      </c>
      <c r="J85" s="4">
        <v>19</v>
      </c>
    </row>
    <row r="86" spans="1:10" x14ac:dyDescent="0.3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476</v>
      </c>
      <c r="H86" s="4" t="s">
        <v>70</v>
      </c>
      <c r="I86" s="14">
        <f>(C86-VLOOKUP(G86,Riders!$A$2:$C$3501,2,FALSE))/365</f>
        <v>21.632876712328766</v>
      </c>
      <c r="J86" s="4">
        <v>20</v>
      </c>
    </row>
    <row r="87" spans="1:10" x14ac:dyDescent="0.3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244</v>
      </c>
      <c r="H87" s="4" t="s">
        <v>38</v>
      </c>
      <c r="I87" s="14">
        <f>(C87-VLOOKUP(G87,Riders!$A$2:$C$3501,2,FALSE))/365</f>
        <v>28.958904109589042</v>
      </c>
      <c r="J87" s="4">
        <v>21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242</v>
      </c>
      <c r="H88" s="4" t="s">
        <v>243</v>
      </c>
      <c r="I88" s="14">
        <f>(C88-VLOOKUP(G88,Riders!$A$2:$C$3501,2,FALSE))/365</f>
        <v>28.290410958904111</v>
      </c>
      <c r="J88" s="4">
        <v>22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246</v>
      </c>
      <c r="H89" s="4" t="s">
        <v>247</v>
      </c>
      <c r="I89" s="14">
        <f>(C89-VLOOKUP(G89,Riders!$A$2:$C$3501,2,FALSE))/365</f>
        <v>30.717808219178082</v>
      </c>
      <c r="J89" s="4">
        <v>23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551</v>
      </c>
      <c r="H90" s="4" t="s">
        <v>29</v>
      </c>
      <c r="I90" s="14">
        <f>(C90-VLOOKUP(G90,Riders!$A$2:$C$3501,2,FALSE))/365</f>
        <v>26.419178082191781</v>
      </c>
      <c r="J90" s="4">
        <v>24</v>
      </c>
    </row>
    <row r="91" spans="1:10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274</v>
      </c>
      <c r="H91" s="1" t="s">
        <v>29</v>
      </c>
      <c r="I91" s="14">
        <f>(C91-VLOOKUP(G91,Riders!$A$2:$C$3501,2,FALSE))/365</f>
        <v>22.153424657534245</v>
      </c>
      <c r="J91" s="1">
        <v>1</v>
      </c>
    </row>
    <row r="92" spans="1:10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328</v>
      </c>
      <c r="H92" s="1" t="s">
        <v>25</v>
      </c>
      <c r="I92" s="14">
        <f>(C92-VLOOKUP(G92,Riders!$A$2:$C$3501,2,FALSE))/365</f>
        <v>32.589041095890408</v>
      </c>
      <c r="J92" s="1">
        <v>2</v>
      </c>
    </row>
    <row r="93" spans="1:10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462</v>
      </c>
      <c r="H93" s="1" t="s">
        <v>19</v>
      </c>
      <c r="I93" s="14">
        <f>(C93-VLOOKUP(G93,Riders!$A$2:$C$3501,2,FALSE))/365</f>
        <v>23.747945205479454</v>
      </c>
      <c r="J93" s="1">
        <v>3</v>
      </c>
    </row>
    <row r="94" spans="1:10" x14ac:dyDescent="0.3">
      <c r="A94" s="1" t="s">
        <v>415</v>
      </c>
      <c r="B94" s="1">
        <v>2023</v>
      </c>
      <c r="C94" s="2">
        <v>44981</v>
      </c>
      <c r="D94" s="1" t="s">
        <v>72</v>
      </c>
      <c r="E94" s="1" t="s">
        <v>204</v>
      </c>
      <c r="F94" s="1" t="s">
        <v>204</v>
      </c>
      <c r="G94" s="1" t="s">
        <v>389</v>
      </c>
      <c r="H94" s="1" t="s">
        <v>53</v>
      </c>
      <c r="I94" s="14">
        <f>(C94-VLOOKUP(G94,Riders!$A$2:$C$3501,2,FALSE))/365</f>
        <v>23.32054794520548</v>
      </c>
      <c r="J94" s="1">
        <v>4</v>
      </c>
    </row>
    <row r="95" spans="1:10" x14ac:dyDescent="0.3">
      <c r="A95" s="1" t="s">
        <v>415</v>
      </c>
      <c r="B95" s="1">
        <v>2023</v>
      </c>
      <c r="C95" s="2">
        <v>44981</v>
      </c>
      <c r="D95" s="1" t="s">
        <v>72</v>
      </c>
      <c r="E95" s="1" t="s">
        <v>204</v>
      </c>
      <c r="F95" s="1" t="s">
        <v>204</v>
      </c>
      <c r="G95" s="1" t="s">
        <v>421</v>
      </c>
      <c r="H95" s="1" t="s">
        <v>17</v>
      </c>
      <c r="I95" s="14">
        <f>(C95-VLOOKUP(G95,Riders!$A$2:$C$3501,2,FALSE))/365</f>
        <v>22.539726027397261</v>
      </c>
      <c r="J95" s="1">
        <v>5</v>
      </c>
    </row>
    <row r="96" spans="1:10" x14ac:dyDescent="0.3">
      <c r="A96" s="1" t="s">
        <v>415</v>
      </c>
      <c r="B96" s="1">
        <v>2023</v>
      </c>
      <c r="C96" s="2">
        <v>44981</v>
      </c>
      <c r="D96" s="1" t="s">
        <v>72</v>
      </c>
      <c r="E96" s="1" t="s">
        <v>204</v>
      </c>
      <c r="F96" s="1" t="s">
        <v>204</v>
      </c>
      <c r="G96" s="1" t="s">
        <v>1415</v>
      </c>
      <c r="H96" s="1" t="s">
        <v>230</v>
      </c>
      <c r="I96" s="14">
        <f>(C96-VLOOKUP(G96,Riders!$A$2:$C$3501,2,FALSE))/365</f>
        <v>33.07123287671233</v>
      </c>
      <c r="J96" s="1">
        <v>6</v>
      </c>
    </row>
    <row r="97" spans="1:12" x14ac:dyDescent="0.3">
      <c r="A97" s="1" t="s">
        <v>415</v>
      </c>
      <c r="B97" s="1">
        <v>2023</v>
      </c>
      <c r="C97" s="2">
        <v>44981</v>
      </c>
      <c r="D97" s="1" t="s">
        <v>72</v>
      </c>
      <c r="E97" s="1" t="s">
        <v>204</v>
      </c>
      <c r="F97" s="1" t="s">
        <v>204</v>
      </c>
      <c r="G97" s="1" t="s">
        <v>440</v>
      </c>
      <c r="H97" s="1" t="s">
        <v>15</v>
      </c>
      <c r="I97" s="14">
        <f>(C97-VLOOKUP(G97,Riders!$A$2:$C$3501,2,FALSE))/365</f>
        <v>22.293150684931508</v>
      </c>
      <c r="J97" s="1">
        <v>7</v>
      </c>
    </row>
    <row r="98" spans="1:12" x14ac:dyDescent="0.3">
      <c r="A98" s="1" t="s">
        <v>415</v>
      </c>
      <c r="B98" s="1">
        <v>2023</v>
      </c>
      <c r="C98" s="2">
        <v>44981</v>
      </c>
      <c r="D98" s="1" t="s">
        <v>72</v>
      </c>
      <c r="E98" s="1" t="s">
        <v>204</v>
      </c>
      <c r="F98" s="1" t="s">
        <v>204</v>
      </c>
      <c r="G98" s="1" t="s">
        <v>431</v>
      </c>
      <c r="H98" s="1" t="s">
        <v>97</v>
      </c>
      <c r="I98" s="14">
        <f>(C98-VLOOKUP(G98,Riders!$A$2:$C$3501,2,FALSE))/365</f>
        <v>18.208219178082192</v>
      </c>
      <c r="J98" s="1">
        <v>8</v>
      </c>
    </row>
    <row r="99" spans="1:12" x14ac:dyDescent="0.3">
      <c r="A99" s="1" t="s">
        <v>415</v>
      </c>
      <c r="B99" s="1">
        <v>2023</v>
      </c>
      <c r="C99" s="2">
        <v>44981</v>
      </c>
      <c r="D99" s="1" t="s">
        <v>72</v>
      </c>
      <c r="E99" s="1" t="s">
        <v>204</v>
      </c>
      <c r="F99" s="1" t="s">
        <v>204</v>
      </c>
      <c r="G99" s="1" t="s">
        <v>430</v>
      </c>
      <c r="H99" s="1" t="s">
        <v>40</v>
      </c>
      <c r="I99" s="14">
        <f>(C99-VLOOKUP(G99,Riders!$A$2:$C$3501,2,FALSE))/365</f>
        <v>21.12876712328767</v>
      </c>
      <c r="J99" s="1">
        <v>9</v>
      </c>
    </row>
    <row r="100" spans="1:1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1" t="s">
        <v>204</v>
      </c>
      <c r="F100" s="1" t="s">
        <v>204</v>
      </c>
      <c r="G100" s="1" t="s">
        <v>290</v>
      </c>
      <c r="H100" s="1" t="s">
        <v>232</v>
      </c>
      <c r="I100" s="14">
        <f>(C100-VLOOKUP(G100,Riders!$A$2:$C$3501,2,FALSE))/365</f>
        <v>24.479452054794521</v>
      </c>
      <c r="J100" s="1">
        <v>10</v>
      </c>
    </row>
    <row r="101" spans="1:1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1" t="s">
        <v>204</v>
      </c>
      <c r="F101" s="1" t="s">
        <v>204</v>
      </c>
      <c r="G101" s="1" t="s">
        <v>277</v>
      </c>
      <c r="H101" s="1" t="s">
        <v>278</v>
      </c>
      <c r="I101" s="14">
        <f>(C101-VLOOKUP(G101,Riders!$A$2:$C$3501,2,FALSE))/365</f>
        <v>24.958904109589042</v>
      </c>
      <c r="J101" s="1">
        <v>11</v>
      </c>
    </row>
    <row r="102" spans="1:1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1" t="s">
        <v>204</v>
      </c>
      <c r="F102" s="1" t="s">
        <v>204</v>
      </c>
      <c r="G102" s="1" t="s">
        <v>234</v>
      </c>
      <c r="H102" s="1" t="s">
        <v>235</v>
      </c>
      <c r="I102" s="14">
        <f>(C102-VLOOKUP(G102,Riders!$A$2:$C$3501,2,FALSE))/365</f>
        <v>26.432876712328767</v>
      </c>
      <c r="J102" s="1">
        <v>12</v>
      </c>
    </row>
    <row r="103" spans="1:1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1" t="s">
        <v>204</v>
      </c>
      <c r="F103" s="1" t="s">
        <v>204</v>
      </c>
      <c r="G103" s="1" t="s">
        <v>446</v>
      </c>
      <c r="H103" s="1" t="s">
        <v>44</v>
      </c>
      <c r="I103" s="14">
        <f>(C103-VLOOKUP(G103,Riders!$A$2:$C$3501,2,FALSE))/365</f>
        <v>21.589041095890412</v>
      </c>
      <c r="J103" s="1">
        <v>13</v>
      </c>
    </row>
    <row r="104" spans="1:1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1" t="s">
        <v>204</v>
      </c>
      <c r="F104" s="1" t="s">
        <v>204</v>
      </c>
      <c r="G104" s="1" t="s">
        <v>437</v>
      </c>
      <c r="H104" s="1" t="s">
        <v>67</v>
      </c>
      <c r="I104" s="14">
        <f>(C104-VLOOKUP(G104,Riders!$A$2:$C$3501,2,FALSE))/365</f>
        <v>31.852054794520548</v>
      </c>
      <c r="J104" s="1">
        <v>14</v>
      </c>
    </row>
    <row r="105" spans="1:1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1" t="s">
        <v>204</v>
      </c>
      <c r="F105" s="1" t="s">
        <v>204</v>
      </c>
      <c r="G105" s="1" t="s">
        <v>267</v>
      </c>
      <c r="H105" s="1" t="s">
        <v>56</v>
      </c>
      <c r="I105" s="14">
        <f>(C105-VLOOKUP(G105,Riders!$A$2:$C$3501,2,FALSE))/365</f>
        <v>24.169863013698631</v>
      </c>
      <c r="J105" s="1">
        <v>15</v>
      </c>
    </row>
    <row r="106" spans="1:1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1" t="s">
        <v>204</v>
      </c>
      <c r="F106" s="1" t="s">
        <v>204</v>
      </c>
      <c r="G106" s="1" t="s">
        <v>444</v>
      </c>
      <c r="H106" s="1" t="s">
        <v>61</v>
      </c>
      <c r="I106" s="14">
        <f>(C106-VLOOKUP(G106,Riders!$A$2:$C$3501,2,FALSE))/365</f>
        <v>23.61917808219178</v>
      </c>
      <c r="J106" s="1">
        <v>16</v>
      </c>
    </row>
    <row r="107" spans="1:1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1" t="s">
        <v>204</v>
      </c>
      <c r="F107" s="1" t="s">
        <v>204</v>
      </c>
      <c r="G107" s="1" t="s">
        <v>222</v>
      </c>
      <c r="H107" s="1" t="s">
        <v>223</v>
      </c>
      <c r="I107" s="14">
        <f>(C107-VLOOKUP(G107,Riders!$A$2:$C$3501,2,FALSE))/365</f>
        <v>23.646575342465752</v>
      </c>
      <c r="J107" s="1">
        <v>17</v>
      </c>
    </row>
    <row r="108" spans="1:1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1" t="s">
        <v>204</v>
      </c>
      <c r="F108" s="1" t="s">
        <v>204</v>
      </c>
      <c r="G108" s="1" t="s">
        <v>616</v>
      </c>
      <c r="H108" s="1" t="s">
        <v>49</v>
      </c>
      <c r="I108" s="14">
        <f>(C108-VLOOKUP(G108,Riders!$A$2:$C$3501,2,FALSE))/365</f>
        <v>24.356164383561644</v>
      </c>
      <c r="J108" s="1" t="s">
        <v>308</v>
      </c>
    </row>
    <row r="109" spans="1:1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1" t="s">
        <v>204</v>
      </c>
      <c r="F109" s="1" t="s">
        <v>204</v>
      </c>
      <c r="G109" s="1" t="s">
        <v>226</v>
      </c>
      <c r="H109" s="1" t="s">
        <v>120</v>
      </c>
      <c r="I109" s="14">
        <f>(C109-VLOOKUP(G109,Riders!$A$2:$C$3501,2,FALSE))/365</f>
        <v>24.493150684931507</v>
      </c>
      <c r="J109" s="1" t="s">
        <v>308</v>
      </c>
    </row>
    <row r="110" spans="1:1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1" t="s">
        <v>204</v>
      </c>
      <c r="F110" s="1" t="s">
        <v>204</v>
      </c>
      <c r="G110" s="1" t="s">
        <v>455</v>
      </c>
      <c r="H110" s="1" t="s">
        <v>36</v>
      </c>
      <c r="I110" s="14">
        <f>(C110-VLOOKUP(G110,Riders!$A$2:$C$3501,2,FALSE))/365</f>
        <v>23.013698630136986</v>
      </c>
      <c r="J110" s="1" t="s">
        <v>308</v>
      </c>
    </row>
    <row r="111" spans="1:1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1" t="s">
        <v>204</v>
      </c>
      <c r="F111" s="1" t="s">
        <v>204</v>
      </c>
      <c r="G111" s="1" t="s">
        <v>219</v>
      </c>
      <c r="H111" s="1" t="s">
        <v>220</v>
      </c>
      <c r="I111" s="14">
        <f>(C111-VLOOKUP(G111,Riders!$A$2:$C$3501,2,FALSE))/365</f>
        <v>30.512328767123286</v>
      </c>
      <c r="J111" s="1" t="s">
        <v>308</v>
      </c>
    </row>
    <row r="112" spans="1:12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236</v>
      </c>
      <c r="H112" s="4" t="s">
        <v>51</v>
      </c>
      <c r="I112" s="14">
        <f>(C112-VLOOKUP(G112,Riders!$A$2:$C$3501,2,FALSE))/365</f>
        <v>26.942465753424656</v>
      </c>
      <c r="J112" s="4">
        <v>1</v>
      </c>
      <c r="K112" s="6">
        <v>0.61041666666666672</v>
      </c>
      <c r="L112">
        <v>48.122999999999998</v>
      </c>
    </row>
    <row r="113" spans="1:10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272</v>
      </c>
      <c r="H113" s="4" t="s">
        <v>53</v>
      </c>
      <c r="I113" s="14">
        <f>(C113-VLOOKUP(G113,Riders!$A$2:$C$3501,2,FALSE))/365</f>
        <v>25.657534246575342</v>
      </c>
      <c r="J113" s="4">
        <v>2</v>
      </c>
    </row>
    <row r="114" spans="1:10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214</v>
      </c>
      <c r="H114" s="4" t="s">
        <v>67</v>
      </c>
      <c r="I114" s="14">
        <f>(C114-VLOOKUP(G114,Riders!$A$2:$C$3501,2,FALSE))/365</f>
        <v>27.82191780821918</v>
      </c>
      <c r="J114" s="4">
        <v>3</v>
      </c>
    </row>
    <row r="115" spans="1:10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228</v>
      </c>
      <c r="H115" s="4" t="s">
        <v>15</v>
      </c>
      <c r="I115" s="14">
        <f>(C115-VLOOKUP(G115,Riders!$A$2:$C$3501,2,FALSE))/365</f>
        <v>23.298630136986301</v>
      </c>
      <c r="J115" s="4">
        <v>4</v>
      </c>
    </row>
    <row r="116" spans="1:10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245</v>
      </c>
      <c r="H116" s="4" t="s">
        <v>19</v>
      </c>
      <c r="I116" s="14">
        <f>(C116-VLOOKUP(G116,Riders!$A$2:$C$3501,2,FALSE))/365</f>
        <v>23.791780821917808</v>
      </c>
      <c r="J116" s="4">
        <v>5</v>
      </c>
    </row>
    <row r="117" spans="1:10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239</v>
      </c>
      <c r="H117" s="4" t="s">
        <v>25</v>
      </c>
      <c r="I117" s="14">
        <f>(C117-VLOOKUP(G117,Riders!$A$2:$C$3501,2,FALSE))/365</f>
        <v>20.336986301369862</v>
      </c>
      <c r="J117" s="4">
        <v>6</v>
      </c>
    </row>
    <row r="118" spans="1:10" x14ac:dyDescent="0.3">
      <c r="A118" s="4" t="s">
        <v>12</v>
      </c>
      <c r="B118" s="4">
        <v>2022</v>
      </c>
      <c r="C118" s="5">
        <v>44847</v>
      </c>
      <c r="D118" s="4" t="s">
        <v>13</v>
      </c>
      <c r="E118" s="4" t="s">
        <v>204</v>
      </c>
      <c r="F118" s="4" t="s">
        <v>204</v>
      </c>
      <c r="G118" s="4" t="s">
        <v>139</v>
      </c>
      <c r="H118" s="4" t="s">
        <v>61</v>
      </c>
      <c r="I118" s="14">
        <f>(C118-VLOOKUP(G118,Riders!$A$2:$C$3501,2,FALSE))/365</f>
        <v>30.345205479452055</v>
      </c>
      <c r="J118" s="4">
        <v>7</v>
      </c>
    </row>
    <row r="119" spans="1:10" x14ac:dyDescent="0.3">
      <c r="A119" s="4" t="s">
        <v>12</v>
      </c>
      <c r="B119" s="4">
        <v>2022</v>
      </c>
      <c r="C119" s="5">
        <v>44847</v>
      </c>
      <c r="D119" s="4" t="s">
        <v>13</v>
      </c>
      <c r="E119" s="4" t="s">
        <v>204</v>
      </c>
      <c r="F119" s="4" t="s">
        <v>204</v>
      </c>
      <c r="G119" s="4" t="s">
        <v>463</v>
      </c>
      <c r="H119" s="4" t="s">
        <v>27</v>
      </c>
      <c r="I119" s="14">
        <f>(C119-VLOOKUP(G119,Riders!$A$2:$C$3501,2,FALSE))/365</f>
        <v>20.87123287671233</v>
      </c>
      <c r="J119" s="4">
        <v>8</v>
      </c>
    </row>
    <row r="120" spans="1:10" x14ac:dyDescent="0.3">
      <c r="A120" s="4" t="s">
        <v>12</v>
      </c>
      <c r="B120" s="4">
        <v>2022</v>
      </c>
      <c r="C120" s="5">
        <v>44847</v>
      </c>
      <c r="D120" s="4" t="s">
        <v>13</v>
      </c>
      <c r="E120" s="4" t="s">
        <v>204</v>
      </c>
      <c r="F120" s="4" t="s">
        <v>204</v>
      </c>
      <c r="G120" s="4" t="s">
        <v>596</v>
      </c>
      <c r="H120" s="4" t="s">
        <v>36</v>
      </c>
      <c r="I120" s="14">
        <f>(C120-VLOOKUP(G120,Riders!$A$2:$C$3501,2,FALSE))/365</f>
        <v>23.945205479452056</v>
      </c>
      <c r="J120" s="4">
        <v>9</v>
      </c>
    </row>
    <row r="121" spans="1:10" x14ac:dyDescent="0.3">
      <c r="A121" s="4" t="s">
        <v>12</v>
      </c>
      <c r="B121" s="4">
        <v>2022</v>
      </c>
      <c r="C121" s="5">
        <v>44847</v>
      </c>
      <c r="D121" s="4" t="s">
        <v>13</v>
      </c>
      <c r="E121" s="4" t="s">
        <v>204</v>
      </c>
      <c r="F121" s="4" t="s">
        <v>204</v>
      </c>
      <c r="G121" s="4" t="s">
        <v>274</v>
      </c>
      <c r="H121" s="4" t="s">
        <v>29</v>
      </c>
      <c r="I121" s="14">
        <f>(C121-VLOOKUP(G121,Riders!$A$2:$C$3501,2,FALSE))/365</f>
        <v>21.786301369863015</v>
      </c>
      <c r="J121" s="4">
        <v>10</v>
      </c>
    </row>
    <row r="122" spans="1:10" x14ac:dyDescent="0.3">
      <c r="A122" s="4" t="s">
        <v>12</v>
      </c>
      <c r="B122" s="4">
        <v>2022</v>
      </c>
      <c r="C122" s="5">
        <v>44847</v>
      </c>
      <c r="D122" s="4" t="s">
        <v>13</v>
      </c>
      <c r="E122" s="4" t="s">
        <v>204</v>
      </c>
      <c r="F122" s="4" t="s">
        <v>204</v>
      </c>
      <c r="G122" s="4" t="s">
        <v>427</v>
      </c>
      <c r="H122" s="4" t="s">
        <v>56</v>
      </c>
      <c r="I122" s="14">
        <f>(C122-VLOOKUP(G122,Riders!$A$2:$C$3501,2,FALSE))/365</f>
        <v>28.465753424657535</v>
      </c>
      <c r="J122" s="4">
        <v>11</v>
      </c>
    </row>
    <row r="123" spans="1:10" x14ac:dyDescent="0.3">
      <c r="A123" s="4" t="s">
        <v>12</v>
      </c>
      <c r="B123" s="4">
        <v>2022</v>
      </c>
      <c r="C123" s="5">
        <v>44847</v>
      </c>
      <c r="D123" s="4" t="s">
        <v>13</v>
      </c>
      <c r="E123" s="4" t="s">
        <v>204</v>
      </c>
      <c r="F123" s="4" t="s">
        <v>204</v>
      </c>
      <c r="G123" s="4" t="s">
        <v>226</v>
      </c>
      <c r="H123" s="4" t="s">
        <v>120</v>
      </c>
      <c r="I123" s="14">
        <f>(C123-VLOOKUP(G123,Riders!$A$2:$C$3501,2,FALSE))/365</f>
        <v>24.126027397260273</v>
      </c>
      <c r="J123" s="4">
        <v>12</v>
      </c>
    </row>
    <row r="124" spans="1:10" x14ac:dyDescent="0.3">
      <c r="A124" s="4" t="s">
        <v>12</v>
      </c>
      <c r="B124" s="4">
        <v>2022</v>
      </c>
      <c r="C124" s="5">
        <v>44847</v>
      </c>
      <c r="D124" s="4" t="s">
        <v>13</v>
      </c>
      <c r="E124" s="4" t="s">
        <v>204</v>
      </c>
      <c r="F124" s="4" t="s">
        <v>204</v>
      </c>
      <c r="G124" s="4" t="s">
        <v>616</v>
      </c>
      <c r="H124" s="4" t="s">
        <v>49</v>
      </c>
      <c r="I124" s="14">
        <f>(C124-VLOOKUP(G124,Riders!$A$2:$C$3501,2,FALSE))/365</f>
        <v>23.989041095890411</v>
      </c>
      <c r="J124" s="4">
        <v>13</v>
      </c>
    </row>
    <row r="125" spans="1:10" x14ac:dyDescent="0.3">
      <c r="A125" s="4" t="s">
        <v>12</v>
      </c>
      <c r="B125" s="4">
        <v>2022</v>
      </c>
      <c r="C125" s="5">
        <v>44847</v>
      </c>
      <c r="D125" s="4" t="s">
        <v>13</v>
      </c>
      <c r="E125" s="4" t="s">
        <v>204</v>
      </c>
      <c r="F125" s="4" t="s">
        <v>204</v>
      </c>
      <c r="G125" s="4" t="s">
        <v>1415</v>
      </c>
      <c r="H125" s="4" t="s">
        <v>230</v>
      </c>
      <c r="I125" s="14">
        <f>(C125-VLOOKUP(G125,Riders!$A$2:$C$3501,2,FALSE))/365</f>
        <v>32.704109589041096</v>
      </c>
      <c r="J125" s="4">
        <v>14</v>
      </c>
    </row>
    <row r="126" spans="1:10" x14ac:dyDescent="0.3">
      <c r="A126" s="4" t="s">
        <v>12</v>
      </c>
      <c r="B126" s="4">
        <v>2022</v>
      </c>
      <c r="C126" s="5">
        <v>44847</v>
      </c>
      <c r="D126" s="4" t="s">
        <v>13</v>
      </c>
      <c r="E126" s="4" t="s">
        <v>204</v>
      </c>
      <c r="F126" s="4" t="s">
        <v>204</v>
      </c>
      <c r="G126" s="4" t="s">
        <v>234</v>
      </c>
      <c r="H126" s="4" t="s">
        <v>235</v>
      </c>
      <c r="I126" s="14">
        <f>(C126-VLOOKUP(G126,Riders!$A$2:$C$3501,2,FALSE))/365</f>
        <v>26.065753424657533</v>
      </c>
      <c r="J126" s="4">
        <v>15</v>
      </c>
    </row>
    <row r="127" spans="1:10" x14ac:dyDescent="0.3">
      <c r="A127" s="4" t="s">
        <v>12</v>
      </c>
      <c r="B127" s="4">
        <v>2022</v>
      </c>
      <c r="C127" s="5">
        <v>44847</v>
      </c>
      <c r="D127" s="4" t="s">
        <v>13</v>
      </c>
      <c r="E127" s="4" t="s">
        <v>204</v>
      </c>
      <c r="F127" s="4" t="s">
        <v>204</v>
      </c>
      <c r="G127" s="4" t="s">
        <v>246</v>
      </c>
      <c r="H127" s="4" t="s">
        <v>247</v>
      </c>
      <c r="I127" s="14">
        <f>(C127-VLOOKUP(G127,Riders!$A$2:$C$3501,2,FALSE))/365</f>
        <v>30.298630136986301</v>
      </c>
      <c r="J127" s="4">
        <v>16</v>
      </c>
    </row>
    <row r="128" spans="1:10" x14ac:dyDescent="0.3">
      <c r="A128" s="4" t="s">
        <v>12</v>
      </c>
      <c r="B128" s="4">
        <v>2022</v>
      </c>
      <c r="C128" s="5">
        <v>44847</v>
      </c>
      <c r="D128" s="4" t="s">
        <v>13</v>
      </c>
      <c r="E128" s="4" t="s">
        <v>204</v>
      </c>
      <c r="F128" s="4" t="s">
        <v>204</v>
      </c>
      <c r="G128" s="4" t="s">
        <v>493</v>
      </c>
      <c r="H128" s="4" t="s">
        <v>17</v>
      </c>
      <c r="I128" s="14">
        <f>(C128-VLOOKUP(G128,Riders!$A$2:$C$3501,2,FALSE))/365</f>
        <v>19.246575342465754</v>
      </c>
      <c r="J128" s="4">
        <v>17</v>
      </c>
    </row>
    <row r="129" spans="1:12" x14ac:dyDescent="0.3">
      <c r="A129" s="4" t="s">
        <v>12</v>
      </c>
      <c r="B129" s="4">
        <v>2022</v>
      </c>
      <c r="C129" s="5">
        <v>44847</v>
      </c>
      <c r="D129" s="4" t="s">
        <v>13</v>
      </c>
      <c r="E129" s="4" t="s">
        <v>204</v>
      </c>
      <c r="F129" s="4" t="s">
        <v>204</v>
      </c>
      <c r="G129" s="4" t="s">
        <v>446</v>
      </c>
      <c r="H129" s="4" t="s">
        <v>44</v>
      </c>
      <c r="I129" s="14">
        <f>(C129-VLOOKUP(G129,Riders!$A$2:$C$3501,2,FALSE))/365</f>
        <v>21.221917808219178</v>
      </c>
      <c r="J129" s="4">
        <v>18</v>
      </c>
    </row>
    <row r="130" spans="1:12" x14ac:dyDescent="0.3">
      <c r="A130" s="4" t="s">
        <v>12</v>
      </c>
      <c r="B130" s="4">
        <v>2022</v>
      </c>
      <c r="C130" s="5">
        <v>44847</v>
      </c>
      <c r="D130" s="4" t="s">
        <v>13</v>
      </c>
      <c r="E130" s="4" t="s">
        <v>204</v>
      </c>
      <c r="F130" s="4" t="s">
        <v>204</v>
      </c>
      <c r="G130" s="4" t="s">
        <v>221</v>
      </c>
      <c r="H130" s="4" t="s">
        <v>40</v>
      </c>
      <c r="I130" s="14">
        <f>(C130-VLOOKUP(G130,Riders!$A$2:$C$3501,2,FALSE))/365</f>
        <v>25.526027397260275</v>
      </c>
      <c r="J130" s="4">
        <v>19</v>
      </c>
    </row>
    <row r="131" spans="1:12" x14ac:dyDescent="0.3">
      <c r="A131" s="4" t="s">
        <v>12</v>
      </c>
      <c r="B131" s="4">
        <v>2022</v>
      </c>
      <c r="C131" s="5">
        <v>44847</v>
      </c>
      <c r="D131" s="4" t="s">
        <v>13</v>
      </c>
      <c r="E131" s="4" t="s">
        <v>204</v>
      </c>
      <c r="F131" s="4" t="s">
        <v>204</v>
      </c>
      <c r="G131" s="4" t="s">
        <v>488</v>
      </c>
      <c r="H131" s="4" t="s">
        <v>232</v>
      </c>
      <c r="I131" s="14">
        <f>(C131-VLOOKUP(G131,Riders!$A$2:$C$3501,2,FALSE))/365</f>
        <v>25.4</v>
      </c>
      <c r="J131" s="4">
        <v>19</v>
      </c>
    </row>
    <row r="132" spans="1:12" x14ac:dyDescent="0.3">
      <c r="A132" s="4" t="s">
        <v>12</v>
      </c>
      <c r="B132" s="4">
        <v>2022</v>
      </c>
      <c r="C132" s="5">
        <v>44847</v>
      </c>
      <c r="D132" s="4" t="s">
        <v>13</v>
      </c>
      <c r="E132" s="4" t="s">
        <v>204</v>
      </c>
      <c r="F132" s="4" t="s">
        <v>204</v>
      </c>
      <c r="G132" s="4" t="s">
        <v>277</v>
      </c>
      <c r="H132" s="4" t="s">
        <v>278</v>
      </c>
      <c r="I132" s="14">
        <f>(C132-VLOOKUP(G132,Riders!$A$2:$C$3501,2,FALSE))/365</f>
        <v>24.591780821917808</v>
      </c>
      <c r="J132" s="4">
        <v>21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617</v>
      </c>
      <c r="H133" s="4" t="s">
        <v>223</v>
      </c>
      <c r="I133" s="14">
        <f>(C133-VLOOKUP(G133,Riders!$A$2:$C$3501,2,FALSE))/365</f>
        <v>20.550684931506851</v>
      </c>
      <c r="J133" s="4">
        <v>22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279</v>
      </c>
      <c r="H134" s="4" t="s">
        <v>47</v>
      </c>
      <c r="I134" s="14">
        <f>(C134-VLOOKUP(G134,Riders!$A$2:$C$3501,2,FALSE))/365</f>
        <v>26.410958904109588</v>
      </c>
      <c r="J134" s="4">
        <v>23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476</v>
      </c>
      <c r="H135" s="4" t="s">
        <v>70</v>
      </c>
      <c r="I135" s="14">
        <f>(C135-VLOOKUP(G135,Riders!$A$2:$C$3501,2,FALSE))/365</f>
        <v>21.213698630136985</v>
      </c>
      <c r="J135" s="4">
        <v>24</v>
      </c>
    </row>
    <row r="136" spans="1:12" x14ac:dyDescent="0.3">
      <c r="A136" s="1" t="s">
        <v>71</v>
      </c>
      <c r="B136" s="1">
        <v>2022</v>
      </c>
      <c r="C136" s="2">
        <v>44750</v>
      </c>
      <c r="D136" s="1" t="s">
        <v>72</v>
      </c>
      <c r="E136" s="1" t="s">
        <v>204</v>
      </c>
      <c r="F136" s="4" t="s">
        <v>204</v>
      </c>
      <c r="G136" s="1" t="s">
        <v>214</v>
      </c>
      <c r="H136" s="1" t="s">
        <v>67</v>
      </c>
      <c r="I136" s="14">
        <f>(C136-VLOOKUP(G136,Riders!$A$2:$C$3501,2,FALSE))/365</f>
        <v>27.556164383561644</v>
      </c>
      <c r="J136" s="1">
        <v>1</v>
      </c>
      <c r="K136" s="6">
        <v>0.4055555555555555</v>
      </c>
      <c r="L136">
        <v>46.232999999999997</v>
      </c>
    </row>
    <row r="137" spans="1:12" x14ac:dyDescent="0.3">
      <c r="A137" s="1" t="s">
        <v>71</v>
      </c>
      <c r="B137" s="1">
        <v>2022</v>
      </c>
      <c r="C137" s="2">
        <v>44750</v>
      </c>
      <c r="D137" s="1" t="s">
        <v>72</v>
      </c>
      <c r="E137" s="1" t="s">
        <v>204</v>
      </c>
      <c r="F137" s="4" t="s">
        <v>204</v>
      </c>
      <c r="G137" s="1" t="s">
        <v>298</v>
      </c>
      <c r="H137" s="1" t="s">
        <v>53</v>
      </c>
      <c r="I137" s="14">
        <f>(C137-VLOOKUP(G137,Riders!$A$2:$C$3501,2,FALSE))/365</f>
        <v>22.978082191780821</v>
      </c>
      <c r="J137" s="1">
        <v>2</v>
      </c>
    </row>
    <row r="138" spans="1:12" x14ac:dyDescent="0.3">
      <c r="A138" s="1" t="s">
        <v>71</v>
      </c>
      <c r="B138" s="1">
        <v>2022</v>
      </c>
      <c r="C138" s="2">
        <v>44750</v>
      </c>
      <c r="D138" s="1" t="s">
        <v>72</v>
      </c>
      <c r="E138" s="1" t="s">
        <v>204</v>
      </c>
      <c r="F138" s="4" t="s">
        <v>204</v>
      </c>
      <c r="G138" s="1" t="s">
        <v>446</v>
      </c>
      <c r="H138" s="1" t="s">
        <v>44</v>
      </c>
      <c r="I138" s="14">
        <f>(C138-VLOOKUP(G138,Riders!$A$2:$C$3501,2,FALSE))/365</f>
        <v>20.956164383561642</v>
      </c>
      <c r="J138" s="1">
        <v>3</v>
      </c>
    </row>
    <row r="139" spans="1:12" x14ac:dyDescent="0.3">
      <c r="A139" s="1" t="s">
        <v>71</v>
      </c>
      <c r="B139" s="1">
        <v>2022</v>
      </c>
      <c r="C139" s="2">
        <v>44750</v>
      </c>
      <c r="D139" s="1" t="s">
        <v>72</v>
      </c>
      <c r="E139" s="1" t="s">
        <v>204</v>
      </c>
      <c r="F139" s="4" t="s">
        <v>204</v>
      </c>
      <c r="G139" s="1" t="s">
        <v>245</v>
      </c>
      <c r="H139" s="1" t="s">
        <v>19</v>
      </c>
      <c r="I139" s="14">
        <f>(C139-VLOOKUP(G139,Riders!$A$2:$C$3501,2,FALSE))/365</f>
        <v>23.526027397260275</v>
      </c>
      <c r="J139" s="1">
        <v>4</v>
      </c>
    </row>
    <row r="140" spans="1:12" x14ac:dyDescent="0.3">
      <c r="A140" s="1" t="s">
        <v>71</v>
      </c>
      <c r="B140" s="1">
        <v>2022</v>
      </c>
      <c r="C140" s="2">
        <v>44750</v>
      </c>
      <c r="D140" s="1" t="s">
        <v>72</v>
      </c>
      <c r="E140" s="1" t="s">
        <v>204</v>
      </c>
      <c r="F140" s="4" t="s">
        <v>204</v>
      </c>
      <c r="G140" s="1" t="s">
        <v>250</v>
      </c>
      <c r="H140" s="1" t="s">
        <v>21</v>
      </c>
      <c r="I140" s="14">
        <f>(C140-VLOOKUP(G140,Riders!$A$2:$C$3501,2,FALSE))/365</f>
        <v>21.4986301369863</v>
      </c>
      <c r="J140" s="1">
        <v>5</v>
      </c>
    </row>
    <row r="141" spans="1:12" x14ac:dyDescent="0.3">
      <c r="A141" s="1" t="s">
        <v>71</v>
      </c>
      <c r="B141" s="1">
        <v>2022</v>
      </c>
      <c r="C141" s="2">
        <v>44750</v>
      </c>
      <c r="D141" s="1" t="s">
        <v>72</v>
      </c>
      <c r="E141" s="1" t="s">
        <v>204</v>
      </c>
      <c r="F141" s="4" t="s">
        <v>204</v>
      </c>
      <c r="G141" s="1" t="s">
        <v>246</v>
      </c>
      <c r="H141" s="1" t="s">
        <v>247</v>
      </c>
      <c r="I141" s="14">
        <f>(C141-VLOOKUP(G141,Riders!$A$2:$C$3501,2,FALSE))/365</f>
        <v>30.032876712328768</v>
      </c>
      <c r="J141" s="1">
        <v>6</v>
      </c>
    </row>
    <row r="142" spans="1:12" x14ac:dyDescent="0.3">
      <c r="A142" s="1" t="s">
        <v>71</v>
      </c>
      <c r="B142" s="1">
        <v>2022</v>
      </c>
      <c r="C142" s="2">
        <v>44750</v>
      </c>
      <c r="D142" s="1" t="s">
        <v>72</v>
      </c>
      <c r="E142" s="1" t="s">
        <v>204</v>
      </c>
      <c r="F142" s="4" t="s">
        <v>204</v>
      </c>
      <c r="G142" s="1" t="s">
        <v>139</v>
      </c>
      <c r="H142" s="1" t="s">
        <v>61</v>
      </c>
      <c r="I142" s="14">
        <f>(C142-VLOOKUP(G142,Riders!$A$2:$C$3501,2,FALSE))/365</f>
        <v>30.079452054794519</v>
      </c>
      <c r="J142" s="1">
        <v>7</v>
      </c>
    </row>
    <row r="143" spans="1:12" x14ac:dyDescent="0.3">
      <c r="A143" s="1" t="s">
        <v>71</v>
      </c>
      <c r="B143" s="1">
        <v>2022</v>
      </c>
      <c r="C143" s="2">
        <v>44750</v>
      </c>
      <c r="D143" s="1" t="s">
        <v>72</v>
      </c>
      <c r="E143" s="1" t="s">
        <v>204</v>
      </c>
      <c r="F143" s="4" t="s">
        <v>204</v>
      </c>
      <c r="G143" s="1" t="s">
        <v>234</v>
      </c>
      <c r="H143" s="1" t="s">
        <v>235</v>
      </c>
      <c r="I143" s="14">
        <f>(C143-VLOOKUP(G143,Riders!$A$2:$C$3501,2,FALSE))/365</f>
        <v>25.8</v>
      </c>
      <c r="J143" s="1">
        <v>8</v>
      </c>
    </row>
    <row r="144" spans="1:12" x14ac:dyDescent="0.3">
      <c r="A144" s="1" t="s">
        <v>71</v>
      </c>
      <c r="B144" s="1">
        <v>2022</v>
      </c>
      <c r="C144" s="2">
        <v>44750</v>
      </c>
      <c r="D144" s="1" t="s">
        <v>72</v>
      </c>
      <c r="E144" s="1" t="s">
        <v>204</v>
      </c>
      <c r="F144" s="4" t="s">
        <v>204</v>
      </c>
      <c r="G144" s="1" t="s">
        <v>340</v>
      </c>
      <c r="H144" s="1" t="s">
        <v>65</v>
      </c>
      <c r="I144" s="14">
        <f>(C144-VLOOKUP(G144,Riders!$A$2:$C$3501,2,FALSE))/365</f>
        <v>27.134246575342466</v>
      </c>
      <c r="J144" s="1">
        <v>9</v>
      </c>
    </row>
    <row r="145" spans="1:12" x14ac:dyDescent="0.3">
      <c r="A145" s="1" t="s">
        <v>71</v>
      </c>
      <c r="B145" s="1">
        <v>2022</v>
      </c>
      <c r="C145" s="2">
        <v>44750</v>
      </c>
      <c r="D145" s="1" t="s">
        <v>72</v>
      </c>
      <c r="E145" s="1" t="s">
        <v>204</v>
      </c>
      <c r="F145" s="4" t="s">
        <v>204</v>
      </c>
      <c r="G145" s="1" t="s">
        <v>244</v>
      </c>
      <c r="H145" s="1" t="s">
        <v>38</v>
      </c>
      <c r="I145" s="14">
        <f>(C145-VLOOKUP(G145,Riders!$A$2:$C$3501,2,FALSE))/365</f>
        <v>28.273972602739725</v>
      </c>
      <c r="J145" s="1">
        <v>10</v>
      </c>
    </row>
    <row r="146" spans="1:12" x14ac:dyDescent="0.3">
      <c r="A146" s="1" t="s">
        <v>71</v>
      </c>
      <c r="B146" s="1">
        <v>2022</v>
      </c>
      <c r="C146" s="2">
        <v>44750</v>
      </c>
      <c r="D146" s="1" t="s">
        <v>72</v>
      </c>
      <c r="E146" s="1" t="s">
        <v>204</v>
      </c>
      <c r="F146" s="4" t="s">
        <v>204</v>
      </c>
      <c r="G146" s="1" t="s">
        <v>484</v>
      </c>
      <c r="H146" s="1" t="s">
        <v>29</v>
      </c>
      <c r="I146" s="14">
        <f>(C146-VLOOKUP(G146,Riders!$A$2:$C$3501,2,FALSE))/365</f>
        <v>19.863013698630137</v>
      </c>
      <c r="J146" s="1">
        <v>11</v>
      </c>
    </row>
    <row r="147" spans="1:12" x14ac:dyDescent="0.3">
      <c r="A147" s="1" t="s">
        <v>71</v>
      </c>
      <c r="B147" s="1">
        <v>2022</v>
      </c>
      <c r="C147" s="2">
        <v>44750</v>
      </c>
      <c r="D147" s="1" t="s">
        <v>72</v>
      </c>
      <c r="E147" s="1" t="s">
        <v>204</v>
      </c>
      <c r="F147" s="4" t="s">
        <v>204</v>
      </c>
      <c r="G147" s="1" t="s">
        <v>226</v>
      </c>
      <c r="H147" s="1" t="s">
        <v>120</v>
      </c>
      <c r="I147" s="14">
        <f>(C147-VLOOKUP(G147,Riders!$A$2:$C$3501,2,FALSE))/365</f>
        <v>23.860273972602741</v>
      </c>
      <c r="J147" s="1">
        <v>12</v>
      </c>
    </row>
    <row r="148" spans="1:12" x14ac:dyDescent="0.3">
      <c r="A148" s="1" t="s">
        <v>71</v>
      </c>
      <c r="B148" s="1">
        <v>2022</v>
      </c>
      <c r="C148" s="2">
        <v>44750</v>
      </c>
      <c r="D148" s="1" t="s">
        <v>72</v>
      </c>
      <c r="E148" s="1" t="s">
        <v>204</v>
      </c>
      <c r="F148" s="4" t="s">
        <v>204</v>
      </c>
      <c r="G148" s="1" t="s">
        <v>593</v>
      </c>
      <c r="H148" s="1" t="s">
        <v>254</v>
      </c>
      <c r="I148" s="14">
        <f>(C148-VLOOKUP(G148,Riders!$A$2:$C$3501,2,FALSE))/365</f>
        <v>27.284931506849315</v>
      </c>
      <c r="J148" s="1">
        <v>13</v>
      </c>
    </row>
    <row r="149" spans="1:12" x14ac:dyDescent="0.3">
      <c r="A149" s="4" t="s">
        <v>93</v>
      </c>
      <c r="B149" s="4">
        <v>2022</v>
      </c>
      <c r="C149" s="5">
        <v>44694</v>
      </c>
      <c r="D149" s="4" t="s">
        <v>72</v>
      </c>
      <c r="E149" s="4" t="s">
        <v>204</v>
      </c>
      <c r="F149" s="4" t="s">
        <v>204</v>
      </c>
      <c r="G149" s="4" t="s">
        <v>214</v>
      </c>
      <c r="H149" s="4" t="s">
        <v>67</v>
      </c>
      <c r="I149" s="14">
        <f>(C149-VLOOKUP(G149,Riders!$A$2:$C$3501,2,FALSE))/365</f>
        <v>27.402739726027399</v>
      </c>
      <c r="J149" s="4">
        <v>1</v>
      </c>
      <c r="K149" s="6">
        <v>0.54236111111111118</v>
      </c>
      <c r="L149">
        <v>46.094999999999999</v>
      </c>
    </row>
    <row r="150" spans="1:12" x14ac:dyDescent="0.3">
      <c r="A150" s="4" t="s">
        <v>93</v>
      </c>
      <c r="B150" s="4">
        <v>2022</v>
      </c>
      <c r="C150" s="5">
        <v>44694</v>
      </c>
      <c r="D150" s="4" t="s">
        <v>72</v>
      </c>
      <c r="E150" s="4" t="s">
        <v>204</v>
      </c>
      <c r="F150" s="4" t="s">
        <v>204</v>
      </c>
      <c r="G150" s="4" t="s">
        <v>434</v>
      </c>
      <c r="H150" s="4" t="s">
        <v>53</v>
      </c>
      <c r="I150" s="14">
        <f>(C150-VLOOKUP(G150,Riders!$A$2:$C$3501,2,FALSE))/365</f>
        <v>22.208219178082192</v>
      </c>
      <c r="J150" s="4">
        <v>2</v>
      </c>
    </row>
    <row r="151" spans="1:12" x14ac:dyDescent="0.3">
      <c r="A151" s="4" t="s">
        <v>93</v>
      </c>
      <c r="B151" s="4">
        <v>2022</v>
      </c>
      <c r="C151" s="5">
        <v>44694</v>
      </c>
      <c r="D151" s="4" t="s">
        <v>72</v>
      </c>
      <c r="E151" s="4" t="s">
        <v>204</v>
      </c>
      <c r="F151" s="4" t="s">
        <v>204</v>
      </c>
      <c r="G151" s="4" t="s">
        <v>239</v>
      </c>
      <c r="H151" s="4" t="s">
        <v>25</v>
      </c>
      <c r="I151" s="14">
        <f>(C151-VLOOKUP(G151,Riders!$A$2:$C$3501,2,FALSE))/365</f>
        <v>19.917808219178081</v>
      </c>
      <c r="J151" s="4">
        <v>3</v>
      </c>
    </row>
    <row r="152" spans="1:12" x14ac:dyDescent="0.3">
      <c r="A152" s="4" t="s">
        <v>93</v>
      </c>
      <c r="B152" s="4">
        <v>2022</v>
      </c>
      <c r="C152" s="5">
        <v>44694</v>
      </c>
      <c r="D152" s="4" t="s">
        <v>72</v>
      </c>
      <c r="E152" s="4" t="s">
        <v>204</v>
      </c>
      <c r="F152" s="4" t="s">
        <v>204</v>
      </c>
      <c r="G152" s="4" t="s">
        <v>257</v>
      </c>
      <c r="H152" s="4" t="s">
        <v>19</v>
      </c>
      <c r="I152" s="14">
        <f>(C152-VLOOKUP(G152,Riders!$A$2:$C$3501,2,FALSE))/365</f>
        <v>22.210958904109589</v>
      </c>
      <c r="J152" s="4">
        <v>4</v>
      </c>
    </row>
    <row r="153" spans="1:12" x14ac:dyDescent="0.3">
      <c r="A153" s="4" t="s">
        <v>93</v>
      </c>
      <c r="B153" s="4">
        <v>2022</v>
      </c>
      <c r="C153" s="5">
        <v>44694</v>
      </c>
      <c r="D153" s="4" t="s">
        <v>72</v>
      </c>
      <c r="E153" s="4" t="s">
        <v>204</v>
      </c>
      <c r="F153" s="4" t="s">
        <v>204</v>
      </c>
      <c r="G153" s="4" t="s">
        <v>488</v>
      </c>
      <c r="H153" s="4" t="s">
        <v>232</v>
      </c>
      <c r="I153" s="14">
        <f>(C153-VLOOKUP(G153,Riders!$A$2:$C$3501,2,FALSE))/365</f>
        <v>24.980821917808218</v>
      </c>
      <c r="J153" s="4">
        <v>5</v>
      </c>
    </row>
    <row r="154" spans="1:12" x14ac:dyDescent="0.3">
      <c r="A154" s="4" t="s">
        <v>93</v>
      </c>
      <c r="B154" s="4">
        <v>2022</v>
      </c>
      <c r="C154" s="5">
        <v>44694</v>
      </c>
      <c r="D154" s="4" t="s">
        <v>72</v>
      </c>
      <c r="E154" s="4" t="s">
        <v>204</v>
      </c>
      <c r="F154" s="4" t="s">
        <v>204</v>
      </c>
      <c r="G154" s="4" t="s">
        <v>463</v>
      </c>
      <c r="H154" s="4" t="s">
        <v>27</v>
      </c>
      <c r="I154" s="14">
        <f>(C154-VLOOKUP(G154,Riders!$A$2:$C$3501,2,FALSE))/365</f>
        <v>20.452054794520549</v>
      </c>
      <c r="J154" s="4">
        <v>6</v>
      </c>
    </row>
    <row r="155" spans="1:12" x14ac:dyDescent="0.3">
      <c r="A155" s="4" t="s">
        <v>93</v>
      </c>
      <c r="B155" s="4">
        <v>2022</v>
      </c>
      <c r="C155" s="5">
        <v>44694</v>
      </c>
      <c r="D155" s="4" t="s">
        <v>72</v>
      </c>
      <c r="E155" s="4" t="s">
        <v>204</v>
      </c>
      <c r="F155" s="4" t="s">
        <v>204</v>
      </c>
      <c r="G155" s="4" t="s">
        <v>486</v>
      </c>
      <c r="H155" s="4" t="s">
        <v>36</v>
      </c>
      <c r="I155" s="14">
        <f>(C155-VLOOKUP(G155,Riders!$A$2:$C$3501,2,FALSE))/365</f>
        <v>19.287671232876711</v>
      </c>
      <c r="J155" s="4">
        <v>7</v>
      </c>
    </row>
    <row r="156" spans="1:12" x14ac:dyDescent="0.3">
      <c r="A156" s="4" t="s">
        <v>93</v>
      </c>
      <c r="B156" s="4">
        <v>2022</v>
      </c>
      <c r="C156" s="5">
        <v>44694</v>
      </c>
      <c r="D156" s="4" t="s">
        <v>72</v>
      </c>
      <c r="E156" s="4" t="s">
        <v>204</v>
      </c>
      <c r="F156" s="4" t="s">
        <v>204</v>
      </c>
      <c r="G156" s="4" t="s">
        <v>444</v>
      </c>
      <c r="H156" s="4" t="s">
        <v>61</v>
      </c>
      <c r="I156" s="14">
        <f>(C156-VLOOKUP(G156,Riders!$A$2:$C$3501,2,FALSE))/365</f>
        <v>22.832876712328765</v>
      </c>
      <c r="J156" s="4">
        <v>8</v>
      </c>
    </row>
    <row r="157" spans="1:12" x14ac:dyDescent="0.3">
      <c r="A157" s="4" t="s">
        <v>93</v>
      </c>
      <c r="B157" s="4">
        <v>2022</v>
      </c>
      <c r="C157" s="5">
        <v>44694</v>
      </c>
      <c r="D157" s="4" t="s">
        <v>72</v>
      </c>
      <c r="E157" s="4" t="s">
        <v>204</v>
      </c>
      <c r="F157" s="4" t="s">
        <v>204</v>
      </c>
      <c r="G157" s="4" t="s">
        <v>427</v>
      </c>
      <c r="H157" s="4" t="s">
        <v>56</v>
      </c>
      <c r="I157" s="14">
        <f>(C157-VLOOKUP(G157,Riders!$A$2:$C$3501,2,FALSE))/365</f>
        <v>28.046575342465754</v>
      </c>
      <c r="J157" s="4">
        <v>9</v>
      </c>
    </row>
    <row r="158" spans="1:12" x14ac:dyDescent="0.3">
      <c r="A158" s="4" t="s">
        <v>93</v>
      </c>
      <c r="B158" s="4">
        <v>2022</v>
      </c>
      <c r="C158" s="5">
        <v>44694</v>
      </c>
      <c r="D158" s="4" t="s">
        <v>72</v>
      </c>
      <c r="E158" s="4" t="s">
        <v>204</v>
      </c>
      <c r="F158" s="4" t="s">
        <v>204</v>
      </c>
      <c r="G158" s="4" t="s">
        <v>430</v>
      </c>
      <c r="H158" s="4" t="s">
        <v>40</v>
      </c>
      <c r="I158" s="14">
        <f>(C158-VLOOKUP(G158,Riders!$A$2:$C$3501,2,FALSE))/365</f>
        <v>20.342465753424658</v>
      </c>
      <c r="J158" s="4">
        <v>10</v>
      </c>
    </row>
    <row r="159" spans="1:12" x14ac:dyDescent="0.3">
      <c r="A159" s="4" t="s">
        <v>93</v>
      </c>
      <c r="B159" s="4">
        <v>2022</v>
      </c>
      <c r="C159" s="5">
        <v>44694</v>
      </c>
      <c r="D159" s="4" t="s">
        <v>72</v>
      </c>
      <c r="E159" s="4" t="s">
        <v>204</v>
      </c>
      <c r="F159" s="4" t="s">
        <v>204</v>
      </c>
      <c r="G159" s="4" t="s">
        <v>440</v>
      </c>
      <c r="H159" s="4" t="s">
        <v>15</v>
      </c>
      <c r="I159" s="14">
        <f>(C159-VLOOKUP(G159,Riders!$A$2:$C$3501,2,FALSE))/365</f>
        <v>21.506849315068493</v>
      </c>
      <c r="J159" s="4">
        <v>11</v>
      </c>
    </row>
    <row r="160" spans="1:12" x14ac:dyDescent="0.3">
      <c r="A160" s="4" t="s">
        <v>93</v>
      </c>
      <c r="B160" s="4">
        <v>2022</v>
      </c>
      <c r="C160" s="5">
        <v>44694</v>
      </c>
      <c r="D160" s="4" t="s">
        <v>72</v>
      </c>
      <c r="E160" s="4" t="s">
        <v>204</v>
      </c>
      <c r="F160" s="4" t="s">
        <v>204</v>
      </c>
      <c r="G160" s="4" t="s">
        <v>1415</v>
      </c>
      <c r="H160" s="4" t="s">
        <v>230</v>
      </c>
      <c r="I160" s="14">
        <f>(C160-VLOOKUP(G160,Riders!$A$2:$C$3501,2,FALSE))/365</f>
        <v>32.284931506849318</v>
      </c>
      <c r="J160" s="4">
        <v>12</v>
      </c>
    </row>
    <row r="161" spans="1:12" x14ac:dyDescent="0.3">
      <c r="A161" s="4" t="s">
        <v>93</v>
      </c>
      <c r="B161" s="4">
        <v>2022</v>
      </c>
      <c r="C161" s="5">
        <v>44694</v>
      </c>
      <c r="D161" s="4" t="s">
        <v>72</v>
      </c>
      <c r="E161" s="4" t="s">
        <v>204</v>
      </c>
      <c r="F161" s="4" t="s">
        <v>204</v>
      </c>
      <c r="G161" s="4" t="s">
        <v>552</v>
      </c>
      <c r="H161" s="4" t="s">
        <v>38</v>
      </c>
      <c r="I161" s="14">
        <f>(C161-VLOOKUP(G161,Riders!$A$2:$C$3501,2,FALSE))/365</f>
        <v>25.290410958904111</v>
      </c>
      <c r="J161" s="4">
        <v>13</v>
      </c>
    </row>
    <row r="162" spans="1:12" x14ac:dyDescent="0.3">
      <c r="A162" s="4" t="s">
        <v>93</v>
      </c>
      <c r="B162" s="4">
        <v>2022</v>
      </c>
      <c r="C162" s="5">
        <v>44694</v>
      </c>
      <c r="D162" s="4" t="s">
        <v>72</v>
      </c>
      <c r="E162" s="4" t="s">
        <v>204</v>
      </c>
      <c r="F162" s="4" t="s">
        <v>204</v>
      </c>
      <c r="G162" s="4" t="s">
        <v>595</v>
      </c>
      <c r="H162" s="4" t="s">
        <v>49</v>
      </c>
      <c r="I162" s="14">
        <f>(C162-VLOOKUP(G162,Riders!$A$2:$C$3501,2,FALSE))/365</f>
        <v>20.147945205479452</v>
      </c>
      <c r="J162" s="4">
        <v>14</v>
      </c>
    </row>
    <row r="163" spans="1:12" x14ac:dyDescent="0.3">
      <c r="A163" s="4" t="s">
        <v>93</v>
      </c>
      <c r="B163" s="4">
        <v>2022</v>
      </c>
      <c r="C163" s="5">
        <v>44694</v>
      </c>
      <c r="D163" s="4" t="s">
        <v>72</v>
      </c>
      <c r="E163" s="4" t="s">
        <v>204</v>
      </c>
      <c r="F163" s="4" t="s">
        <v>204</v>
      </c>
      <c r="G163" s="4" t="s">
        <v>258</v>
      </c>
      <c r="H163" s="4" t="s">
        <v>51</v>
      </c>
      <c r="I163" s="14">
        <f>(C163-VLOOKUP(G163,Riders!$A$2:$C$3501,2,FALSE))/365</f>
        <v>20.279452054794522</v>
      </c>
      <c r="J163" s="4">
        <v>15</v>
      </c>
    </row>
    <row r="164" spans="1:12" x14ac:dyDescent="0.3">
      <c r="A164" s="4" t="s">
        <v>93</v>
      </c>
      <c r="B164" s="4">
        <v>2022</v>
      </c>
      <c r="C164" s="5">
        <v>44694</v>
      </c>
      <c r="D164" s="4" t="s">
        <v>72</v>
      </c>
      <c r="E164" s="4" t="s">
        <v>204</v>
      </c>
      <c r="F164" s="4" t="s">
        <v>204</v>
      </c>
      <c r="G164" s="4" t="s">
        <v>260</v>
      </c>
      <c r="H164" s="4" t="s">
        <v>261</v>
      </c>
      <c r="I164" s="14">
        <f>(C164-VLOOKUP(G164,Riders!$A$2:$C$3501,2,FALSE))/365</f>
        <v>28.350684931506848</v>
      </c>
      <c r="J164" s="4">
        <v>16</v>
      </c>
    </row>
    <row r="165" spans="1:12" x14ac:dyDescent="0.3">
      <c r="A165" s="4" t="s">
        <v>93</v>
      </c>
      <c r="B165" s="4">
        <v>2022</v>
      </c>
      <c r="C165" s="5">
        <v>44694</v>
      </c>
      <c r="D165" s="4" t="s">
        <v>72</v>
      </c>
      <c r="E165" s="4" t="s">
        <v>204</v>
      </c>
      <c r="F165" s="4" t="s">
        <v>204</v>
      </c>
      <c r="G165" s="4" t="s">
        <v>446</v>
      </c>
      <c r="H165" s="4" t="s">
        <v>44</v>
      </c>
      <c r="I165" s="14">
        <f>(C165-VLOOKUP(G165,Riders!$A$2:$C$3501,2,FALSE))/365</f>
        <v>20.802739726027397</v>
      </c>
      <c r="J165" s="4">
        <v>17</v>
      </c>
    </row>
    <row r="166" spans="1:12" x14ac:dyDescent="0.3">
      <c r="A166" s="4" t="s">
        <v>93</v>
      </c>
      <c r="B166" s="4">
        <v>2022</v>
      </c>
      <c r="C166" s="5">
        <v>44694</v>
      </c>
      <c r="D166" s="4" t="s">
        <v>72</v>
      </c>
      <c r="E166" s="4" t="s">
        <v>204</v>
      </c>
      <c r="F166" s="4" t="s">
        <v>204</v>
      </c>
      <c r="G166" s="3" t="s">
        <v>450</v>
      </c>
      <c r="H166" s="4" t="s">
        <v>264</v>
      </c>
      <c r="I166" s="14">
        <f>(C166-VLOOKUP(G166,Riders!$A$2:$C$3501,2,FALSE))/365</f>
        <v>23.8</v>
      </c>
      <c r="J166" s="4">
        <v>18</v>
      </c>
    </row>
    <row r="167" spans="1:12" x14ac:dyDescent="0.3">
      <c r="A167" s="1" t="s">
        <v>102</v>
      </c>
      <c r="B167" s="1">
        <v>2022</v>
      </c>
      <c r="C167" s="2">
        <v>44673</v>
      </c>
      <c r="D167" s="1" t="s">
        <v>72</v>
      </c>
      <c r="E167" s="1" t="s">
        <v>379</v>
      </c>
      <c r="F167" s="1">
        <v>1</v>
      </c>
      <c r="G167" s="1" t="s">
        <v>320</v>
      </c>
      <c r="H167" s="1" t="s">
        <v>97</v>
      </c>
      <c r="I167" s="14">
        <f>(C167-VLOOKUP(G167,Riders!$A$2:$C$3501,2,FALSE))/365</f>
        <v>24.769863013698629</v>
      </c>
      <c r="J167" s="1">
        <v>1</v>
      </c>
      <c r="K167" s="6">
        <v>0.26666666666666666</v>
      </c>
      <c r="L167">
        <v>46.875</v>
      </c>
    </row>
    <row r="168" spans="1:12" x14ac:dyDescent="0.3">
      <c r="A168" s="1" t="s">
        <v>102</v>
      </c>
      <c r="B168" s="1">
        <v>2022</v>
      </c>
      <c r="C168" s="2">
        <v>44673</v>
      </c>
      <c r="D168" s="1" t="s">
        <v>72</v>
      </c>
      <c r="E168" s="1" t="s">
        <v>379</v>
      </c>
      <c r="F168" s="1">
        <v>1</v>
      </c>
      <c r="G168" s="1" t="s">
        <v>488</v>
      </c>
      <c r="H168" s="1" t="s">
        <v>232</v>
      </c>
      <c r="I168" s="14">
        <f>(C168-VLOOKUP(G168,Riders!$A$2:$C$3501,2,FALSE))/365</f>
        <v>24.923287671232877</v>
      </c>
      <c r="J168" s="1">
        <v>2</v>
      </c>
    </row>
    <row r="169" spans="1:12" x14ac:dyDescent="0.3">
      <c r="A169" s="1" t="s">
        <v>102</v>
      </c>
      <c r="B169" s="1">
        <v>2022</v>
      </c>
      <c r="C169" s="2">
        <v>44673</v>
      </c>
      <c r="D169" s="1" t="s">
        <v>72</v>
      </c>
      <c r="E169" s="1" t="s">
        <v>379</v>
      </c>
      <c r="F169" s="1">
        <v>1</v>
      </c>
      <c r="G169" s="1" t="s">
        <v>328</v>
      </c>
      <c r="H169" s="1" t="s">
        <v>25</v>
      </c>
      <c r="I169" s="14">
        <f>(C169-VLOOKUP(G169,Riders!$A$2:$C$3501,2,FALSE))/365</f>
        <v>31.745205479452054</v>
      </c>
      <c r="J169" s="1">
        <v>3</v>
      </c>
    </row>
    <row r="170" spans="1:12" x14ac:dyDescent="0.3">
      <c r="A170" s="1" t="s">
        <v>102</v>
      </c>
      <c r="B170" s="1">
        <v>2022</v>
      </c>
      <c r="C170" s="2">
        <v>44673</v>
      </c>
      <c r="D170" s="1" t="s">
        <v>72</v>
      </c>
      <c r="E170" s="1" t="s">
        <v>379</v>
      </c>
      <c r="F170" s="1">
        <v>1</v>
      </c>
      <c r="G170" s="1" t="s">
        <v>422</v>
      </c>
      <c r="H170" s="1" t="s">
        <v>17</v>
      </c>
      <c r="I170" s="14">
        <f>(C170-VLOOKUP(G170,Riders!$A$2:$C$3501,2,FALSE))/365</f>
        <v>23.010958904109589</v>
      </c>
      <c r="J170" s="1">
        <v>4</v>
      </c>
    </row>
    <row r="171" spans="1:12" x14ac:dyDescent="0.3">
      <c r="A171" s="1" t="s">
        <v>102</v>
      </c>
      <c r="B171" s="1">
        <v>2022</v>
      </c>
      <c r="C171" s="2">
        <v>44673</v>
      </c>
      <c r="D171" s="1" t="s">
        <v>72</v>
      </c>
      <c r="E171" s="1" t="s">
        <v>379</v>
      </c>
      <c r="F171" s="1">
        <v>1</v>
      </c>
      <c r="G171" s="1" t="s">
        <v>250</v>
      </c>
      <c r="H171" s="1" t="s">
        <v>21</v>
      </c>
      <c r="I171" s="14">
        <f>(C171-VLOOKUP(G171,Riders!$A$2:$C$3501,2,FALSE))/365</f>
        <v>21.287671232876711</v>
      </c>
      <c r="J171" s="1">
        <v>5</v>
      </c>
    </row>
    <row r="172" spans="1:12" x14ac:dyDescent="0.3">
      <c r="A172" s="1" t="s">
        <v>102</v>
      </c>
      <c r="B172" s="1">
        <v>2022</v>
      </c>
      <c r="C172" s="2">
        <v>44673</v>
      </c>
      <c r="D172" s="1" t="s">
        <v>72</v>
      </c>
      <c r="E172" s="1" t="s">
        <v>379</v>
      </c>
      <c r="F172" s="1">
        <v>1</v>
      </c>
      <c r="G172" s="1" t="s">
        <v>437</v>
      </c>
      <c r="H172" s="1" t="s">
        <v>67</v>
      </c>
      <c r="I172" s="14">
        <f>(C172-VLOOKUP(G172,Riders!$A$2:$C$3501,2,FALSE))/365</f>
        <v>31.008219178082193</v>
      </c>
      <c r="J172" s="1">
        <v>6</v>
      </c>
    </row>
    <row r="173" spans="1:12" x14ac:dyDescent="0.3">
      <c r="A173" s="1" t="s">
        <v>102</v>
      </c>
      <c r="B173" s="1">
        <v>2022</v>
      </c>
      <c r="C173" s="2">
        <v>44673</v>
      </c>
      <c r="D173" s="1" t="s">
        <v>72</v>
      </c>
      <c r="E173" s="1" t="s">
        <v>379</v>
      </c>
      <c r="F173" s="1">
        <v>1</v>
      </c>
      <c r="G173" s="1" t="s">
        <v>274</v>
      </c>
      <c r="H173" s="1" t="s">
        <v>29</v>
      </c>
      <c r="I173" s="14">
        <f>(C173-VLOOKUP(G173,Riders!$A$2:$C$3501,2,FALSE))/365</f>
        <v>21.30958904109589</v>
      </c>
      <c r="J173" s="1">
        <v>7</v>
      </c>
    </row>
    <row r="174" spans="1:12" x14ac:dyDescent="0.3">
      <c r="A174" s="1" t="s">
        <v>102</v>
      </c>
      <c r="B174" s="1">
        <v>2022</v>
      </c>
      <c r="C174" s="2">
        <v>44673</v>
      </c>
      <c r="D174" s="1" t="s">
        <v>72</v>
      </c>
      <c r="E174" s="1" t="s">
        <v>379</v>
      </c>
      <c r="F174" s="1">
        <v>1</v>
      </c>
      <c r="G174" s="1" t="s">
        <v>222</v>
      </c>
      <c r="H174" s="1" t="s">
        <v>223</v>
      </c>
      <c r="I174" s="14">
        <f>(C174-VLOOKUP(G174,Riders!$A$2:$C$3501,2,FALSE))/365</f>
        <v>22.802739726027397</v>
      </c>
      <c r="J174" s="1">
        <v>8</v>
      </c>
    </row>
    <row r="175" spans="1:12" x14ac:dyDescent="0.3">
      <c r="A175" s="1" t="s">
        <v>102</v>
      </c>
      <c r="B175" s="1">
        <v>2022</v>
      </c>
      <c r="C175" s="2">
        <v>44673</v>
      </c>
      <c r="D175" s="1" t="s">
        <v>72</v>
      </c>
      <c r="E175" s="1" t="s">
        <v>379</v>
      </c>
      <c r="F175" s="1">
        <v>1</v>
      </c>
      <c r="G175" s="1" t="s">
        <v>279</v>
      </c>
      <c r="H175" s="1" t="s">
        <v>47</v>
      </c>
      <c r="I175" s="14">
        <f>(C175-VLOOKUP(G175,Riders!$A$2:$C$3501,2,FALSE))/365</f>
        <v>25.934246575342467</v>
      </c>
      <c r="J175" s="1">
        <v>9</v>
      </c>
    </row>
    <row r="176" spans="1:12" x14ac:dyDescent="0.3">
      <c r="A176" s="1" t="s">
        <v>102</v>
      </c>
      <c r="B176" s="1">
        <v>2022</v>
      </c>
      <c r="C176" s="2">
        <v>44673</v>
      </c>
      <c r="D176" s="1" t="s">
        <v>72</v>
      </c>
      <c r="E176" s="1" t="s">
        <v>379</v>
      </c>
      <c r="F176" s="1">
        <v>1</v>
      </c>
      <c r="G176" s="1" t="s">
        <v>277</v>
      </c>
      <c r="H176" s="1" t="s">
        <v>278</v>
      </c>
      <c r="I176" s="14">
        <f>(C176-VLOOKUP(G176,Riders!$A$2:$C$3501,2,FALSE))/365</f>
        <v>24.115068493150684</v>
      </c>
      <c r="J176" s="1">
        <v>10</v>
      </c>
    </row>
    <row r="177" spans="1:12" x14ac:dyDescent="0.3">
      <c r="A177" s="1" t="s">
        <v>102</v>
      </c>
      <c r="B177" s="1">
        <v>2022</v>
      </c>
      <c r="C177" s="2">
        <v>44673</v>
      </c>
      <c r="D177" s="1" t="s">
        <v>72</v>
      </c>
      <c r="E177" s="1" t="s">
        <v>379</v>
      </c>
      <c r="F177" s="1">
        <v>1</v>
      </c>
      <c r="G177" s="1" t="s">
        <v>462</v>
      </c>
      <c r="H177" s="1" t="s">
        <v>19</v>
      </c>
      <c r="I177" s="14">
        <f>(C177-VLOOKUP(G177,Riders!$A$2:$C$3501,2,FALSE))/365</f>
        <v>22.904109589041095</v>
      </c>
      <c r="J177" s="1">
        <v>11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379</v>
      </c>
      <c r="F178" s="1">
        <v>1</v>
      </c>
      <c r="G178" s="1" t="s">
        <v>598</v>
      </c>
      <c r="H178" s="1" t="s">
        <v>49</v>
      </c>
      <c r="I178" s="14">
        <f>(C178-VLOOKUP(G178,Riders!$A$2:$C$3501,2,FALSE))/365</f>
        <v>19.2</v>
      </c>
      <c r="J178" s="1">
        <v>12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379</v>
      </c>
      <c r="F179" s="1">
        <v>1</v>
      </c>
      <c r="G179" s="1" t="s">
        <v>294</v>
      </c>
      <c r="H179" s="1" t="s">
        <v>295</v>
      </c>
      <c r="I179" s="14">
        <f>(C179-VLOOKUP(G179,Riders!$A$2:$C$3501,2,FALSE))/365</f>
        <v>24.523287671232875</v>
      </c>
      <c r="J179" s="1">
        <v>13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379</v>
      </c>
      <c r="F180" s="1">
        <v>1</v>
      </c>
      <c r="G180" s="1" t="s">
        <v>260</v>
      </c>
      <c r="H180" s="1" t="s">
        <v>261</v>
      </c>
      <c r="I180" s="14">
        <f>(C180-VLOOKUP(G180,Riders!$A$2:$C$3501,2,FALSE))/365</f>
        <v>28.293150684931508</v>
      </c>
      <c r="J180" s="1">
        <v>14</v>
      </c>
    </row>
    <row r="181" spans="1:12" x14ac:dyDescent="0.3">
      <c r="A181" s="4" t="s">
        <v>102</v>
      </c>
      <c r="B181" s="4">
        <v>2022</v>
      </c>
      <c r="C181" s="5">
        <v>44673</v>
      </c>
      <c r="D181" s="4" t="s">
        <v>72</v>
      </c>
      <c r="E181" s="4" t="s">
        <v>379</v>
      </c>
      <c r="F181" s="4">
        <v>2</v>
      </c>
      <c r="G181" s="4" t="s">
        <v>221</v>
      </c>
      <c r="H181" s="4" t="s">
        <v>40</v>
      </c>
      <c r="I181" s="14">
        <f>(C181-VLOOKUP(G181,Riders!$A$2:$C$3501,2,FALSE))/365</f>
        <v>25.049315068493151</v>
      </c>
      <c r="J181" s="4">
        <v>1</v>
      </c>
      <c r="K181" s="6">
        <v>0.27152777777777776</v>
      </c>
      <c r="L181">
        <v>46.036000000000001</v>
      </c>
    </row>
    <row r="182" spans="1:12" x14ac:dyDescent="0.3">
      <c r="A182" s="4" t="s">
        <v>102</v>
      </c>
      <c r="B182" s="4">
        <v>2022</v>
      </c>
      <c r="C182" s="5">
        <v>44673</v>
      </c>
      <c r="D182" s="4" t="s">
        <v>72</v>
      </c>
      <c r="E182" s="4" t="s">
        <v>379</v>
      </c>
      <c r="F182" s="4">
        <v>2</v>
      </c>
      <c r="G182" s="4" t="s">
        <v>272</v>
      </c>
      <c r="H182" s="4" t="s">
        <v>53</v>
      </c>
      <c r="I182" s="14">
        <f>(C182-VLOOKUP(G182,Riders!$A$2:$C$3501,2,FALSE))/365</f>
        <v>25.18082191780822</v>
      </c>
      <c r="J182" s="4">
        <v>2</v>
      </c>
    </row>
    <row r="183" spans="1:12" x14ac:dyDescent="0.3">
      <c r="A183" s="4" t="s">
        <v>102</v>
      </c>
      <c r="B183" s="4">
        <v>2022</v>
      </c>
      <c r="C183" s="5">
        <v>44673</v>
      </c>
      <c r="D183" s="4" t="s">
        <v>72</v>
      </c>
      <c r="E183" s="4" t="s">
        <v>379</v>
      </c>
      <c r="F183" s="4">
        <v>2</v>
      </c>
      <c r="G183" s="4" t="s">
        <v>233</v>
      </c>
      <c r="H183" s="4" t="s">
        <v>56</v>
      </c>
      <c r="I183" s="14">
        <f>(C183-VLOOKUP(G183,Riders!$A$2:$C$3501,2,FALSE))/365</f>
        <v>26.641095890410959</v>
      </c>
      <c r="J183" s="4">
        <v>3</v>
      </c>
    </row>
    <row r="184" spans="1:12" x14ac:dyDescent="0.3">
      <c r="A184" s="4" t="s">
        <v>102</v>
      </c>
      <c r="B184" s="4">
        <v>2022</v>
      </c>
      <c r="C184" s="5">
        <v>44673</v>
      </c>
      <c r="D184" s="4" t="s">
        <v>72</v>
      </c>
      <c r="E184" s="4" t="s">
        <v>379</v>
      </c>
      <c r="F184" s="4">
        <v>2</v>
      </c>
      <c r="G184" s="4" t="s">
        <v>139</v>
      </c>
      <c r="H184" s="4" t="s">
        <v>61</v>
      </c>
      <c r="I184" s="14">
        <f>(C184-VLOOKUP(G184,Riders!$A$2:$C$3501,2,FALSE))/365</f>
        <v>29.86849315068493</v>
      </c>
      <c r="J184" s="4">
        <v>4</v>
      </c>
    </row>
    <row r="185" spans="1:12" x14ac:dyDescent="0.3">
      <c r="A185" s="4" t="s">
        <v>102</v>
      </c>
      <c r="B185" s="4">
        <v>2022</v>
      </c>
      <c r="C185" s="5">
        <v>44673</v>
      </c>
      <c r="D185" s="4" t="s">
        <v>72</v>
      </c>
      <c r="E185" s="4" t="s">
        <v>379</v>
      </c>
      <c r="F185" s="4">
        <v>2</v>
      </c>
      <c r="G185" s="4" t="s">
        <v>216</v>
      </c>
      <c r="H185" s="4" t="s">
        <v>27</v>
      </c>
      <c r="I185" s="14">
        <f>(C185-VLOOKUP(G185,Riders!$A$2:$C$3501,2,FALSE))/365</f>
        <v>23.205479452054796</v>
      </c>
      <c r="J185" s="4">
        <v>5</v>
      </c>
    </row>
    <row r="186" spans="1:12" x14ac:dyDescent="0.3">
      <c r="A186" s="4" t="s">
        <v>102</v>
      </c>
      <c r="B186" s="4">
        <v>2022</v>
      </c>
      <c r="C186" s="5">
        <v>44673</v>
      </c>
      <c r="D186" s="4" t="s">
        <v>72</v>
      </c>
      <c r="E186" s="4" t="s">
        <v>379</v>
      </c>
      <c r="F186" s="4">
        <v>2</v>
      </c>
      <c r="G186" s="4" t="s">
        <v>1415</v>
      </c>
      <c r="H186" s="4" t="s">
        <v>230</v>
      </c>
      <c r="I186" s="14">
        <f>(C186-VLOOKUP(G186,Riders!$A$2:$C$3501,2,FALSE))/365</f>
        <v>32.227397260273975</v>
      </c>
      <c r="J186" s="4">
        <v>6</v>
      </c>
    </row>
    <row r="187" spans="1:12" x14ac:dyDescent="0.3">
      <c r="A187" s="4" t="s">
        <v>102</v>
      </c>
      <c r="B187" s="4">
        <v>2022</v>
      </c>
      <c r="C187" s="5">
        <v>44673</v>
      </c>
      <c r="D187" s="4" t="s">
        <v>72</v>
      </c>
      <c r="E187" s="4" t="s">
        <v>379</v>
      </c>
      <c r="F187" s="4">
        <v>2</v>
      </c>
      <c r="G187" s="4" t="s">
        <v>259</v>
      </c>
      <c r="H187" s="4" t="s">
        <v>105</v>
      </c>
      <c r="I187" s="14">
        <f>(C187-VLOOKUP(G187,Riders!$A$2:$C$3501,2,FALSE))/365</f>
        <v>21.282191780821918</v>
      </c>
      <c r="J187" s="4">
        <v>7</v>
      </c>
    </row>
    <row r="188" spans="1:12" x14ac:dyDescent="0.3">
      <c r="A188" s="4" t="s">
        <v>102</v>
      </c>
      <c r="B188" s="4">
        <v>2022</v>
      </c>
      <c r="C188" s="5">
        <v>44673</v>
      </c>
      <c r="D188" s="4" t="s">
        <v>72</v>
      </c>
      <c r="E188" s="4" t="s">
        <v>379</v>
      </c>
      <c r="F188" s="4">
        <v>2</v>
      </c>
      <c r="G188" s="4" t="s">
        <v>440</v>
      </c>
      <c r="H188" s="4" t="s">
        <v>15</v>
      </c>
      <c r="I188" s="14">
        <f>(C188-VLOOKUP(G188,Riders!$A$2:$C$3501,2,FALSE))/365</f>
        <v>21.449315068493149</v>
      </c>
      <c r="J188" s="4">
        <v>8</v>
      </c>
    </row>
    <row r="189" spans="1:12" x14ac:dyDescent="0.3">
      <c r="A189" s="4" t="s">
        <v>102</v>
      </c>
      <c r="B189" s="4">
        <v>2022</v>
      </c>
      <c r="C189" s="5">
        <v>44673</v>
      </c>
      <c r="D189" s="4" t="s">
        <v>72</v>
      </c>
      <c r="E189" s="4" t="s">
        <v>379</v>
      </c>
      <c r="F189" s="4">
        <v>2</v>
      </c>
      <c r="G189" s="4" t="s">
        <v>258</v>
      </c>
      <c r="H189" s="4" t="s">
        <v>51</v>
      </c>
      <c r="I189" s="14">
        <f>(C189-VLOOKUP(G189,Riders!$A$2:$C$3501,2,FALSE))/365</f>
        <v>20.221917808219178</v>
      </c>
      <c r="J189" s="4">
        <v>9</v>
      </c>
    </row>
    <row r="190" spans="1:12" x14ac:dyDescent="0.3">
      <c r="A190" s="4" t="s">
        <v>102</v>
      </c>
      <c r="B190" s="4">
        <v>2022</v>
      </c>
      <c r="C190" s="5">
        <v>44673</v>
      </c>
      <c r="D190" s="4" t="s">
        <v>72</v>
      </c>
      <c r="E190" s="4" t="s">
        <v>379</v>
      </c>
      <c r="F190" s="4">
        <v>2</v>
      </c>
      <c r="G190" s="4" t="s">
        <v>219</v>
      </c>
      <c r="H190" s="4" t="s">
        <v>220</v>
      </c>
      <c r="I190" s="14">
        <f>(C190-VLOOKUP(G190,Riders!$A$2:$C$3501,2,FALSE))/365</f>
        <v>29.668493150684931</v>
      </c>
      <c r="J190" s="4">
        <v>10</v>
      </c>
    </row>
    <row r="191" spans="1:12" x14ac:dyDescent="0.3">
      <c r="A191" s="4" t="s">
        <v>102</v>
      </c>
      <c r="B191" s="4">
        <v>2022</v>
      </c>
      <c r="C191" s="5">
        <v>44673</v>
      </c>
      <c r="D191" s="4" t="s">
        <v>72</v>
      </c>
      <c r="E191" s="4" t="s">
        <v>379</v>
      </c>
      <c r="F191" s="4">
        <v>2</v>
      </c>
      <c r="G191" s="4" t="s">
        <v>246</v>
      </c>
      <c r="H191" s="4" t="s">
        <v>247</v>
      </c>
      <c r="I191" s="14">
        <f>(C191-VLOOKUP(G191,Riders!$A$2:$C$3501,2,FALSE))/365</f>
        <v>29.82191780821918</v>
      </c>
      <c r="J191" s="4">
        <v>11</v>
      </c>
    </row>
    <row r="192" spans="1:12" x14ac:dyDescent="0.3">
      <c r="A192" s="4" t="s">
        <v>102</v>
      </c>
      <c r="B192" s="4">
        <v>2022</v>
      </c>
      <c r="C192" s="5">
        <v>44673</v>
      </c>
      <c r="D192" s="4" t="s">
        <v>72</v>
      </c>
      <c r="E192" s="4" t="s">
        <v>379</v>
      </c>
      <c r="F192" s="4">
        <v>2</v>
      </c>
      <c r="G192" s="4" t="s">
        <v>597</v>
      </c>
      <c r="H192" s="4" t="s">
        <v>243</v>
      </c>
      <c r="I192" s="14">
        <f>(C192-VLOOKUP(G192,Riders!$A$2:$C$3501,2,FALSE))/365</f>
        <v>18.509589041095889</v>
      </c>
      <c r="J192" s="4">
        <v>12</v>
      </c>
    </row>
    <row r="193" spans="1:12" x14ac:dyDescent="0.3">
      <c r="A193" s="4" t="s">
        <v>102</v>
      </c>
      <c r="B193" s="4">
        <v>2022</v>
      </c>
      <c r="C193" s="5">
        <v>44673</v>
      </c>
      <c r="D193" s="4" t="s">
        <v>72</v>
      </c>
      <c r="E193" s="4" t="s">
        <v>379</v>
      </c>
      <c r="F193" s="4">
        <v>2</v>
      </c>
      <c r="G193" s="4" t="s">
        <v>475</v>
      </c>
      <c r="H193" s="4" t="s">
        <v>264</v>
      </c>
      <c r="I193" s="14">
        <f>(C193-VLOOKUP(G193,Riders!$A$2:$C$3501,2,FALSE))/365</f>
        <v>18.18904109589041</v>
      </c>
      <c r="J193" s="4">
        <v>13</v>
      </c>
    </row>
    <row r="194" spans="1:12" x14ac:dyDescent="0.3">
      <c r="A194" s="4" t="s">
        <v>102</v>
      </c>
      <c r="B194" s="4">
        <v>2022</v>
      </c>
      <c r="C194" s="5">
        <v>44673</v>
      </c>
      <c r="D194" s="4" t="s">
        <v>72</v>
      </c>
      <c r="E194" s="4" t="s">
        <v>379</v>
      </c>
      <c r="F194" s="4">
        <v>2</v>
      </c>
      <c r="G194" s="4" t="s">
        <v>265</v>
      </c>
      <c r="H194" s="4" t="s">
        <v>266</v>
      </c>
      <c r="I194" s="14" t="e">
        <f>(C194-VLOOKUP(G194,Riders!$A$2:$C$3501,2,FALSE))/365</f>
        <v>#N/A</v>
      </c>
      <c r="J194" s="4">
        <v>14</v>
      </c>
    </row>
    <row r="195" spans="1:12" x14ac:dyDescent="0.3">
      <c r="A195" s="4" t="s">
        <v>102</v>
      </c>
      <c r="B195" s="4">
        <v>2022</v>
      </c>
      <c r="C195" s="5">
        <v>44673</v>
      </c>
      <c r="D195" s="4" t="s">
        <v>72</v>
      </c>
      <c r="E195" s="4" t="s">
        <v>379</v>
      </c>
      <c r="F195" s="4">
        <v>2</v>
      </c>
      <c r="G195" s="4" t="s">
        <v>476</v>
      </c>
      <c r="H195" s="4" t="s">
        <v>70</v>
      </c>
      <c r="I195" s="14">
        <f>(C195-VLOOKUP(G195,Riders!$A$2:$C$3501,2,FALSE))/365</f>
        <v>20.736986301369864</v>
      </c>
      <c r="J195" s="4">
        <v>15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221</v>
      </c>
      <c r="H196" s="1" t="s">
        <v>40</v>
      </c>
      <c r="I196" s="14">
        <f>(C196-VLOOKUP(G196,Riders!$A$2:$C$3501,2,FALSE))/365</f>
        <v>25.049315068493151</v>
      </c>
      <c r="J196" s="1">
        <v>1</v>
      </c>
      <c r="K196" s="6">
        <v>0.88611111111111107</v>
      </c>
      <c r="L196">
        <v>37.381999999999998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422</v>
      </c>
      <c r="H197" s="1" t="s">
        <v>17</v>
      </c>
      <c r="I197" s="14">
        <f>(C197-VLOOKUP(G197,Riders!$A$2:$C$3501,2,FALSE))/365</f>
        <v>23.010958904109589</v>
      </c>
      <c r="J197" s="1">
        <v>2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274</v>
      </c>
      <c r="H198" s="1" t="s">
        <v>29</v>
      </c>
      <c r="I198" s="14">
        <f>(C198-VLOOKUP(G198,Riders!$A$2:$C$3501,2,FALSE))/365</f>
        <v>21.30958904109589</v>
      </c>
      <c r="J198" s="1">
        <v>3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272</v>
      </c>
      <c r="H199" s="1" t="s">
        <v>53</v>
      </c>
      <c r="I199" s="14">
        <f>(C199-VLOOKUP(G199,Riders!$A$2:$C$3501,2,FALSE))/365</f>
        <v>25.18082191780822</v>
      </c>
      <c r="J199" s="1">
        <v>4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328</v>
      </c>
      <c r="H200" s="1" t="s">
        <v>25</v>
      </c>
      <c r="I200" s="14">
        <f>(C200-VLOOKUP(G200,Riders!$A$2:$C$3501,2,FALSE))/365</f>
        <v>31.745205479452054</v>
      </c>
      <c r="J200" s="1">
        <v>5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204</v>
      </c>
      <c r="F201" s="1" t="s">
        <v>204</v>
      </c>
      <c r="G201" s="1" t="s">
        <v>216</v>
      </c>
      <c r="H201" s="1" t="s">
        <v>27</v>
      </c>
      <c r="I201" s="14">
        <f>(C201-VLOOKUP(G201,Riders!$A$2:$C$3501,2,FALSE))/365</f>
        <v>23.205479452054796</v>
      </c>
      <c r="J201" s="1">
        <v>6</v>
      </c>
    </row>
    <row r="202" spans="1:12" x14ac:dyDescent="0.3">
      <c r="A202" s="1" t="s">
        <v>102</v>
      </c>
      <c r="B202" s="1">
        <v>2022</v>
      </c>
      <c r="C202" s="2">
        <v>44673</v>
      </c>
      <c r="D202" s="1" t="s">
        <v>72</v>
      </c>
      <c r="E202" s="1" t="s">
        <v>204</v>
      </c>
      <c r="F202" s="1" t="s">
        <v>204</v>
      </c>
      <c r="G202" s="1" t="s">
        <v>488</v>
      </c>
      <c r="H202" s="1" t="s">
        <v>232</v>
      </c>
      <c r="I202" s="14">
        <f>(C202-VLOOKUP(G202,Riders!$A$2:$C$3501,2,FALSE))/365</f>
        <v>24.923287671232877</v>
      </c>
      <c r="J202" s="1">
        <v>7</v>
      </c>
    </row>
    <row r="203" spans="1:12" x14ac:dyDescent="0.3">
      <c r="A203" s="1" t="s">
        <v>102</v>
      </c>
      <c r="B203" s="1">
        <v>2022</v>
      </c>
      <c r="C203" s="2">
        <v>44673</v>
      </c>
      <c r="D203" s="1" t="s">
        <v>72</v>
      </c>
      <c r="E203" s="1" t="s">
        <v>204</v>
      </c>
      <c r="F203" s="1" t="s">
        <v>204</v>
      </c>
      <c r="G203" s="1" t="s">
        <v>139</v>
      </c>
      <c r="H203" s="1" t="s">
        <v>61</v>
      </c>
      <c r="I203" s="14">
        <f>(C203-VLOOKUP(G203,Riders!$A$2:$C$3501,2,FALSE))/365</f>
        <v>29.86849315068493</v>
      </c>
      <c r="J203" s="1">
        <v>8</v>
      </c>
    </row>
    <row r="204" spans="1:12" x14ac:dyDescent="0.3">
      <c r="A204" s="1" t="s">
        <v>102</v>
      </c>
      <c r="B204" s="1">
        <v>2022</v>
      </c>
      <c r="C204" s="2">
        <v>44673</v>
      </c>
      <c r="D204" s="1" t="s">
        <v>72</v>
      </c>
      <c r="E204" s="1" t="s">
        <v>204</v>
      </c>
      <c r="F204" s="1" t="s">
        <v>204</v>
      </c>
      <c r="G204" s="1" t="s">
        <v>222</v>
      </c>
      <c r="H204" s="1" t="s">
        <v>223</v>
      </c>
      <c r="I204" s="14">
        <f>(C204-VLOOKUP(G204,Riders!$A$2:$C$3501,2,FALSE))/365</f>
        <v>22.802739726027397</v>
      </c>
      <c r="J204" s="1">
        <v>9</v>
      </c>
    </row>
    <row r="205" spans="1:12" x14ac:dyDescent="0.3">
      <c r="A205" s="1" t="s">
        <v>102</v>
      </c>
      <c r="B205" s="1">
        <v>2022</v>
      </c>
      <c r="C205" s="2">
        <v>44673</v>
      </c>
      <c r="D205" s="1" t="s">
        <v>72</v>
      </c>
      <c r="E205" s="1" t="s">
        <v>204</v>
      </c>
      <c r="F205" s="1" t="s">
        <v>204</v>
      </c>
      <c r="G205" s="1" t="s">
        <v>320</v>
      </c>
      <c r="H205" s="1" t="s">
        <v>97</v>
      </c>
      <c r="I205" s="14">
        <f>(C205-VLOOKUP(G205,Riders!$A$2:$C$3501,2,FALSE))/365</f>
        <v>24.769863013698629</v>
      </c>
      <c r="J205" s="1">
        <v>10</v>
      </c>
    </row>
    <row r="206" spans="1:12" x14ac:dyDescent="0.3">
      <c r="A206" s="1" t="s">
        <v>102</v>
      </c>
      <c r="B206" s="1">
        <v>2022</v>
      </c>
      <c r="C206" s="2">
        <v>44673</v>
      </c>
      <c r="D206" s="1" t="s">
        <v>72</v>
      </c>
      <c r="E206" s="1" t="s">
        <v>204</v>
      </c>
      <c r="F206" s="1" t="s">
        <v>204</v>
      </c>
      <c r="G206" s="1" t="s">
        <v>440</v>
      </c>
      <c r="H206" s="1" t="s">
        <v>15</v>
      </c>
      <c r="I206" s="14">
        <f>(C206-VLOOKUP(G206,Riders!$A$2:$C$3501,2,FALSE))/365</f>
        <v>21.449315068493149</v>
      </c>
      <c r="J206" s="1">
        <v>11</v>
      </c>
    </row>
    <row r="207" spans="1:12" x14ac:dyDescent="0.3">
      <c r="A207" s="1" t="s">
        <v>102</v>
      </c>
      <c r="B207" s="1">
        <v>2022</v>
      </c>
      <c r="C207" s="2">
        <v>44673</v>
      </c>
      <c r="D207" s="1" t="s">
        <v>72</v>
      </c>
      <c r="E207" s="1" t="s">
        <v>204</v>
      </c>
      <c r="F207" s="1" t="s">
        <v>204</v>
      </c>
      <c r="G207" s="1" t="s">
        <v>233</v>
      </c>
      <c r="H207" s="1" t="s">
        <v>56</v>
      </c>
      <c r="I207" s="14">
        <f>(C207-VLOOKUP(G207,Riders!$A$2:$C$3501,2,FALSE))/365</f>
        <v>26.641095890410959</v>
      </c>
      <c r="J207" s="1">
        <v>12</v>
      </c>
    </row>
    <row r="208" spans="1:12" x14ac:dyDescent="0.3">
      <c r="A208" s="1" t="s">
        <v>102</v>
      </c>
      <c r="B208" s="1">
        <v>2022</v>
      </c>
      <c r="C208" s="2">
        <v>44673</v>
      </c>
      <c r="D208" s="1" t="s">
        <v>72</v>
      </c>
      <c r="E208" s="1" t="s">
        <v>204</v>
      </c>
      <c r="F208" s="1" t="s">
        <v>204</v>
      </c>
      <c r="G208" s="1" t="s">
        <v>1415</v>
      </c>
      <c r="H208" s="1" t="s">
        <v>230</v>
      </c>
      <c r="I208" s="14">
        <f>(C208-VLOOKUP(G208,Riders!$A$2:$C$3501,2,FALSE))/365</f>
        <v>32.227397260273975</v>
      </c>
      <c r="J208" s="1">
        <v>13</v>
      </c>
    </row>
    <row r="209" spans="1:12" x14ac:dyDescent="0.3">
      <c r="A209" s="1" t="s">
        <v>102</v>
      </c>
      <c r="B209" s="1">
        <v>2022</v>
      </c>
      <c r="C209" s="2">
        <v>44673</v>
      </c>
      <c r="D209" s="1" t="s">
        <v>72</v>
      </c>
      <c r="E209" s="1" t="s">
        <v>204</v>
      </c>
      <c r="F209" s="1" t="s">
        <v>204</v>
      </c>
      <c r="G209" s="1" t="s">
        <v>258</v>
      </c>
      <c r="H209" s="1" t="s">
        <v>51</v>
      </c>
      <c r="I209" s="14">
        <f>(C209-VLOOKUP(G209,Riders!$A$2:$C$3501,2,FALSE))/365</f>
        <v>20.221917808219178</v>
      </c>
      <c r="J209" s="1">
        <v>14</v>
      </c>
    </row>
    <row r="210" spans="1:12" x14ac:dyDescent="0.3">
      <c r="A210" s="1" t="s">
        <v>102</v>
      </c>
      <c r="B210" s="1">
        <v>2022</v>
      </c>
      <c r="C210" s="2">
        <v>44673</v>
      </c>
      <c r="D210" s="1" t="s">
        <v>72</v>
      </c>
      <c r="E210" s="1" t="s">
        <v>204</v>
      </c>
      <c r="F210" s="1" t="s">
        <v>204</v>
      </c>
      <c r="G210" s="1" t="s">
        <v>277</v>
      </c>
      <c r="H210" s="1" t="s">
        <v>278</v>
      </c>
      <c r="I210" s="14">
        <f>(C210-VLOOKUP(G210,Riders!$A$2:$C$3501,2,FALSE))/365</f>
        <v>24.115068493150684</v>
      </c>
      <c r="J210" s="1">
        <v>15</v>
      </c>
    </row>
    <row r="211" spans="1:12" x14ac:dyDescent="0.3">
      <c r="A211" s="39" t="s">
        <v>102</v>
      </c>
      <c r="B211" s="39">
        <v>2022</v>
      </c>
      <c r="C211" s="64">
        <v>44673</v>
      </c>
      <c r="D211" s="39" t="s">
        <v>72</v>
      </c>
      <c r="E211" s="39" t="s">
        <v>204</v>
      </c>
      <c r="F211" s="39" t="s">
        <v>204</v>
      </c>
      <c r="G211" s="62" t="s">
        <v>279</v>
      </c>
      <c r="H211" s="62" t="s">
        <v>47</v>
      </c>
      <c r="I211" s="14">
        <f>(C211-VLOOKUP(G211,Riders!$A$2:$C$3501,2,FALSE))/365</f>
        <v>25.934246575342467</v>
      </c>
      <c r="J211" s="39">
        <v>16</v>
      </c>
    </row>
    <row r="212" spans="1:12" x14ac:dyDescent="0.3">
      <c r="A212" s="39" t="s">
        <v>102</v>
      </c>
      <c r="B212" s="39">
        <v>2022</v>
      </c>
      <c r="C212" s="64">
        <v>44673</v>
      </c>
      <c r="D212" s="39" t="s">
        <v>72</v>
      </c>
      <c r="E212" s="39" t="s">
        <v>204</v>
      </c>
      <c r="F212" s="39" t="s">
        <v>204</v>
      </c>
      <c r="G212" s="62" t="s">
        <v>437</v>
      </c>
      <c r="H212" s="62" t="s">
        <v>67</v>
      </c>
      <c r="I212" s="14">
        <f>(C212-VLOOKUP(G212,Riders!$A$2:$C$3501,2,FALSE))/365</f>
        <v>31.008219178082193</v>
      </c>
      <c r="J212" s="39">
        <v>17</v>
      </c>
    </row>
    <row r="213" spans="1:12" x14ac:dyDescent="0.3">
      <c r="A213" s="39" t="s">
        <v>102</v>
      </c>
      <c r="B213" s="39">
        <v>2022</v>
      </c>
      <c r="C213" s="64">
        <v>44673</v>
      </c>
      <c r="D213" s="39" t="s">
        <v>72</v>
      </c>
      <c r="E213" s="39" t="s">
        <v>204</v>
      </c>
      <c r="F213" s="39" t="s">
        <v>204</v>
      </c>
      <c r="G213" s="62" t="s">
        <v>259</v>
      </c>
      <c r="H213" s="62" t="s">
        <v>105</v>
      </c>
      <c r="I213" s="14">
        <f>(C213-VLOOKUP(G213,Riders!$A$2:$C$3501,2,FALSE))/365</f>
        <v>21.282191780821918</v>
      </c>
      <c r="J213" s="39">
        <v>18</v>
      </c>
    </row>
    <row r="214" spans="1:12" x14ac:dyDescent="0.3">
      <c r="A214" s="39" t="s">
        <v>102</v>
      </c>
      <c r="B214" s="39">
        <v>2022</v>
      </c>
      <c r="C214" s="64">
        <v>44673</v>
      </c>
      <c r="D214" s="39" t="s">
        <v>72</v>
      </c>
      <c r="E214" s="39" t="s">
        <v>204</v>
      </c>
      <c r="F214" s="39" t="s">
        <v>204</v>
      </c>
      <c r="G214" s="62" t="s">
        <v>246</v>
      </c>
      <c r="H214" s="62" t="s">
        <v>247</v>
      </c>
      <c r="I214" s="14">
        <f>(C214-VLOOKUP(G214,Riders!$A$2:$C$3501,2,FALSE))/365</f>
        <v>29.82191780821918</v>
      </c>
      <c r="J214" s="39">
        <v>19</v>
      </c>
    </row>
    <row r="215" spans="1:12" x14ac:dyDescent="0.3">
      <c r="A215" s="39" t="s">
        <v>102</v>
      </c>
      <c r="B215" s="39">
        <v>2022</v>
      </c>
      <c r="C215" s="64">
        <v>44673</v>
      </c>
      <c r="D215" s="39" t="s">
        <v>72</v>
      </c>
      <c r="E215" s="39" t="s">
        <v>204</v>
      </c>
      <c r="F215" s="39" t="s">
        <v>204</v>
      </c>
      <c r="G215" s="62" t="s">
        <v>250</v>
      </c>
      <c r="H215" s="62" t="s">
        <v>21</v>
      </c>
      <c r="I215" s="14">
        <f>(C215-VLOOKUP(G215,Riders!$A$2:$C$3501,2,FALSE))/365</f>
        <v>21.287671232876711</v>
      </c>
      <c r="J215" s="39">
        <v>20</v>
      </c>
    </row>
    <row r="216" spans="1:12" x14ac:dyDescent="0.3">
      <c r="A216" s="39" t="s">
        <v>102</v>
      </c>
      <c r="B216" s="39">
        <v>2022</v>
      </c>
      <c r="C216" s="64">
        <v>44673</v>
      </c>
      <c r="D216" s="39" t="s">
        <v>72</v>
      </c>
      <c r="E216" s="39" t="s">
        <v>204</v>
      </c>
      <c r="F216" s="39" t="s">
        <v>204</v>
      </c>
      <c r="G216" s="62" t="s">
        <v>219</v>
      </c>
      <c r="H216" s="62" t="s">
        <v>220</v>
      </c>
      <c r="I216" s="14">
        <f>(C216-VLOOKUP(G216,Riders!$A$2:$C$3501,2,FALSE))/365</f>
        <v>29.668493150684931</v>
      </c>
      <c r="J216" s="39">
        <v>21</v>
      </c>
    </row>
    <row r="217" spans="1:12" x14ac:dyDescent="0.3">
      <c r="A217" s="39" t="s">
        <v>102</v>
      </c>
      <c r="B217" s="39">
        <v>2022</v>
      </c>
      <c r="C217" s="64">
        <v>44673</v>
      </c>
      <c r="D217" s="39" t="s">
        <v>72</v>
      </c>
      <c r="E217" s="39" t="s">
        <v>204</v>
      </c>
      <c r="F217" s="39" t="s">
        <v>204</v>
      </c>
      <c r="G217" s="62" t="s">
        <v>597</v>
      </c>
      <c r="H217" s="62" t="s">
        <v>243</v>
      </c>
      <c r="I217" s="14">
        <f>(C217-VLOOKUP(G217,Riders!$A$2:$C$3501,2,FALSE))/365</f>
        <v>18.509589041095889</v>
      </c>
      <c r="J217" s="39">
        <v>22</v>
      </c>
    </row>
    <row r="218" spans="1:12" x14ac:dyDescent="0.3">
      <c r="A218" s="39" t="s">
        <v>102</v>
      </c>
      <c r="B218" s="39">
        <v>2022</v>
      </c>
      <c r="C218" s="64">
        <v>44673</v>
      </c>
      <c r="D218" s="39" t="s">
        <v>72</v>
      </c>
      <c r="E218" s="39" t="s">
        <v>204</v>
      </c>
      <c r="F218" s="39" t="s">
        <v>204</v>
      </c>
      <c r="G218" s="62" t="s">
        <v>462</v>
      </c>
      <c r="H218" s="62" t="s">
        <v>19</v>
      </c>
      <c r="I218" s="14">
        <f>(C218-VLOOKUP(G218,Riders!$A$2:$C$3501,2,FALSE))/365</f>
        <v>22.904109589041095</v>
      </c>
      <c r="J218" s="39">
        <v>23</v>
      </c>
    </row>
    <row r="219" spans="1:12" x14ac:dyDescent="0.3">
      <c r="A219" s="38" t="s">
        <v>108</v>
      </c>
      <c r="B219" s="38">
        <v>2021</v>
      </c>
      <c r="C219" s="68">
        <v>44490</v>
      </c>
      <c r="D219" s="38" t="s">
        <v>13</v>
      </c>
      <c r="E219" s="38" t="s">
        <v>204</v>
      </c>
      <c r="F219" s="38" t="s">
        <v>204</v>
      </c>
      <c r="G219" s="67" t="s">
        <v>298</v>
      </c>
      <c r="H219" s="67" t="s">
        <v>53</v>
      </c>
      <c r="I219" s="14">
        <f>(C219-VLOOKUP(G219,Riders!$A$2:$C$3501,2,FALSE))/365</f>
        <v>22.265753424657536</v>
      </c>
      <c r="J219" s="38">
        <v>1</v>
      </c>
      <c r="K219" s="6">
        <v>0.51666666666666672</v>
      </c>
      <c r="L219">
        <v>47.177</v>
      </c>
    </row>
    <row r="220" spans="1:12" x14ac:dyDescent="0.3">
      <c r="A220" s="38" t="s">
        <v>108</v>
      </c>
      <c r="B220" s="38">
        <v>2021</v>
      </c>
      <c r="C220" s="68">
        <v>44490</v>
      </c>
      <c r="D220" s="38" t="s">
        <v>13</v>
      </c>
      <c r="E220" s="38" t="s">
        <v>204</v>
      </c>
      <c r="F220" s="38" t="s">
        <v>204</v>
      </c>
      <c r="G220" s="67" t="s">
        <v>236</v>
      </c>
      <c r="H220" s="67" t="s">
        <v>51</v>
      </c>
      <c r="I220" s="14">
        <f>(C220-VLOOKUP(G220,Riders!$A$2:$C$3501,2,FALSE))/365</f>
        <v>25.964383561643835</v>
      </c>
      <c r="J220" s="38">
        <v>2</v>
      </c>
    </row>
    <row r="221" spans="1:12" x14ac:dyDescent="0.3">
      <c r="A221" s="38" t="s">
        <v>108</v>
      </c>
      <c r="B221" s="38">
        <v>2021</v>
      </c>
      <c r="C221" s="68">
        <v>44490</v>
      </c>
      <c r="D221" s="38" t="s">
        <v>13</v>
      </c>
      <c r="E221" s="38" t="s">
        <v>204</v>
      </c>
      <c r="F221" s="38" t="s">
        <v>204</v>
      </c>
      <c r="G221" s="67" t="s">
        <v>214</v>
      </c>
      <c r="H221" s="67" t="s">
        <v>67</v>
      </c>
      <c r="I221" s="14">
        <f>(C221-VLOOKUP(G221,Riders!$A$2:$C$3501,2,FALSE))/365</f>
        <v>26.843835616438355</v>
      </c>
      <c r="J221" s="38">
        <v>3</v>
      </c>
    </row>
    <row r="222" spans="1:12" x14ac:dyDescent="0.3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204</v>
      </c>
      <c r="G222" s="67" t="s">
        <v>599</v>
      </c>
      <c r="H222" s="67" t="s">
        <v>110</v>
      </c>
      <c r="I222" s="14" t="e">
        <f>(C222-VLOOKUP(G222,Riders!$A$2:$C$3501,2,FALSE))/365</f>
        <v>#N/A</v>
      </c>
      <c r="J222" s="38">
        <v>4</v>
      </c>
    </row>
    <row r="223" spans="1:12" x14ac:dyDescent="0.3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204</v>
      </c>
      <c r="G223" s="67" t="s">
        <v>276</v>
      </c>
      <c r="H223" s="67" t="s">
        <v>120</v>
      </c>
      <c r="I223" s="14" t="e">
        <f>(C223-VLOOKUP(G223,Riders!$A$2:$C$3501,2,FALSE))/365</f>
        <v>#N/A</v>
      </c>
      <c r="J223" s="38">
        <v>5</v>
      </c>
    </row>
    <row r="224" spans="1:12" x14ac:dyDescent="0.3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204</v>
      </c>
      <c r="G224" s="67" t="s">
        <v>293</v>
      </c>
      <c r="H224" s="67" t="s">
        <v>172</v>
      </c>
      <c r="I224" s="14">
        <f>(C224-VLOOKUP(G224,Riders!$A$2:$C$3501,2,FALSE))/365</f>
        <v>22.32054794520548</v>
      </c>
      <c r="J224" s="38">
        <v>6</v>
      </c>
    </row>
    <row r="225" spans="1:12" x14ac:dyDescent="0.3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204</v>
      </c>
      <c r="G225" s="67" t="s">
        <v>422</v>
      </c>
      <c r="H225" s="67" t="s">
        <v>17</v>
      </c>
      <c r="I225" s="14">
        <f>(C225-VLOOKUP(G225,Riders!$A$2:$C$3501,2,FALSE))/365</f>
        <v>22.509589041095889</v>
      </c>
      <c r="J225" s="38">
        <v>7</v>
      </c>
    </row>
    <row r="226" spans="1:12" x14ac:dyDescent="0.3">
      <c r="A226" s="38" t="s">
        <v>108</v>
      </c>
      <c r="B226" s="38">
        <v>2021</v>
      </c>
      <c r="C226" s="68">
        <v>44490</v>
      </c>
      <c r="D226" s="38" t="s">
        <v>13</v>
      </c>
      <c r="E226" s="38" t="s">
        <v>204</v>
      </c>
      <c r="F226" s="38" t="s">
        <v>204</v>
      </c>
      <c r="G226" s="67" t="s">
        <v>488</v>
      </c>
      <c r="H226" s="67" t="s">
        <v>232</v>
      </c>
      <c r="I226" s="14">
        <f>(C226-VLOOKUP(G226,Riders!$A$2:$C$3501,2,FALSE))/365</f>
        <v>24.421917808219177</v>
      </c>
      <c r="J226" s="38">
        <v>8</v>
      </c>
    </row>
    <row r="227" spans="1:12" x14ac:dyDescent="0.3">
      <c r="A227" s="38" t="s">
        <v>108</v>
      </c>
      <c r="B227" s="38">
        <v>2021</v>
      </c>
      <c r="C227" s="68">
        <v>44490</v>
      </c>
      <c r="D227" s="38" t="s">
        <v>13</v>
      </c>
      <c r="E227" s="38" t="s">
        <v>204</v>
      </c>
      <c r="F227" s="38" t="s">
        <v>204</v>
      </c>
      <c r="G227" s="67" t="s">
        <v>229</v>
      </c>
      <c r="H227" s="67" t="s">
        <v>61</v>
      </c>
      <c r="I227" s="14">
        <f>(C227-VLOOKUP(G227,Riders!$A$2:$C$3501,2,FALSE))/365</f>
        <v>23.12054794520548</v>
      </c>
      <c r="J227" s="38">
        <v>9</v>
      </c>
    </row>
    <row r="228" spans="1:12" x14ac:dyDescent="0.3">
      <c r="A228" s="38" t="s">
        <v>108</v>
      </c>
      <c r="B228" s="38">
        <v>2021</v>
      </c>
      <c r="C228" s="68">
        <v>44490</v>
      </c>
      <c r="D228" s="38" t="s">
        <v>13</v>
      </c>
      <c r="E228" s="38" t="s">
        <v>204</v>
      </c>
      <c r="F228" s="38" t="s">
        <v>204</v>
      </c>
      <c r="G228" s="67" t="s">
        <v>277</v>
      </c>
      <c r="H228" s="67" t="s">
        <v>278</v>
      </c>
      <c r="I228" s="14">
        <f>(C228-VLOOKUP(G228,Riders!$A$2:$C$3501,2,FALSE))/365</f>
        <v>23.613698630136987</v>
      </c>
      <c r="J228" s="38">
        <v>10</v>
      </c>
    </row>
    <row r="229" spans="1:12" x14ac:dyDescent="0.3">
      <c r="A229" s="38" t="s">
        <v>108</v>
      </c>
      <c r="B229" s="38">
        <v>2021</v>
      </c>
      <c r="C229" s="68">
        <v>44490</v>
      </c>
      <c r="D229" s="38" t="s">
        <v>13</v>
      </c>
      <c r="E229" s="38" t="s">
        <v>204</v>
      </c>
      <c r="F229" s="38" t="s">
        <v>204</v>
      </c>
      <c r="G229" s="67" t="s">
        <v>508</v>
      </c>
      <c r="H229" s="67" t="s">
        <v>21</v>
      </c>
      <c r="I229" s="14">
        <f>(C229-VLOOKUP(G229,Riders!$A$2:$C$3501,2,FALSE))/365</f>
        <v>20.989041095890411</v>
      </c>
      <c r="J229" s="38">
        <v>11</v>
      </c>
    </row>
    <row r="230" spans="1:12" x14ac:dyDescent="0.3">
      <c r="A230" s="38" t="s">
        <v>108</v>
      </c>
      <c r="B230" s="38">
        <v>2021</v>
      </c>
      <c r="C230" s="68">
        <v>44490</v>
      </c>
      <c r="D230" s="38" t="s">
        <v>13</v>
      </c>
      <c r="E230" s="38" t="s">
        <v>204</v>
      </c>
      <c r="F230" s="38" t="s">
        <v>204</v>
      </c>
      <c r="G230" s="67" t="s">
        <v>1415</v>
      </c>
      <c r="H230" s="67" t="s">
        <v>230</v>
      </c>
      <c r="I230" s="14">
        <f>(C230-VLOOKUP(G230,Riders!$A$2:$C$3501,2,FALSE))/365</f>
        <v>31.726027397260275</v>
      </c>
      <c r="J230" s="38">
        <v>12</v>
      </c>
    </row>
    <row r="231" spans="1:12" x14ac:dyDescent="0.3">
      <c r="A231" s="38" t="s">
        <v>108</v>
      </c>
      <c r="B231" s="38">
        <v>2021</v>
      </c>
      <c r="C231" s="68">
        <v>44490</v>
      </c>
      <c r="D231" s="38" t="s">
        <v>13</v>
      </c>
      <c r="E231" s="38" t="s">
        <v>204</v>
      </c>
      <c r="F231" s="38" t="s">
        <v>204</v>
      </c>
      <c r="G231" s="67" t="s">
        <v>221</v>
      </c>
      <c r="H231" s="67" t="s">
        <v>40</v>
      </c>
      <c r="I231" s="14">
        <f>(C231-VLOOKUP(G231,Riders!$A$2:$C$3501,2,FALSE))/365</f>
        <v>24.547945205479451</v>
      </c>
      <c r="J231" s="38">
        <v>13</v>
      </c>
    </row>
    <row r="232" spans="1:12" x14ac:dyDescent="0.3">
      <c r="A232" s="38" t="s">
        <v>108</v>
      </c>
      <c r="B232" s="38">
        <v>2021</v>
      </c>
      <c r="C232" s="68">
        <v>44490</v>
      </c>
      <c r="D232" s="38" t="s">
        <v>13</v>
      </c>
      <c r="E232" s="38" t="s">
        <v>204</v>
      </c>
      <c r="F232" s="38" t="s">
        <v>204</v>
      </c>
      <c r="G232" s="67" t="s">
        <v>566</v>
      </c>
      <c r="H232" s="67" t="s">
        <v>31</v>
      </c>
      <c r="I232" s="14">
        <f>(C232-VLOOKUP(G232,Riders!$A$2:$C$3501,2,FALSE))/365</f>
        <v>23.824657534246576</v>
      </c>
      <c r="J232" s="38">
        <v>14</v>
      </c>
    </row>
    <row r="233" spans="1:12" x14ac:dyDescent="0.3">
      <c r="A233" s="38" t="s">
        <v>108</v>
      </c>
      <c r="B233" s="38">
        <v>2021</v>
      </c>
      <c r="C233" s="68">
        <v>44490</v>
      </c>
      <c r="D233" s="38" t="s">
        <v>13</v>
      </c>
      <c r="E233" s="38" t="s">
        <v>204</v>
      </c>
      <c r="F233" s="38" t="s">
        <v>204</v>
      </c>
      <c r="G233" s="67" t="s">
        <v>279</v>
      </c>
      <c r="H233" s="67" t="s">
        <v>47</v>
      </c>
      <c r="I233" s="14">
        <f>(C233-VLOOKUP(G233,Riders!$A$2:$C$3501,2,FALSE))/365</f>
        <v>25.432876712328767</v>
      </c>
      <c r="J233" s="38">
        <v>15</v>
      </c>
    </row>
    <row r="234" spans="1:12" x14ac:dyDescent="0.3">
      <c r="A234" s="38" t="s">
        <v>108</v>
      </c>
      <c r="B234" s="38">
        <v>2021</v>
      </c>
      <c r="C234" s="68">
        <v>44490</v>
      </c>
      <c r="D234" s="38" t="s">
        <v>13</v>
      </c>
      <c r="E234" s="38" t="s">
        <v>204</v>
      </c>
      <c r="F234" s="38" t="s">
        <v>204</v>
      </c>
      <c r="G234" s="67" t="s">
        <v>259</v>
      </c>
      <c r="H234" s="67" t="s">
        <v>25</v>
      </c>
      <c r="I234" s="14">
        <f>(C234-VLOOKUP(G234,Riders!$A$2:$C$3501,2,FALSE))/365</f>
        <v>20.780821917808218</v>
      </c>
      <c r="J234" s="38">
        <v>16</v>
      </c>
    </row>
    <row r="235" spans="1:12" x14ac:dyDescent="0.3">
      <c r="A235" s="67" t="s">
        <v>108</v>
      </c>
      <c r="B235" s="67">
        <v>2021</v>
      </c>
      <c r="C235" s="68">
        <v>44490</v>
      </c>
      <c r="D235" s="67" t="s">
        <v>13</v>
      </c>
      <c r="E235" s="38" t="s">
        <v>204</v>
      </c>
      <c r="F235" s="38" t="s">
        <v>204</v>
      </c>
      <c r="G235" s="67" t="s">
        <v>219</v>
      </c>
      <c r="H235" s="67" t="s">
        <v>220</v>
      </c>
      <c r="I235" s="14">
        <f>(C235-VLOOKUP(G235,Riders!$A$2:$C$3501,2,FALSE))/365</f>
        <v>29.167123287671235</v>
      </c>
      <c r="J235" s="38">
        <v>17</v>
      </c>
    </row>
    <row r="236" spans="1:12" x14ac:dyDescent="0.3">
      <c r="A236" s="67" t="s">
        <v>108</v>
      </c>
      <c r="B236" s="67">
        <v>2021</v>
      </c>
      <c r="C236" s="68">
        <v>44490</v>
      </c>
      <c r="D236" s="67" t="s">
        <v>13</v>
      </c>
      <c r="E236" s="38" t="s">
        <v>204</v>
      </c>
      <c r="F236" s="38" t="s">
        <v>204</v>
      </c>
      <c r="G236" s="67" t="s">
        <v>446</v>
      </c>
      <c r="H236" s="67" t="s">
        <v>44</v>
      </c>
      <c r="I236" s="14">
        <f>(C236-VLOOKUP(G236,Riders!$A$2:$C$3501,2,FALSE))/365</f>
        <v>20.243835616438357</v>
      </c>
      <c r="J236" s="38">
        <v>18</v>
      </c>
    </row>
    <row r="237" spans="1:12" x14ac:dyDescent="0.3">
      <c r="A237" s="67" t="s">
        <v>108</v>
      </c>
      <c r="B237" s="67">
        <v>2021</v>
      </c>
      <c r="C237" s="68">
        <v>44490</v>
      </c>
      <c r="D237" s="67" t="s">
        <v>13</v>
      </c>
      <c r="E237" s="38" t="s">
        <v>204</v>
      </c>
      <c r="F237" s="38" t="s">
        <v>204</v>
      </c>
      <c r="G237" s="67" t="s">
        <v>2329</v>
      </c>
      <c r="H237" s="67" t="s">
        <v>49</v>
      </c>
      <c r="I237" s="14">
        <f>(C237-VLOOKUP(G237,Riders!$A$2:$C$3501,2,FALSE))/365</f>
        <v>21.150684931506849</v>
      </c>
      <c r="J237" s="38">
        <v>19</v>
      </c>
    </row>
    <row r="238" spans="1:12" x14ac:dyDescent="0.3">
      <c r="A238" s="67" t="s">
        <v>108</v>
      </c>
      <c r="B238" s="67">
        <v>2021</v>
      </c>
      <c r="C238" s="68">
        <v>44490</v>
      </c>
      <c r="D238" s="67" t="s">
        <v>13</v>
      </c>
      <c r="E238" s="38" t="s">
        <v>204</v>
      </c>
      <c r="F238" s="38" t="s">
        <v>204</v>
      </c>
      <c r="G238" s="67" t="s">
        <v>463</v>
      </c>
      <c r="H238" s="67" t="s">
        <v>27</v>
      </c>
      <c r="I238" s="14">
        <f>(C238-VLOOKUP(G238,Riders!$A$2:$C$3501,2,FALSE))/365</f>
        <v>19.893150684931506</v>
      </c>
      <c r="J238" s="38">
        <v>20</v>
      </c>
    </row>
    <row r="239" spans="1:12" x14ac:dyDescent="0.3">
      <c r="A239" s="67" t="s">
        <v>108</v>
      </c>
      <c r="B239" s="67">
        <v>2021</v>
      </c>
      <c r="C239" s="68">
        <v>44490</v>
      </c>
      <c r="D239" s="67" t="s">
        <v>13</v>
      </c>
      <c r="E239" s="38" t="s">
        <v>204</v>
      </c>
      <c r="F239" s="38" t="s">
        <v>204</v>
      </c>
      <c r="G239" s="67" t="s">
        <v>476</v>
      </c>
      <c r="H239" s="67" t="s">
        <v>70</v>
      </c>
      <c r="I239" s="14">
        <f>(C239-VLOOKUP(G239,Riders!$A$2:$C$3501,2,FALSE))/365</f>
        <v>20.235616438356164</v>
      </c>
      <c r="J239" s="38">
        <v>21</v>
      </c>
    </row>
    <row r="240" spans="1:12" x14ac:dyDescent="0.3">
      <c r="A240" s="62" t="s">
        <v>71</v>
      </c>
      <c r="B240" s="62">
        <v>2021</v>
      </c>
      <c r="C240" s="64">
        <v>44449</v>
      </c>
      <c r="D240" s="62" t="s">
        <v>72</v>
      </c>
      <c r="E240" s="39" t="s">
        <v>204</v>
      </c>
      <c r="F240" s="39" t="s">
        <v>204</v>
      </c>
      <c r="G240" s="62" t="s">
        <v>446</v>
      </c>
      <c r="H240" s="62" t="s">
        <v>44</v>
      </c>
      <c r="I240" s="14">
        <f>(C240-VLOOKUP(G240,Riders!$A$2:$C$3501,2,FALSE))/365</f>
        <v>20.13150684931507</v>
      </c>
      <c r="J240" s="39">
        <v>1</v>
      </c>
      <c r="K240" s="6">
        <v>0.42638888888888887</v>
      </c>
      <c r="L240">
        <v>43.96</v>
      </c>
    </row>
    <row r="241" spans="1:12" x14ac:dyDescent="0.3">
      <c r="A241" s="62" t="s">
        <v>71</v>
      </c>
      <c r="B241" s="62">
        <v>2021</v>
      </c>
      <c r="C241" s="64">
        <v>44449</v>
      </c>
      <c r="D241" s="62" t="s">
        <v>72</v>
      </c>
      <c r="E241" s="39" t="s">
        <v>204</v>
      </c>
      <c r="F241" s="39" t="s">
        <v>204</v>
      </c>
      <c r="G241" s="62" t="s">
        <v>566</v>
      </c>
      <c r="H241" s="62" t="s">
        <v>31</v>
      </c>
      <c r="I241" s="14">
        <f>(C241-VLOOKUP(G241,Riders!$A$2:$C$3501,2,FALSE))/365</f>
        <v>23.712328767123289</v>
      </c>
      <c r="J241" s="39">
        <v>2</v>
      </c>
    </row>
    <row r="242" spans="1:12" x14ac:dyDescent="0.3">
      <c r="A242" s="62" t="s">
        <v>71</v>
      </c>
      <c r="B242" s="62">
        <v>2021</v>
      </c>
      <c r="C242" s="64">
        <v>44449</v>
      </c>
      <c r="D242" s="62" t="s">
        <v>72</v>
      </c>
      <c r="E242" s="39" t="s">
        <v>204</v>
      </c>
      <c r="F242" s="39" t="s">
        <v>204</v>
      </c>
      <c r="G242" s="62" t="s">
        <v>279</v>
      </c>
      <c r="H242" s="62" t="s">
        <v>47</v>
      </c>
      <c r="I242" s="14">
        <f>(C242-VLOOKUP(G242,Riders!$A$2:$C$3501,2,FALSE))/365</f>
        <v>25.32054794520548</v>
      </c>
      <c r="J242" s="39">
        <v>3</v>
      </c>
    </row>
    <row r="243" spans="1:12" x14ac:dyDescent="0.3">
      <c r="A243" s="62" t="s">
        <v>71</v>
      </c>
      <c r="B243" s="62">
        <v>2021</v>
      </c>
      <c r="C243" s="64">
        <v>44449</v>
      </c>
      <c r="D243" s="62" t="s">
        <v>72</v>
      </c>
      <c r="E243" s="39" t="s">
        <v>204</v>
      </c>
      <c r="F243" s="39" t="s">
        <v>204</v>
      </c>
      <c r="G243" s="62" t="s">
        <v>506</v>
      </c>
      <c r="H243" s="62" t="s">
        <v>27</v>
      </c>
      <c r="I243" s="14">
        <f>(C243-VLOOKUP(G243,Riders!$A$2:$C$3501,2,FALSE))/365</f>
        <v>19.780821917808218</v>
      </c>
      <c r="J243" s="39">
        <v>4</v>
      </c>
    </row>
    <row r="244" spans="1:12" x14ac:dyDescent="0.3">
      <c r="A244" s="62" t="s">
        <v>71</v>
      </c>
      <c r="B244" s="62">
        <v>2021</v>
      </c>
      <c r="C244" s="64">
        <v>44449</v>
      </c>
      <c r="D244" s="62" t="s">
        <v>72</v>
      </c>
      <c r="E244" s="39" t="s">
        <v>204</v>
      </c>
      <c r="F244" s="39" t="s">
        <v>204</v>
      </c>
      <c r="G244" s="62" t="s">
        <v>600</v>
      </c>
      <c r="H244" s="62" t="s">
        <v>254</v>
      </c>
      <c r="I244" s="14">
        <f>(C244-VLOOKUP(G244,Riders!$A$2:$C$3501,2,FALSE))/365</f>
        <v>26.460273972602739</v>
      </c>
      <c r="J244" s="39">
        <v>5</v>
      </c>
    </row>
    <row r="245" spans="1:12" x14ac:dyDescent="0.3">
      <c r="A245" s="62" t="s">
        <v>71</v>
      </c>
      <c r="B245" s="62">
        <v>2021</v>
      </c>
      <c r="C245" s="64">
        <v>44449</v>
      </c>
      <c r="D245" s="62" t="s">
        <v>72</v>
      </c>
      <c r="E245" s="39" t="s">
        <v>204</v>
      </c>
      <c r="F245" s="39" t="s">
        <v>204</v>
      </c>
      <c r="G245" s="62" t="s">
        <v>508</v>
      </c>
      <c r="H245" s="62" t="s">
        <v>21</v>
      </c>
      <c r="I245" s="14">
        <f>(C245-VLOOKUP(G245,Riders!$A$2:$C$3501,2,FALSE))/365</f>
        <v>20.876712328767123</v>
      </c>
      <c r="J245" s="39">
        <v>6</v>
      </c>
    </row>
    <row r="246" spans="1:12" x14ac:dyDescent="0.3">
      <c r="A246" s="62" t="s">
        <v>71</v>
      </c>
      <c r="B246" s="62">
        <v>2021</v>
      </c>
      <c r="C246" s="64">
        <v>44449</v>
      </c>
      <c r="D246" s="62" t="s">
        <v>72</v>
      </c>
      <c r="E246" s="39" t="s">
        <v>204</v>
      </c>
      <c r="F246" s="39" t="s">
        <v>204</v>
      </c>
      <c r="G246" s="62" t="s">
        <v>284</v>
      </c>
      <c r="H246" s="62" t="s">
        <v>51</v>
      </c>
      <c r="I246" s="14">
        <f>(C246-VLOOKUP(G246,Riders!$A$2:$C$3501,2,FALSE))/365</f>
        <v>19.608219178082191</v>
      </c>
      <c r="J246" s="39">
        <v>7</v>
      </c>
    </row>
    <row r="247" spans="1:12" x14ac:dyDescent="0.3">
      <c r="A247" s="62" t="s">
        <v>71</v>
      </c>
      <c r="B247" s="62">
        <v>2021</v>
      </c>
      <c r="C247" s="64">
        <v>44449</v>
      </c>
      <c r="D247" s="62" t="s">
        <v>72</v>
      </c>
      <c r="E247" s="39" t="s">
        <v>204</v>
      </c>
      <c r="F247" s="39" t="s">
        <v>204</v>
      </c>
      <c r="G247" s="62" t="s">
        <v>549</v>
      </c>
      <c r="H247" s="62" t="s">
        <v>67</v>
      </c>
      <c r="I247" s="14">
        <f>(C247-VLOOKUP(G247,Riders!$A$2:$C$3501,2,FALSE))/365</f>
        <v>29.104109589041094</v>
      </c>
      <c r="J247" s="39">
        <v>8</v>
      </c>
    </row>
    <row r="248" spans="1:12" x14ac:dyDescent="0.3">
      <c r="A248" s="62" t="s">
        <v>71</v>
      </c>
      <c r="B248" s="62">
        <v>2021</v>
      </c>
      <c r="C248" s="64">
        <v>44449</v>
      </c>
      <c r="D248" s="62" t="s">
        <v>72</v>
      </c>
      <c r="E248" s="39" t="s">
        <v>204</v>
      </c>
      <c r="F248" s="39" t="s">
        <v>204</v>
      </c>
      <c r="G248" s="62" t="s">
        <v>248</v>
      </c>
      <c r="H248" s="62" t="s">
        <v>91</v>
      </c>
      <c r="I248" s="14">
        <f>(C248-VLOOKUP(G248,Riders!$A$2:$C$3501,2,FALSE))/365</f>
        <v>22.065753424657533</v>
      </c>
      <c r="J248" s="39">
        <v>9</v>
      </c>
    </row>
    <row r="249" spans="1:12" x14ac:dyDescent="0.3">
      <c r="A249" s="62" t="s">
        <v>71</v>
      </c>
      <c r="B249" s="62">
        <v>2021</v>
      </c>
      <c r="C249" s="64">
        <v>44449</v>
      </c>
      <c r="D249" s="62" t="s">
        <v>72</v>
      </c>
      <c r="E249" s="39" t="s">
        <v>204</v>
      </c>
      <c r="F249" s="39" t="s">
        <v>204</v>
      </c>
      <c r="G249" s="62" t="s">
        <v>601</v>
      </c>
      <c r="H249" s="62" t="s">
        <v>49</v>
      </c>
      <c r="I249" s="14" t="e">
        <f>(C249-VLOOKUP(G249,Riders!$A$2:$C$3501,2,FALSE))/365</f>
        <v>#N/A</v>
      </c>
      <c r="J249" s="39">
        <v>10</v>
      </c>
    </row>
    <row r="250" spans="1:12" x14ac:dyDescent="0.3">
      <c r="A250" s="62" t="s">
        <v>71</v>
      </c>
      <c r="B250" s="62">
        <v>2021</v>
      </c>
      <c r="C250" s="64">
        <v>44449</v>
      </c>
      <c r="D250" s="62" t="s">
        <v>72</v>
      </c>
      <c r="E250" s="39" t="s">
        <v>204</v>
      </c>
      <c r="F250" s="39" t="s">
        <v>204</v>
      </c>
      <c r="G250" s="62" t="s">
        <v>285</v>
      </c>
      <c r="H250" s="62" t="s">
        <v>286</v>
      </c>
      <c r="I250" s="14">
        <f>(C250-VLOOKUP(G250,Riders!$A$2:$C$3501,2,FALSE))/365</f>
        <v>21.197260273972603</v>
      </c>
      <c r="J250" s="39">
        <v>11</v>
      </c>
    </row>
    <row r="251" spans="1:12" x14ac:dyDescent="0.3">
      <c r="A251" s="62" t="s">
        <v>71</v>
      </c>
      <c r="B251" s="62">
        <v>2021</v>
      </c>
      <c r="C251" s="64">
        <v>44449</v>
      </c>
      <c r="D251" s="62" t="s">
        <v>72</v>
      </c>
      <c r="E251" s="39" t="s">
        <v>204</v>
      </c>
      <c r="F251" s="39" t="s">
        <v>204</v>
      </c>
      <c r="G251" s="62" t="s">
        <v>440</v>
      </c>
      <c r="H251" s="62" t="s">
        <v>15</v>
      </c>
      <c r="I251" s="14">
        <f>(C251-VLOOKUP(G251,Riders!$A$2:$C$3501,2,FALSE))/365</f>
        <v>20.835616438356166</v>
      </c>
      <c r="J251" s="39">
        <v>12</v>
      </c>
    </row>
    <row r="252" spans="1:12" x14ac:dyDescent="0.3">
      <c r="A252" s="62" t="s">
        <v>71</v>
      </c>
      <c r="B252" s="62">
        <v>2021</v>
      </c>
      <c r="C252" s="64">
        <v>44449</v>
      </c>
      <c r="D252" s="62" t="s">
        <v>72</v>
      </c>
      <c r="E252" s="39" t="s">
        <v>204</v>
      </c>
      <c r="F252" s="39" t="s">
        <v>204</v>
      </c>
      <c r="G252" s="62" t="s">
        <v>602</v>
      </c>
      <c r="H252" s="62" t="s">
        <v>59</v>
      </c>
      <c r="I252" s="14">
        <f>(C252-VLOOKUP(G252,Riders!$A$2:$C$3501,2,FALSE))/365</f>
        <v>21.561643835616437</v>
      </c>
      <c r="J252" s="39">
        <v>13</v>
      </c>
    </row>
    <row r="253" spans="1:12" x14ac:dyDescent="0.3">
      <c r="A253" s="62" t="s">
        <v>71</v>
      </c>
      <c r="B253" s="62">
        <v>2021</v>
      </c>
      <c r="C253" s="64">
        <v>44449</v>
      </c>
      <c r="D253" s="62" t="s">
        <v>72</v>
      </c>
      <c r="E253" s="39" t="s">
        <v>204</v>
      </c>
      <c r="F253" s="39" t="s">
        <v>204</v>
      </c>
      <c r="G253" s="62" t="s">
        <v>476</v>
      </c>
      <c r="H253" s="62" t="s">
        <v>70</v>
      </c>
      <c r="I253" s="14">
        <f>(C253-VLOOKUP(G253,Riders!$A$2:$C$3501,2,FALSE))/365</f>
        <v>20.123287671232877</v>
      </c>
      <c r="J253" s="39">
        <v>14</v>
      </c>
    </row>
    <row r="254" spans="1:12" x14ac:dyDescent="0.3">
      <c r="A254" s="62" t="s">
        <v>71</v>
      </c>
      <c r="B254" s="62">
        <v>2021</v>
      </c>
      <c r="C254" s="64">
        <v>44449</v>
      </c>
      <c r="D254" s="62" t="s">
        <v>72</v>
      </c>
      <c r="E254" s="39" t="s">
        <v>204</v>
      </c>
      <c r="F254" s="39" t="s">
        <v>204</v>
      </c>
      <c r="G254" s="62" t="s">
        <v>263</v>
      </c>
      <c r="H254" s="62" t="s">
        <v>264</v>
      </c>
      <c r="I254" s="14">
        <f>(C254-VLOOKUP(G254,Riders!$A$2:$C$3501,2,FALSE))/365</f>
        <v>18.416438356164385</v>
      </c>
      <c r="J254" s="39">
        <v>15</v>
      </c>
    </row>
    <row r="255" spans="1:12" x14ac:dyDescent="0.3">
      <c r="A255" s="67" t="s">
        <v>117</v>
      </c>
      <c r="B255" s="67">
        <v>2021</v>
      </c>
      <c r="C255" s="68">
        <v>44386</v>
      </c>
      <c r="D255" s="67" t="s">
        <v>72</v>
      </c>
      <c r="E255" s="38" t="s">
        <v>204</v>
      </c>
      <c r="F255" s="38" t="s">
        <v>204</v>
      </c>
      <c r="G255" s="67" t="s">
        <v>222</v>
      </c>
      <c r="H255" s="67" t="s">
        <v>223</v>
      </c>
      <c r="I255" s="14">
        <f>(C255-VLOOKUP(G255,Riders!$A$2:$C$3501,2,FALSE))/365</f>
        <v>22.016438356164382</v>
      </c>
      <c r="J255" s="38">
        <v>1</v>
      </c>
      <c r="K255" s="6">
        <v>0.48472222222222222</v>
      </c>
      <c r="L255">
        <v>43.820999999999998</v>
      </c>
    </row>
    <row r="256" spans="1:12" x14ac:dyDescent="0.3">
      <c r="A256" s="67" t="s">
        <v>117</v>
      </c>
      <c r="B256" s="67">
        <v>2021</v>
      </c>
      <c r="C256" s="68">
        <v>44386</v>
      </c>
      <c r="D256" s="67" t="s">
        <v>72</v>
      </c>
      <c r="E256" s="38" t="s">
        <v>204</v>
      </c>
      <c r="F256" s="38" t="s">
        <v>204</v>
      </c>
      <c r="G256" s="67" t="s">
        <v>314</v>
      </c>
      <c r="H256" s="67" t="s">
        <v>124</v>
      </c>
      <c r="I256" s="14">
        <f>(C256-VLOOKUP(G256,Riders!$A$2:$C$3501,2,FALSE))/365</f>
        <v>24.767123287671232</v>
      </c>
      <c r="J256" s="38">
        <v>2</v>
      </c>
    </row>
    <row r="257" spans="1:12" x14ac:dyDescent="0.3">
      <c r="A257" s="67" t="s">
        <v>117</v>
      </c>
      <c r="B257" s="67">
        <v>2021</v>
      </c>
      <c r="C257" s="68">
        <v>44386</v>
      </c>
      <c r="D257" s="67" t="s">
        <v>72</v>
      </c>
      <c r="E257" s="38" t="s">
        <v>204</v>
      </c>
      <c r="F257" s="38" t="s">
        <v>204</v>
      </c>
      <c r="G257" s="67" t="s">
        <v>276</v>
      </c>
      <c r="H257" s="67" t="s">
        <v>120</v>
      </c>
      <c r="I257" s="14" t="e">
        <f>(C257-VLOOKUP(G257,Riders!$A$2:$C$3501,2,FALSE))/365</f>
        <v>#N/A</v>
      </c>
      <c r="J257" s="38">
        <v>3</v>
      </c>
    </row>
    <row r="258" spans="1:12" x14ac:dyDescent="0.3">
      <c r="A258" s="67" t="s">
        <v>117</v>
      </c>
      <c r="B258" s="67">
        <v>2021</v>
      </c>
      <c r="C258" s="68">
        <v>44386</v>
      </c>
      <c r="D258" s="67" t="s">
        <v>72</v>
      </c>
      <c r="E258" s="119" t="s">
        <v>204</v>
      </c>
      <c r="F258" s="119" t="s">
        <v>204</v>
      </c>
      <c r="G258" s="67" t="s">
        <v>293</v>
      </c>
      <c r="H258" s="67" t="s">
        <v>172</v>
      </c>
      <c r="I258" s="14">
        <f>(C258-VLOOKUP(G258,Riders!$A$2:$C$3501,2,FALSE))/365</f>
        <v>22.035616438356165</v>
      </c>
      <c r="J258" s="38">
        <v>4</v>
      </c>
    </row>
    <row r="259" spans="1:12" x14ac:dyDescent="0.3">
      <c r="A259" s="67" t="s">
        <v>117</v>
      </c>
      <c r="B259" s="67">
        <v>2021</v>
      </c>
      <c r="C259" s="68">
        <v>44386</v>
      </c>
      <c r="D259" s="67" t="s">
        <v>72</v>
      </c>
      <c r="E259" s="119" t="s">
        <v>204</v>
      </c>
      <c r="F259" s="119" t="s">
        <v>204</v>
      </c>
      <c r="G259" s="67" t="s">
        <v>488</v>
      </c>
      <c r="H259" s="67" t="s">
        <v>232</v>
      </c>
      <c r="I259" s="14">
        <f>(C259-VLOOKUP(G259,Riders!$A$2:$C$3501,2,FALSE))/365</f>
        <v>24.136986301369863</v>
      </c>
      <c r="J259" s="38">
        <v>5</v>
      </c>
    </row>
    <row r="260" spans="1:12" x14ac:dyDescent="0.3">
      <c r="A260" s="67" t="s">
        <v>117</v>
      </c>
      <c r="B260" s="67">
        <v>2021</v>
      </c>
      <c r="C260" s="68">
        <v>44386</v>
      </c>
      <c r="D260" s="67" t="s">
        <v>72</v>
      </c>
      <c r="E260" s="119" t="s">
        <v>204</v>
      </c>
      <c r="F260" s="119" t="s">
        <v>204</v>
      </c>
      <c r="G260" s="67" t="s">
        <v>1415</v>
      </c>
      <c r="H260" s="67" t="s">
        <v>230</v>
      </c>
      <c r="I260" s="14">
        <f>(C260-VLOOKUP(G260,Riders!$A$2:$C$3501,2,FALSE))/365</f>
        <v>31.44109589041096</v>
      </c>
      <c r="J260" s="38">
        <v>6</v>
      </c>
    </row>
    <row r="261" spans="1:12" x14ac:dyDescent="0.3">
      <c r="A261" s="67" t="s">
        <v>117</v>
      </c>
      <c r="B261" s="67">
        <v>2021</v>
      </c>
      <c r="C261" s="68">
        <v>44386</v>
      </c>
      <c r="D261" s="67" t="s">
        <v>72</v>
      </c>
      <c r="E261" s="119" t="s">
        <v>204</v>
      </c>
      <c r="F261" s="119" t="s">
        <v>204</v>
      </c>
      <c r="G261" s="67" t="s">
        <v>277</v>
      </c>
      <c r="H261" s="67" t="s">
        <v>278</v>
      </c>
      <c r="I261" s="14">
        <f>(C261-VLOOKUP(G261,Riders!$A$2:$C$3501,2,FALSE))/365</f>
        <v>23.328767123287673</v>
      </c>
      <c r="J261" s="38">
        <v>7</v>
      </c>
    </row>
    <row r="262" spans="1:12" x14ac:dyDescent="0.3">
      <c r="A262" s="67" t="s">
        <v>117</v>
      </c>
      <c r="B262" s="67">
        <v>2021</v>
      </c>
      <c r="C262" s="68">
        <v>44386</v>
      </c>
      <c r="D262" s="67" t="s">
        <v>72</v>
      </c>
      <c r="E262" s="119" t="s">
        <v>204</v>
      </c>
      <c r="F262" s="119" t="s">
        <v>204</v>
      </c>
      <c r="G262" s="67" t="s">
        <v>427</v>
      </c>
      <c r="H262" s="67" t="s">
        <v>56</v>
      </c>
      <c r="I262" s="14">
        <f>(C262-VLOOKUP(G262,Riders!$A$2:$C$3501,2,FALSE))/365</f>
        <v>27.202739726027396</v>
      </c>
      <c r="J262" s="38">
        <v>8</v>
      </c>
    </row>
    <row r="263" spans="1:12" x14ac:dyDescent="0.3">
      <c r="A263" s="67" t="s">
        <v>117</v>
      </c>
      <c r="B263" s="67">
        <v>2021</v>
      </c>
      <c r="C263" s="68">
        <v>44386</v>
      </c>
      <c r="D263" s="67" t="s">
        <v>72</v>
      </c>
      <c r="E263" s="119" t="s">
        <v>204</v>
      </c>
      <c r="F263" s="119" t="s">
        <v>204</v>
      </c>
      <c r="G263" s="67" t="s">
        <v>601</v>
      </c>
      <c r="H263" s="67" t="s">
        <v>49</v>
      </c>
      <c r="I263" s="14" t="e">
        <f>(C263-VLOOKUP(G263,Riders!$A$2:$C$3501,2,FALSE))/365</f>
        <v>#N/A</v>
      </c>
      <c r="J263" s="38">
        <v>9</v>
      </c>
    </row>
    <row r="264" spans="1:12" x14ac:dyDescent="0.3">
      <c r="A264" s="67" t="s">
        <v>117</v>
      </c>
      <c r="B264" s="67">
        <v>2021</v>
      </c>
      <c r="C264" s="68">
        <v>44386</v>
      </c>
      <c r="D264" s="67" t="s">
        <v>72</v>
      </c>
      <c r="E264" s="119" t="s">
        <v>204</v>
      </c>
      <c r="F264" s="119" t="s">
        <v>204</v>
      </c>
      <c r="G264" s="67" t="s">
        <v>234</v>
      </c>
      <c r="H264" s="67" t="s">
        <v>235</v>
      </c>
      <c r="I264" s="14">
        <f>(C264-VLOOKUP(G264,Riders!$A$2:$C$3501,2,FALSE))/365</f>
        <v>24.802739726027397</v>
      </c>
      <c r="J264" s="38">
        <v>10</v>
      </c>
    </row>
    <row r="265" spans="1:12" x14ac:dyDescent="0.3">
      <c r="A265" s="67" t="s">
        <v>117</v>
      </c>
      <c r="B265" s="67">
        <v>2021</v>
      </c>
      <c r="C265" s="68">
        <v>44386</v>
      </c>
      <c r="D265" s="67" t="s">
        <v>72</v>
      </c>
      <c r="E265" s="119" t="s">
        <v>204</v>
      </c>
      <c r="F265" s="119" t="s">
        <v>204</v>
      </c>
      <c r="G265" s="67" t="s">
        <v>242</v>
      </c>
      <c r="H265" s="67" t="s">
        <v>243</v>
      </c>
      <c r="I265" s="14">
        <f>(C265-VLOOKUP(G265,Riders!$A$2:$C$3501,2,FALSE))/365</f>
        <v>26.608219178082191</v>
      </c>
      <c r="J265" s="38">
        <v>11</v>
      </c>
    </row>
    <row r="266" spans="1:12" x14ac:dyDescent="0.3">
      <c r="A266" s="67" t="s">
        <v>117</v>
      </c>
      <c r="B266" s="67">
        <v>2021</v>
      </c>
      <c r="C266" s="68">
        <v>44386</v>
      </c>
      <c r="D266" s="67" t="s">
        <v>72</v>
      </c>
      <c r="E266" s="119" t="s">
        <v>204</v>
      </c>
      <c r="F266" s="119" t="s">
        <v>204</v>
      </c>
      <c r="G266" s="67" t="s">
        <v>515</v>
      </c>
      <c r="H266" s="67" t="s">
        <v>118</v>
      </c>
      <c r="I266" s="14">
        <f>(C266-VLOOKUP(G266,Riders!$A$2:$C$3501,2,FALSE))/365</f>
        <v>18.378082191780823</v>
      </c>
      <c r="J266" s="38">
        <v>12</v>
      </c>
    </row>
    <row r="267" spans="1:12" x14ac:dyDescent="0.3">
      <c r="A267" s="67" t="s">
        <v>117</v>
      </c>
      <c r="B267" s="67">
        <v>2021</v>
      </c>
      <c r="C267" s="68">
        <v>44386</v>
      </c>
      <c r="D267" s="67" t="s">
        <v>72</v>
      </c>
      <c r="E267" s="119" t="s">
        <v>204</v>
      </c>
      <c r="F267" s="119" t="s">
        <v>204</v>
      </c>
      <c r="G267" s="67" t="s">
        <v>593</v>
      </c>
      <c r="H267" s="67" t="s">
        <v>254</v>
      </c>
      <c r="I267" s="14">
        <f>(C267-VLOOKUP(G267,Riders!$A$2:$C$3501,2,FALSE))/365</f>
        <v>26.287671232876711</v>
      </c>
      <c r="J267" s="38">
        <v>13</v>
      </c>
    </row>
    <row r="268" spans="1:12" x14ac:dyDescent="0.3">
      <c r="A268" s="67" t="s">
        <v>117</v>
      </c>
      <c r="B268" s="67">
        <v>2021</v>
      </c>
      <c r="C268" s="68">
        <v>44386</v>
      </c>
      <c r="D268" s="67" t="s">
        <v>72</v>
      </c>
      <c r="E268" s="119" t="s">
        <v>204</v>
      </c>
      <c r="F268" s="119" t="s">
        <v>204</v>
      </c>
      <c r="G268" s="67" t="s">
        <v>294</v>
      </c>
      <c r="H268" s="67" t="s">
        <v>295</v>
      </c>
      <c r="I268" s="14">
        <f>(C268-VLOOKUP(G268,Riders!$A$2:$C$3501,2,FALSE))/365</f>
        <v>23.736986301369864</v>
      </c>
      <c r="J268" s="38">
        <v>14</v>
      </c>
    </row>
    <row r="269" spans="1:12" x14ac:dyDescent="0.3">
      <c r="A269" s="67" t="s">
        <v>117</v>
      </c>
      <c r="B269" s="67">
        <v>2021</v>
      </c>
      <c r="C269" s="68">
        <v>44386</v>
      </c>
      <c r="D269" s="67" t="s">
        <v>72</v>
      </c>
      <c r="E269" s="119" t="s">
        <v>204</v>
      </c>
      <c r="F269" s="119" t="s">
        <v>204</v>
      </c>
      <c r="G269" s="67" t="s">
        <v>297</v>
      </c>
      <c r="H269" s="67" t="s">
        <v>31</v>
      </c>
      <c r="I269" s="14">
        <f>(C269-VLOOKUP(G269,Riders!$A$2:$C$3501,2,FALSE))/365</f>
        <v>22.008219178082193</v>
      </c>
      <c r="J269" s="38">
        <v>15</v>
      </c>
    </row>
    <row r="270" spans="1:12" x14ac:dyDescent="0.3">
      <c r="A270" s="62" t="s">
        <v>127</v>
      </c>
      <c r="B270" s="62">
        <v>2021</v>
      </c>
      <c r="C270" s="64">
        <v>44330</v>
      </c>
      <c r="D270" s="62" t="s">
        <v>72</v>
      </c>
      <c r="E270" s="158" t="s">
        <v>204</v>
      </c>
      <c r="F270" s="158" t="s">
        <v>204</v>
      </c>
      <c r="G270" s="62" t="s">
        <v>221</v>
      </c>
      <c r="H270" s="62"/>
      <c r="I270" s="14">
        <f>(C270-VLOOKUP(G270,Riders!$A$2:$C$3501,2,FALSE))/365</f>
        <v>24.109589041095891</v>
      </c>
      <c r="J270" s="39">
        <v>1</v>
      </c>
      <c r="K270" s="6">
        <v>0.13472222222222222</v>
      </c>
      <c r="L270">
        <v>41.604999999999997</v>
      </c>
    </row>
    <row r="271" spans="1:12" x14ac:dyDescent="0.3">
      <c r="A271" s="62" t="s">
        <v>127</v>
      </c>
      <c r="B271" s="62">
        <v>2021</v>
      </c>
      <c r="C271" s="64">
        <v>44330</v>
      </c>
      <c r="D271" s="62" t="s">
        <v>72</v>
      </c>
      <c r="E271" s="158" t="s">
        <v>204</v>
      </c>
      <c r="F271" s="158" t="s">
        <v>204</v>
      </c>
      <c r="G271" s="62" t="s">
        <v>242</v>
      </c>
      <c r="H271" s="62"/>
      <c r="I271" s="14">
        <f>(C271-VLOOKUP(G271,Riders!$A$2:$C$3501,2,FALSE))/365</f>
        <v>26.454794520547946</v>
      </c>
      <c r="J271" s="39">
        <v>2</v>
      </c>
    </row>
    <row r="272" spans="1:12" x14ac:dyDescent="0.3">
      <c r="A272" s="62" t="s">
        <v>127</v>
      </c>
      <c r="B272" s="62">
        <v>2021</v>
      </c>
      <c r="C272" s="64">
        <v>44330</v>
      </c>
      <c r="D272" s="62" t="s">
        <v>72</v>
      </c>
      <c r="E272" s="158" t="s">
        <v>204</v>
      </c>
      <c r="F272" s="158" t="s">
        <v>204</v>
      </c>
      <c r="G272" s="62" t="s">
        <v>229</v>
      </c>
      <c r="H272" s="62"/>
      <c r="I272" s="14">
        <f>(C272-VLOOKUP(G272,Riders!$A$2:$C$3501,2,FALSE))/365</f>
        <v>22.682191780821917</v>
      </c>
      <c r="J272" s="39">
        <v>3</v>
      </c>
    </row>
    <row r="273" spans="1:10" x14ac:dyDescent="0.3">
      <c r="A273" s="62" t="s">
        <v>127</v>
      </c>
      <c r="B273" s="62">
        <v>2021</v>
      </c>
      <c r="C273" s="64">
        <v>44330</v>
      </c>
      <c r="D273" s="62" t="s">
        <v>72</v>
      </c>
      <c r="E273" s="158" t="s">
        <v>204</v>
      </c>
      <c r="F273" s="158" t="s">
        <v>204</v>
      </c>
      <c r="G273" s="62" t="s">
        <v>219</v>
      </c>
      <c r="H273" s="62"/>
      <c r="I273" s="14">
        <f>(C273-VLOOKUP(G273,Riders!$A$2:$C$3501,2,FALSE))/365</f>
        <v>28.728767123287671</v>
      </c>
      <c r="J273" s="39">
        <v>4</v>
      </c>
    </row>
    <row r="274" spans="1:10" x14ac:dyDescent="0.3">
      <c r="A274" s="62" t="s">
        <v>127</v>
      </c>
      <c r="B274" s="62">
        <v>2021</v>
      </c>
      <c r="C274" s="64">
        <v>44330</v>
      </c>
      <c r="D274" s="62" t="s">
        <v>72</v>
      </c>
      <c r="E274" s="158" t="s">
        <v>204</v>
      </c>
      <c r="F274" s="158" t="s">
        <v>204</v>
      </c>
      <c r="G274" s="62" t="s">
        <v>320</v>
      </c>
      <c r="H274" s="62"/>
      <c r="I274" s="14">
        <f>(C274-VLOOKUP(G274,Riders!$A$2:$C$3501,2,FALSE))/365</f>
        <v>23.830136986301369</v>
      </c>
      <c r="J274" s="39">
        <v>5</v>
      </c>
    </row>
    <row r="275" spans="1:10" x14ac:dyDescent="0.3">
      <c r="A275" s="62" t="s">
        <v>127</v>
      </c>
      <c r="B275" s="62">
        <v>2021</v>
      </c>
      <c r="C275" s="64">
        <v>44330</v>
      </c>
      <c r="D275" s="62" t="s">
        <v>72</v>
      </c>
      <c r="E275" s="158" t="s">
        <v>204</v>
      </c>
      <c r="F275" s="158" t="s">
        <v>204</v>
      </c>
      <c r="G275" s="62" t="s">
        <v>333</v>
      </c>
      <c r="H275" s="62"/>
      <c r="I275" s="14">
        <f>(C275-VLOOKUP(G275,Riders!$A$2:$C$3501,2,FALSE))/365</f>
        <v>26.791780821917808</v>
      </c>
      <c r="J275" s="39">
        <v>6</v>
      </c>
    </row>
  </sheetData>
  <autoFilter ref="A1:L186" xr:uid="{5012E146-B698-4143-B8F5-51475341D5CC}">
    <sortState xmlns:xlrd2="http://schemas.microsoft.com/office/spreadsheetml/2017/richdata2" ref="A2:L275">
      <sortCondition descending="1" ref="C1:C186"/>
    </sortState>
  </autoFilter>
  <phoneticPr fontId="2" type="noConversion"/>
  <conditionalFormatting sqref="D109:D129">
    <cfRule type="expression" dxfId="102" priority="10">
      <formula>$E109="F"</formula>
    </cfRule>
    <cfRule type="expression" dxfId="101" priority="11">
      <formula>$E109="SF"</formula>
    </cfRule>
    <cfRule type="expression" dxfId="100" priority="12">
      <formula>$E109="QF"</formula>
    </cfRule>
    <cfRule type="expression" dxfId="99" priority="13">
      <formula>$E109="R16"</formula>
    </cfRule>
    <cfRule type="expression" dxfId="98" priority="14">
      <formula>$E109="R8"</formula>
    </cfRule>
  </conditionalFormatting>
  <conditionalFormatting sqref="D166:D234 A166:B234">
    <cfRule type="expression" dxfId="97" priority="8">
      <formula>#REF!="F"</formula>
    </cfRule>
    <cfRule type="expression" dxfId="96" priority="9">
      <formula>#REF!="Q"</formula>
    </cfRule>
  </conditionalFormatting>
  <conditionalFormatting sqref="E258:E275">
    <cfRule type="expression" dxfId="95" priority="6">
      <formula>$E258="F"</formula>
    </cfRule>
    <cfRule type="expression" dxfId="94" priority="7">
      <formula>$E258="Q"</formula>
    </cfRule>
  </conditionalFormatting>
  <conditionalFormatting sqref="A258:D275">
    <cfRule type="expression" dxfId="93" priority="3">
      <formula>$E258="R1"</formula>
    </cfRule>
    <cfRule type="expression" dxfId="92" priority="4">
      <formula>$E258="F"</formula>
    </cfRule>
    <cfRule type="expression" dxfId="91" priority="5">
      <formula>$E258="Q"</formula>
    </cfRule>
  </conditionalFormatting>
  <conditionalFormatting sqref="F258:F275">
    <cfRule type="expression" dxfId="90" priority="1">
      <formula>$E258="F"</formula>
    </cfRule>
    <cfRule type="expression" dxfId="89" priority="2">
      <formula>$E258="Q"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topLeftCell="A251" zoomScale="85" zoomScaleNormal="85" workbookViewId="0">
      <selection activeCell="F265" sqref="F2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67" t="s">
        <v>296</v>
      </c>
      <c r="F215" s="67" t="s">
        <v>49</v>
      </c>
      <c r="G215" s="14" t="e">
        <f>(C215-VLOOKUP(E215,Riders!$A$2:$C$3501,2,FALSE))/365</f>
        <v>#N/A</v>
      </c>
      <c r="H215" s="38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67" t="s">
        <v>242</v>
      </c>
      <c r="F216" s="67" t="s">
        <v>243</v>
      </c>
      <c r="G216" s="14">
        <f>(C216-VLOOKUP(E216,Riders!$A$2:$C$3501,2,FALSE))/365</f>
        <v>24.158904109589042</v>
      </c>
      <c r="H216" s="38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67" t="s">
        <v>338</v>
      </c>
      <c r="F217" s="67" t="s">
        <v>339</v>
      </c>
      <c r="G217" s="14">
        <f>(C217-VLOOKUP(E217,Riders!$A$2:$C$3501,2,FALSE))/365</f>
        <v>29.043835616438358</v>
      </c>
      <c r="H217" s="38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67" t="s">
        <v>327</v>
      </c>
      <c r="F218" s="67" t="s">
        <v>17</v>
      </c>
      <c r="G218" s="14">
        <f>(C218-VLOOKUP(E218,Riders!$A$2:$C$3501,2,FALSE))/365</f>
        <v>26.315068493150687</v>
      </c>
      <c r="H218" s="38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67" t="s">
        <v>324</v>
      </c>
      <c r="F219" s="67" t="s">
        <v>61</v>
      </c>
      <c r="G219" s="14">
        <f>(C219-VLOOKUP(E219,Riders!$A$2:$C$3501,2,FALSE))/365</f>
        <v>25.364383561643837</v>
      </c>
      <c r="H219" s="38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67" t="s">
        <v>1415</v>
      </c>
      <c r="F220" s="67" t="s">
        <v>230</v>
      </c>
      <c r="G220" s="14">
        <f>(C220-VLOOKUP(E220,Riders!$A$2:$C$3501,2,FALSE))/365</f>
        <v>28.991780821917807</v>
      </c>
      <c r="H220" s="38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62" t="s">
        <v>389</v>
      </c>
      <c r="F221" s="62" t="s">
        <v>53</v>
      </c>
      <c r="G221" s="14">
        <f>(C221-VLOOKUP(E221,Riders!$A$2:$C$3501,2,FALSE))/365</f>
        <v>19.221917808219178</v>
      </c>
      <c r="H221" s="39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62" t="s">
        <v>268</v>
      </c>
      <c r="F222" s="62" t="s">
        <v>47</v>
      </c>
      <c r="G222" s="14">
        <f>(C222-VLOOKUP(E222,Riders!$A$2:$C$3501,2,FALSE))/365</f>
        <v>22.052054794520547</v>
      </c>
      <c r="H222" s="39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62" t="s">
        <v>551</v>
      </c>
      <c r="F223" s="62" t="s">
        <v>162</v>
      </c>
      <c r="G223" s="14">
        <f>(C223-VLOOKUP(E223,Riders!$A$2:$C$3501,2,FALSE))/365</f>
        <v>22.268493150684932</v>
      </c>
      <c r="H223" s="39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62" t="s">
        <v>535</v>
      </c>
      <c r="F224" s="62" t="s">
        <v>172</v>
      </c>
      <c r="G224" s="14">
        <f>(C224-VLOOKUP(E224,Riders!$A$2:$C$3501,2,FALSE))/365</f>
        <v>24.290410958904111</v>
      </c>
      <c r="H224" s="39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62" t="s">
        <v>546</v>
      </c>
      <c r="F225" s="62" t="s">
        <v>40</v>
      </c>
      <c r="G225" s="14">
        <f>(C225-VLOOKUP(E225,Riders!$A$2:$C$3501,2,FALSE))/365</f>
        <v>21.958904109589042</v>
      </c>
      <c r="H225" s="39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62" t="s">
        <v>610</v>
      </c>
      <c r="F226" s="62" t="s">
        <v>15</v>
      </c>
      <c r="G226" s="14">
        <f>(C226-VLOOKUP(E226,Riders!$A$2:$C$3501,2,FALSE))/365</f>
        <v>23.931506849315067</v>
      </c>
      <c r="H226" s="39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62" t="s">
        <v>304</v>
      </c>
      <c r="F227" s="62" t="s">
        <v>29</v>
      </c>
      <c r="G227" s="14">
        <f>(C227-VLOOKUP(E227,Riders!$A$2:$C$3501,2,FALSE))/365</f>
        <v>22.139726027397259</v>
      </c>
      <c r="H227" s="39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62" t="s">
        <v>219</v>
      </c>
      <c r="F228" s="62" t="s">
        <v>220</v>
      </c>
      <c r="G228" s="14">
        <f>(C228-VLOOKUP(E228,Riders!$A$2:$C$3501,2,FALSE))/365</f>
        <v>26.413698630136988</v>
      </c>
      <c r="H228" s="39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62" t="s">
        <v>324</v>
      </c>
      <c r="F229" s="62" t="s">
        <v>61</v>
      </c>
      <c r="G229" s="14">
        <f>(C229-VLOOKUP(E229,Riders!$A$2:$C$3501,2,FALSE))/365</f>
        <v>25.345205479452055</v>
      </c>
      <c r="H229" s="39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62" t="s">
        <v>334</v>
      </c>
      <c r="F230" s="62" t="s">
        <v>118</v>
      </c>
      <c r="G230" s="14">
        <f>(C230-VLOOKUP(E230,Riders!$A$2:$C$3501,2,FALSE))/365</f>
        <v>26.252054794520546</v>
      </c>
      <c r="H230" s="39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62" t="s">
        <v>553</v>
      </c>
      <c r="F231" s="62" t="s">
        <v>38</v>
      </c>
      <c r="G231" s="14">
        <f>(C231-VLOOKUP(E231,Riders!$A$2:$C$3501,2,FALSE))/365</f>
        <v>22.791780821917808</v>
      </c>
      <c r="H231" s="39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62" t="s">
        <v>296</v>
      </c>
      <c r="F232" s="62" t="s">
        <v>49</v>
      </c>
      <c r="G232" s="14" t="e">
        <f>(C232-VLOOKUP(E232,Riders!$A$2:$C$3501,2,FALSE))/365</f>
        <v>#N/A</v>
      </c>
      <c r="H232" s="39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62" t="s">
        <v>310</v>
      </c>
      <c r="F233" s="62" t="s">
        <v>158</v>
      </c>
      <c r="G233" s="14">
        <f>(C233-VLOOKUP(E233,Riders!$A$2:$C$3501,2,FALSE))/365</f>
        <v>28.665753424657535</v>
      </c>
      <c r="H233" s="39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2" t="s">
        <v>532</v>
      </c>
      <c r="F234" s="62" t="s">
        <v>51</v>
      </c>
      <c r="G234" s="14">
        <f>(C234-VLOOKUP(E234,Riders!$A$2:$C$3501,2,FALSE))/365</f>
        <v>26.235616438356164</v>
      </c>
      <c r="H234" s="39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2" t="s">
        <v>568</v>
      </c>
      <c r="F235" s="62" t="s">
        <v>31</v>
      </c>
      <c r="G235" s="14">
        <f>(C235-VLOOKUP(E235,Riders!$A$2:$C$3501,2,FALSE))/365</f>
        <v>21.372602739726027</v>
      </c>
      <c r="H235" s="39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2" t="s">
        <v>222</v>
      </c>
      <c r="F236" s="62" t="s">
        <v>223</v>
      </c>
      <c r="G236" s="14">
        <f>(C236-VLOOKUP(E236,Riders!$A$2:$C$3501,2,FALSE))/365</f>
        <v>19.547945205479451</v>
      </c>
      <c r="H236" s="39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67" t="s">
        <v>334</v>
      </c>
      <c r="F237" s="67" t="s">
        <v>118</v>
      </c>
      <c r="G237" s="14">
        <f>(C237-VLOOKUP(E237,Riders!$A$2:$C$3501,2,FALSE))/365</f>
        <v>26.016438356164382</v>
      </c>
      <c r="H237" s="38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67" t="s">
        <v>276</v>
      </c>
      <c r="F238" s="67" t="s">
        <v>120</v>
      </c>
      <c r="G238" s="14" t="e">
        <f>(C238-VLOOKUP(E238,Riders!$A$2:$C$3501,2,FALSE))/365</f>
        <v>#N/A</v>
      </c>
      <c r="H238" s="38">
        <v>2</v>
      </c>
    </row>
    <row r="239" spans="1:10" x14ac:dyDescent="0.3">
      <c r="A239" s="38" t="s">
        <v>93</v>
      </c>
      <c r="B239" s="38">
        <v>2018</v>
      </c>
      <c r="C239" s="68">
        <v>43399</v>
      </c>
      <c r="D239" s="38" t="s">
        <v>72</v>
      </c>
      <c r="E239" s="67" t="s">
        <v>214</v>
      </c>
      <c r="F239" s="67" t="s">
        <v>67</v>
      </c>
      <c r="G239" s="14">
        <f>(C239-VLOOKUP(E239,Riders!$A$2:$C$3501,2,FALSE))/365</f>
        <v>23.854794520547944</v>
      </c>
      <c r="H239" s="67">
        <v>3</v>
      </c>
    </row>
    <row r="240" spans="1:10" x14ac:dyDescent="0.3">
      <c r="A240" s="38" t="s">
        <v>93</v>
      </c>
      <c r="B240" s="38">
        <v>2018</v>
      </c>
      <c r="C240" s="68">
        <v>43399</v>
      </c>
      <c r="D240" s="38" t="s">
        <v>72</v>
      </c>
      <c r="E240" s="67" t="s">
        <v>311</v>
      </c>
      <c r="F240" s="67" t="s">
        <v>61</v>
      </c>
      <c r="G240" s="14">
        <f>(C240-VLOOKUP(E240,Riders!$A$2:$C$3501,2,FALSE))/365</f>
        <v>28.786301369863015</v>
      </c>
      <c r="H240" s="67">
        <v>4</v>
      </c>
    </row>
    <row r="241" spans="1:8" x14ac:dyDescent="0.3">
      <c r="A241" s="38" t="s">
        <v>93</v>
      </c>
      <c r="B241" s="38">
        <v>2018</v>
      </c>
      <c r="C241" s="68">
        <v>43399</v>
      </c>
      <c r="D241" s="38" t="s">
        <v>72</v>
      </c>
      <c r="E241" s="67" t="s">
        <v>307</v>
      </c>
      <c r="F241" s="67" t="s">
        <v>27</v>
      </c>
      <c r="G241" s="14">
        <f>(C241-VLOOKUP(E241,Riders!$A$2:$C$3501,2,FALSE))/365</f>
        <v>25.419178082191781</v>
      </c>
      <c r="H241" s="67">
        <v>5</v>
      </c>
    </row>
    <row r="242" spans="1:8" x14ac:dyDescent="0.3">
      <c r="A242" s="38" t="s">
        <v>93</v>
      </c>
      <c r="B242" s="38">
        <v>2018</v>
      </c>
      <c r="C242" s="68">
        <v>43399</v>
      </c>
      <c r="D242" s="38" t="s">
        <v>72</v>
      </c>
      <c r="E242" s="67" t="s">
        <v>304</v>
      </c>
      <c r="F242" s="67" t="s">
        <v>29</v>
      </c>
      <c r="G242" s="14">
        <f>(C242-VLOOKUP(E242,Riders!$A$2:$C$3501,2,FALSE))/365</f>
        <v>21.904109589041095</v>
      </c>
      <c r="H242" s="67">
        <v>6</v>
      </c>
    </row>
    <row r="243" spans="1:8" x14ac:dyDescent="0.3">
      <c r="A243" s="38" t="s">
        <v>93</v>
      </c>
      <c r="B243" s="38">
        <v>2018</v>
      </c>
      <c r="C243" s="68">
        <v>43399</v>
      </c>
      <c r="D243" s="38" t="s">
        <v>72</v>
      </c>
      <c r="E243" s="67" t="s">
        <v>342</v>
      </c>
      <c r="F243" s="67" t="s">
        <v>15</v>
      </c>
      <c r="G243" s="14" t="e">
        <f>(C243-VLOOKUP(E243,Riders!$A$2:$C$3501,2,FALSE))/365</f>
        <v>#N/A</v>
      </c>
      <c r="H243" s="67">
        <v>7</v>
      </c>
    </row>
    <row r="244" spans="1:8" x14ac:dyDescent="0.3">
      <c r="A244" s="38" t="s">
        <v>93</v>
      </c>
      <c r="B244" s="38">
        <v>2018</v>
      </c>
      <c r="C244" s="68">
        <v>43399</v>
      </c>
      <c r="D244" s="38" t="s">
        <v>72</v>
      </c>
      <c r="E244" t="s">
        <v>2331</v>
      </c>
      <c r="F244" s="67" t="s">
        <v>44</v>
      </c>
      <c r="G244" s="14">
        <f>(C244-VLOOKUP(E244,Riders!$A$2:$C$3501,2,FALSE))/365</f>
        <v>21.895890410958906</v>
      </c>
      <c r="H244" s="67">
        <v>8</v>
      </c>
    </row>
    <row r="245" spans="1:8" x14ac:dyDescent="0.3">
      <c r="A245" s="38" t="s">
        <v>93</v>
      </c>
      <c r="B245" s="38">
        <v>2018</v>
      </c>
      <c r="C245" s="68">
        <v>43399</v>
      </c>
      <c r="D245" s="38" t="s">
        <v>72</v>
      </c>
      <c r="E245" s="67" t="s">
        <v>280</v>
      </c>
      <c r="F245" s="67" t="s">
        <v>172</v>
      </c>
      <c r="G245" s="14">
        <f>(C245-VLOOKUP(E245,Riders!$A$2:$C$3501,2,FALSE))/365</f>
        <v>20.147945205479452</v>
      </c>
      <c r="H245" s="67">
        <v>9</v>
      </c>
    </row>
    <row r="246" spans="1:8" x14ac:dyDescent="0.3">
      <c r="A246" s="38" t="s">
        <v>93</v>
      </c>
      <c r="B246" s="38">
        <v>2018</v>
      </c>
      <c r="C246" s="68">
        <v>43399</v>
      </c>
      <c r="D246" s="38" t="s">
        <v>72</v>
      </c>
      <c r="E246" s="67" t="s">
        <v>215</v>
      </c>
      <c r="F246" s="67" t="s">
        <v>17</v>
      </c>
      <c r="G246" s="14">
        <f>(C246-VLOOKUP(E246,Riders!$A$2:$C$3501,2,FALSE))/365</f>
        <v>19.8</v>
      </c>
      <c r="H246" s="67">
        <v>10</v>
      </c>
    </row>
    <row r="247" spans="1:8" x14ac:dyDescent="0.3">
      <c r="A247" s="38" t="s">
        <v>93</v>
      </c>
      <c r="B247" s="38">
        <v>2018</v>
      </c>
      <c r="C247" s="68">
        <v>43399</v>
      </c>
      <c r="D247" s="38" t="s">
        <v>72</v>
      </c>
      <c r="E247" s="67" t="s">
        <v>1415</v>
      </c>
      <c r="F247" s="67" t="s">
        <v>230</v>
      </c>
      <c r="G247" s="14">
        <f>(C247-VLOOKUP(E247,Riders!$A$2:$C$3501,2,FALSE))/365</f>
        <v>28.736986301369864</v>
      </c>
      <c r="H247" s="67">
        <v>11</v>
      </c>
    </row>
    <row r="248" spans="1:8" x14ac:dyDescent="0.3">
      <c r="A248" s="38" t="s">
        <v>93</v>
      </c>
      <c r="B248" s="38">
        <v>2018</v>
      </c>
      <c r="C248" s="68">
        <v>43399</v>
      </c>
      <c r="D248" s="38" t="s">
        <v>72</v>
      </c>
      <c r="E248" s="67" t="s">
        <v>522</v>
      </c>
      <c r="F248" s="67" t="s">
        <v>25</v>
      </c>
      <c r="G248" s="14">
        <f>(C248-VLOOKUP(E248,Riders!$A$2:$C$3501,2,FALSE))/365</f>
        <v>20.408219178082192</v>
      </c>
      <c r="H248" s="67">
        <v>12</v>
      </c>
    </row>
    <row r="249" spans="1:8" x14ac:dyDescent="0.3">
      <c r="A249" s="38" t="s">
        <v>93</v>
      </c>
      <c r="B249" s="38">
        <v>2018</v>
      </c>
      <c r="C249" s="68">
        <v>43399</v>
      </c>
      <c r="D249" s="38" t="s">
        <v>72</v>
      </c>
      <c r="E249" s="67" t="s">
        <v>312</v>
      </c>
      <c r="F249" s="67" t="s">
        <v>143</v>
      </c>
      <c r="G249" s="14">
        <f>(C249-VLOOKUP(E249,Riders!$A$2:$C$3501,2,FALSE))/365</f>
        <v>20.282191780821918</v>
      </c>
      <c r="H249" s="67">
        <v>13</v>
      </c>
    </row>
    <row r="250" spans="1:8" x14ac:dyDescent="0.3">
      <c r="A250" s="38" t="s">
        <v>93</v>
      </c>
      <c r="B250" s="38">
        <v>2018</v>
      </c>
      <c r="C250" s="68">
        <v>43399</v>
      </c>
      <c r="D250" s="38" t="s">
        <v>72</v>
      </c>
      <c r="E250" s="67" t="s">
        <v>296</v>
      </c>
      <c r="F250" s="67" t="s">
        <v>49</v>
      </c>
      <c r="G250" s="14" t="e">
        <f>(C250-VLOOKUP(E250,Riders!$A$2:$C$3501,2,FALSE))/365</f>
        <v>#N/A</v>
      </c>
      <c r="H250" s="67">
        <v>14</v>
      </c>
    </row>
    <row r="251" spans="1:8" x14ac:dyDescent="0.3">
      <c r="A251" s="38" t="s">
        <v>93</v>
      </c>
      <c r="B251" s="38">
        <v>2018</v>
      </c>
      <c r="C251" s="68">
        <v>43399</v>
      </c>
      <c r="D251" s="38" t="s">
        <v>72</v>
      </c>
      <c r="E251" s="67" t="s">
        <v>562</v>
      </c>
      <c r="F251" s="67" t="s">
        <v>47</v>
      </c>
      <c r="G251" s="14">
        <f>(C251-VLOOKUP(E251,Riders!$A$2:$C$3501,2,FALSE))/365</f>
        <v>21.065753424657533</v>
      </c>
      <c r="H251" s="67">
        <v>15</v>
      </c>
    </row>
    <row r="252" spans="1:8" x14ac:dyDescent="0.3">
      <c r="A252" s="38" t="s">
        <v>93</v>
      </c>
      <c r="B252" s="38">
        <v>2018</v>
      </c>
      <c r="C252" s="68">
        <v>43399</v>
      </c>
      <c r="D252" s="38" t="s">
        <v>72</v>
      </c>
      <c r="E252" s="67" t="s">
        <v>272</v>
      </c>
      <c r="F252" s="67" t="s">
        <v>53</v>
      </c>
      <c r="G252" s="14">
        <f>(C252-VLOOKUP(E252,Riders!$A$2:$C$3501,2,FALSE))/365</f>
        <v>21.69041095890411</v>
      </c>
      <c r="H252" s="67">
        <v>16</v>
      </c>
    </row>
    <row r="253" spans="1:8" x14ac:dyDescent="0.3">
      <c r="A253" s="38" t="s">
        <v>93</v>
      </c>
      <c r="B253" s="38">
        <v>2018</v>
      </c>
      <c r="C253" s="68">
        <v>43399</v>
      </c>
      <c r="D253" s="38" t="s">
        <v>72</v>
      </c>
      <c r="E253" s="67" t="s">
        <v>219</v>
      </c>
      <c r="F253" s="67" t="s">
        <v>220</v>
      </c>
      <c r="G253" s="14">
        <f>(C253-VLOOKUP(E253,Riders!$A$2:$C$3501,2,FALSE))/365</f>
        <v>26.17808219178082</v>
      </c>
      <c r="H253" s="67">
        <v>17</v>
      </c>
    </row>
    <row r="254" spans="1:8" x14ac:dyDescent="0.3">
      <c r="A254" s="38" t="s">
        <v>93</v>
      </c>
      <c r="B254" s="38">
        <v>2018</v>
      </c>
      <c r="C254" s="68">
        <v>43399</v>
      </c>
      <c r="D254" s="38" t="s">
        <v>72</v>
      </c>
      <c r="E254" s="67" t="s">
        <v>488</v>
      </c>
      <c r="F254" s="67" t="s">
        <v>232</v>
      </c>
      <c r="G254" s="14">
        <f>(C254-VLOOKUP(E254,Riders!$A$2:$C$3501,2,FALSE))/365</f>
        <v>21.432876712328767</v>
      </c>
      <c r="H254" s="67">
        <v>18</v>
      </c>
    </row>
    <row r="255" spans="1:8" x14ac:dyDescent="0.3">
      <c r="A255" s="38" t="s">
        <v>93</v>
      </c>
      <c r="B255" s="38">
        <v>2018</v>
      </c>
      <c r="C255" s="68">
        <v>43399</v>
      </c>
      <c r="D255" s="38" t="s">
        <v>72</v>
      </c>
      <c r="E255" s="67" t="s">
        <v>605</v>
      </c>
      <c r="F255" s="67" t="s">
        <v>56</v>
      </c>
      <c r="G255" s="14">
        <f>(C255-VLOOKUP(E255,Riders!$A$2:$C$3501,2,FALSE))/365</f>
        <v>34.150684931506852</v>
      </c>
      <c r="H255" s="67">
        <v>19</v>
      </c>
    </row>
    <row r="256" spans="1:8" x14ac:dyDescent="0.3">
      <c r="A256" s="38" t="s">
        <v>93</v>
      </c>
      <c r="B256" s="38">
        <v>2018</v>
      </c>
      <c r="C256" s="68">
        <v>43399</v>
      </c>
      <c r="D256" s="38" t="s">
        <v>72</v>
      </c>
      <c r="E256" s="67" t="s">
        <v>224</v>
      </c>
      <c r="F256" s="67" t="s">
        <v>225</v>
      </c>
      <c r="G256" s="14">
        <f>(C256-VLOOKUP(E256,Riders!$A$2:$C$3501,2,FALSE))/365</f>
        <v>18.876712328767123</v>
      </c>
      <c r="H256" s="67">
        <v>20</v>
      </c>
    </row>
    <row r="257" spans="1:10" x14ac:dyDescent="0.3">
      <c r="A257" s="38" t="s">
        <v>93</v>
      </c>
      <c r="B257" s="38">
        <v>2018</v>
      </c>
      <c r="C257" s="68">
        <v>43399</v>
      </c>
      <c r="D257" s="38" t="s">
        <v>72</v>
      </c>
      <c r="E257" s="67" t="s">
        <v>292</v>
      </c>
      <c r="F257" s="67" t="s">
        <v>124</v>
      </c>
      <c r="G257" s="14">
        <f>(C257-VLOOKUP(E257,Riders!$A$2:$C$3501,2,FALSE))/365</f>
        <v>25.076712328767123</v>
      </c>
      <c r="H257" s="67">
        <v>21</v>
      </c>
    </row>
    <row r="258" spans="1:10" x14ac:dyDescent="0.3">
      <c r="A258" s="38" t="s">
        <v>657</v>
      </c>
      <c r="B258" s="38">
        <v>2024</v>
      </c>
      <c r="C258" s="9">
        <v>45302</v>
      </c>
      <c r="D258" s="38" t="s">
        <v>3881</v>
      </c>
      <c r="E258" t="s">
        <v>215</v>
      </c>
      <c r="F258" t="s">
        <v>17</v>
      </c>
      <c r="G258" s="14">
        <f>(C258-VLOOKUP(E258,Riders!$A$2:$C$3501,2,FALSE))/365</f>
        <v>25.013698630136986</v>
      </c>
      <c r="H258" s="67">
        <v>1</v>
      </c>
      <c r="I258" s="6">
        <v>0.51874999999999993</v>
      </c>
      <c r="J258">
        <v>48.192999999999998</v>
      </c>
    </row>
    <row r="259" spans="1:10" x14ac:dyDescent="0.3">
      <c r="A259" s="38" t="s">
        <v>657</v>
      </c>
      <c r="B259" s="38">
        <v>2024</v>
      </c>
      <c r="C259" s="9">
        <v>45302</v>
      </c>
      <c r="D259" s="38" t="s">
        <v>3881</v>
      </c>
      <c r="E259" t="s">
        <v>2485</v>
      </c>
      <c r="F259" t="s">
        <v>51</v>
      </c>
      <c r="G259" s="14">
        <f>(C259-VLOOKUP(E259,Riders!$A$2:$C$3501,2,FALSE))/365</f>
        <v>19.512328767123286</v>
      </c>
      <c r="H259" s="67">
        <v>2</v>
      </c>
    </row>
    <row r="260" spans="1:10" x14ac:dyDescent="0.3">
      <c r="A260" s="38" t="s">
        <v>657</v>
      </c>
      <c r="B260" s="38">
        <v>2024</v>
      </c>
      <c r="C260" s="9">
        <v>45302</v>
      </c>
      <c r="D260" s="38" t="s">
        <v>3881</v>
      </c>
      <c r="E260" t="s">
        <v>389</v>
      </c>
      <c r="F260" t="s">
        <v>53</v>
      </c>
      <c r="G260" s="14">
        <f>(C260-VLOOKUP(E260,Riders!$A$2:$C$3501,2,FALSE))/365</f>
        <v>24.2</v>
      </c>
      <c r="H260" s="67">
        <v>3</v>
      </c>
    </row>
    <row r="261" spans="1:10" x14ac:dyDescent="0.3">
      <c r="A261" s="38" t="s">
        <v>657</v>
      </c>
      <c r="B261" s="38">
        <v>2024</v>
      </c>
      <c r="C261" s="9">
        <v>45302</v>
      </c>
      <c r="D261" s="38" t="s">
        <v>3881</v>
      </c>
      <c r="E261" t="s">
        <v>268</v>
      </c>
      <c r="F261" t="s">
        <v>47</v>
      </c>
      <c r="G261" s="14">
        <f>(C261-VLOOKUP(E261,Riders!$A$2:$C$3501,2,FALSE))/365</f>
        <v>27.030136986301368</v>
      </c>
      <c r="H261" s="67">
        <v>4</v>
      </c>
    </row>
    <row r="262" spans="1:10" x14ac:dyDescent="0.3">
      <c r="A262" s="38" t="s">
        <v>657</v>
      </c>
      <c r="B262" s="38">
        <v>2024</v>
      </c>
      <c r="C262" s="9">
        <v>45302</v>
      </c>
      <c r="D262" s="38" t="s">
        <v>3881</v>
      </c>
      <c r="E262" t="s">
        <v>222</v>
      </c>
      <c r="F262" t="s">
        <v>223</v>
      </c>
      <c r="G262" s="14">
        <f>(C262-VLOOKUP(E262,Riders!$A$2:$C$3501,2,FALSE))/365</f>
        <v>24.526027397260275</v>
      </c>
      <c r="H262" s="67">
        <v>5</v>
      </c>
    </row>
    <row r="263" spans="1:10" x14ac:dyDescent="0.3">
      <c r="A263" s="38" t="s">
        <v>657</v>
      </c>
      <c r="B263" s="38">
        <v>2024</v>
      </c>
      <c r="C263" s="9">
        <v>45302</v>
      </c>
      <c r="D263" s="38" t="s">
        <v>3881</v>
      </c>
      <c r="E263" t="s">
        <v>226</v>
      </c>
      <c r="F263" t="s">
        <v>120</v>
      </c>
      <c r="G263" s="14">
        <f>(C263-VLOOKUP(E263,Riders!$A$2:$C$3501,2,FALSE))/365</f>
        <v>25.372602739726027</v>
      </c>
      <c r="H263" s="67">
        <v>6</v>
      </c>
    </row>
    <row r="264" spans="1:10" x14ac:dyDescent="0.3">
      <c r="A264" s="38" t="s">
        <v>657</v>
      </c>
      <c r="B264" s="38">
        <v>2024</v>
      </c>
      <c r="C264" s="9">
        <v>45302</v>
      </c>
      <c r="D264" s="38" t="s">
        <v>3881</v>
      </c>
      <c r="E264" t="s">
        <v>228</v>
      </c>
      <c r="F264" t="s">
        <v>15</v>
      </c>
      <c r="G264" s="14">
        <f>(C264-VLOOKUP(E264,Riders!$A$2:$C$3501,2,FALSE))/365</f>
        <v>24.545205479452054</v>
      </c>
      <c r="H264" s="67">
        <v>7</v>
      </c>
    </row>
    <row r="265" spans="1:10" x14ac:dyDescent="0.3">
      <c r="A265" s="38" t="s">
        <v>657</v>
      </c>
      <c r="B265" s="38">
        <v>2024</v>
      </c>
      <c r="C265" s="9">
        <v>45302</v>
      </c>
      <c r="D265" s="38" t="s">
        <v>3881</v>
      </c>
      <c r="E265" t="s">
        <v>219</v>
      </c>
      <c r="F265" t="s">
        <v>220</v>
      </c>
      <c r="G265" s="14">
        <f>(C265-VLOOKUP(E265,Riders!$A$2:$C$3501,2,FALSE))/365</f>
        <v>31.391780821917809</v>
      </c>
      <c r="H265" s="67">
        <v>8</v>
      </c>
    </row>
    <row r="266" spans="1:10" x14ac:dyDescent="0.3">
      <c r="A266" s="38" t="s">
        <v>657</v>
      </c>
      <c r="B266" s="38">
        <v>2024</v>
      </c>
      <c r="C266" s="9">
        <v>45302</v>
      </c>
      <c r="D266" s="38" t="s">
        <v>3881</v>
      </c>
      <c r="E266" t="s">
        <v>3888</v>
      </c>
      <c r="F266" t="s">
        <v>49</v>
      </c>
      <c r="G266" s="14" t="e">
        <f>(C266-VLOOKUP(E266,Riders!$A$2:$C$3501,2,FALSE))/365</f>
        <v>#N/A</v>
      </c>
      <c r="H266" s="67">
        <v>9</v>
      </c>
    </row>
    <row r="267" spans="1:10" x14ac:dyDescent="0.3">
      <c r="A267" s="38" t="s">
        <v>657</v>
      </c>
      <c r="B267" s="38">
        <v>2024</v>
      </c>
      <c r="C267" s="9">
        <v>45302</v>
      </c>
      <c r="D267" s="38" t="s">
        <v>3881</v>
      </c>
      <c r="E267" t="s">
        <v>267</v>
      </c>
      <c r="F267" t="s">
        <v>56</v>
      </c>
      <c r="G267" s="14">
        <f>(C267-VLOOKUP(E267,Riders!$A$2:$C$3501,2,FALSE))/365</f>
        <v>25.049315068493151</v>
      </c>
      <c r="H267" s="67">
        <v>10</v>
      </c>
    </row>
    <row r="268" spans="1:10" x14ac:dyDescent="0.3">
      <c r="A268" s="38" t="s">
        <v>657</v>
      </c>
      <c r="B268" s="38">
        <v>2024</v>
      </c>
      <c r="C268" s="9">
        <v>45302</v>
      </c>
      <c r="D268" s="38" t="s">
        <v>3881</v>
      </c>
      <c r="E268" t="s">
        <v>444</v>
      </c>
      <c r="F268" t="s">
        <v>61</v>
      </c>
      <c r="G268" s="14">
        <f>(C268-VLOOKUP(E268,Riders!$A$2:$C$3501,2,FALSE))/365</f>
        <v>24.4986301369863</v>
      </c>
      <c r="H268" s="67">
        <v>11</v>
      </c>
    </row>
    <row r="269" spans="1:10" x14ac:dyDescent="0.3">
      <c r="A269" s="38" t="s">
        <v>657</v>
      </c>
      <c r="B269" s="38">
        <v>2024</v>
      </c>
      <c r="C269" s="9">
        <v>45302</v>
      </c>
      <c r="D269" s="38" t="s">
        <v>3881</v>
      </c>
      <c r="E269" t="s">
        <v>2540</v>
      </c>
      <c r="F269" t="s">
        <v>19</v>
      </c>
      <c r="G269" s="14">
        <f>(C269-VLOOKUP(E269,Riders!$A$2:$C$3501,2,FALSE))/365</f>
        <v>19.961643835616439</v>
      </c>
      <c r="H269" s="67">
        <v>12</v>
      </c>
    </row>
    <row r="270" spans="1:10" x14ac:dyDescent="0.3">
      <c r="A270" s="38" t="s">
        <v>657</v>
      </c>
      <c r="B270" s="38">
        <v>2024</v>
      </c>
      <c r="C270" s="9">
        <v>45302</v>
      </c>
      <c r="D270" s="38" t="s">
        <v>3881</v>
      </c>
      <c r="E270" t="s">
        <v>239</v>
      </c>
      <c r="F270" t="s">
        <v>25</v>
      </c>
      <c r="G270" s="14">
        <f>(C270-VLOOKUP(E270,Riders!$A$2:$C$3501,2,FALSE))/365</f>
        <v>21.583561643835615</v>
      </c>
      <c r="H270" s="67">
        <v>13</v>
      </c>
    </row>
    <row r="271" spans="1:10" x14ac:dyDescent="0.3">
      <c r="A271" s="38" t="s">
        <v>657</v>
      </c>
      <c r="B271" s="38">
        <v>2024</v>
      </c>
      <c r="C271" s="9">
        <v>45302</v>
      </c>
      <c r="D271" s="38" t="s">
        <v>3881</v>
      </c>
      <c r="E271" t="s">
        <v>1333</v>
      </c>
      <c r="F271" t="s">
        <v>238</v>
      </c>
      <c r="G271" s="14">
        <f>(C271-VLOOKUP(E271,Riders!$A$2:$C$3501,2,FALSE))/365</f>
        <v>23.043835616438358</v>
      </c>
      <c r="H271" s="67">
        <v>14</v>
      </c>
    </row>
    <row r="272" spans="1:10" x14ac:dyDescent="0.3">
      <c r="A272" s="38" t="s">
        <v>657</v>
      </c>
      <c r="B272" s="38">
        <v>2024</v>
      </c>
      <c r="C272" s="9">
        <v>45302</v>
      </c>
      <c r="D272" s="38" t="s">
        <v>3881</v>
      </c>
      <c r="E272" t="s">
        <v>615</v>
      </c>
      <c r="F272" t="s">
        <v>232</v>
      </c>
      <c r="G272" s="14">
        <f>(C272-VLOOKUP(E272,Riders!$A$2:$C$3501,2,FALSE))/365</f>
        <v>27.92876712328767</v>
      </c>
      <c r="H272" s="67">
        <v>15</v>
      </c>
    </row>
    <row r="273" spans="1:8" x14ac:dyDescent="0.3">
      <c r="A273" s="38" t="s">
        <v>657</v>
      </c>
      <c r="B273" s="38">
        <v>2024</v>
      </c>
      <c r="C273" s="9">
        <v>45302</v>
      </c>
      <c r="D273" s="38" t="s">
        <v>3881</v>
      </c>
      <c r="E273" t="s">
        <v>3883</v>
      </c>
      <c r="F273" t="s">
        <v>230</v>
      </c>
      <c r="G273" s="14" t="e">
        <f>(C273-VLOOKUP(E273,Riders!$A$2:$C$3501,2,FALSE))/365</f>
        <v>#N/A</v>
      </c>
      <c r="H273" s="67">
        <v>16</v>
      </c>
    </row>
    <row r="274" spans="1:8" x14ac:dyDescent="0.3">
      <c r="A274" s="38" t="s">
        <v>657</v>
      </c>
      <c r="B274" s="38">
        <v>2024</v>
      </c>
      <c r="C274" s="9">
        <v>45302</v>
      </c>
      <c r="D274" s="38" t="s">
        <v>3881</v>
      </c>
      <c r="E274" t="s">
        <v>3884</v>
      </c>
      <c r="F274" t="s">
        <v>247</v>
      </c>
      <c r="G274" s="14" t="e">
        <f>(C274-VLOOKUP(E274,Riders!$A$2:$C$3501,2,FALSE))/365</f>
        <v>#N/A</v>
      </c>
      <c r="H274" s="67">
        <v>17</v>
      </c>
    </row>
    <row r="275" spans="1:8" x14ac:dyDescent="0.3">
      <c r="A275" s="38" t="s">
        <v>657</v>
      </c>
      <c r="B275" s="38">
        <v>2024</v>
      </c>
      <c r="C275" s="9">
        <v>45302</v>
      </c>
      <c r="D275" s="38" t="s">
        <v>3881</v>
      </c>
      <c r="E275" t="s">
        <v>597</v>
      </c>
      <c r="F275" t="s">
        <v>243</v>
      </c>
      <c r="G275" s="14">
        <f>(C275-VLOOKUP(E275,Riders!$A$2:$C$3501,2,FALSE))/365</f>
        <v>20.232876712328768</v>
      </c>
      <c r="H275" s="67">
        <v>18</v>
      </c>
    </row>
    <row r="276" spans="1:8" x14ac:dyDescent="0.3">
      <c r="A276" s="38" t="s">
        <v>657</v>
      </c>
      <c r="B276" s="38">
        <v>2024</v>
      </c>
      <c r="C276" s="9">
        <v>45302</v>
      </c>
      <c r="D276" s="38" t="s">
        <v>3881</v>
      </c>
      <c r="E276" t="s">
        <v>283</v>
      </c>
      <c r="F276" t="s">
        <v>31</v>
      </c>
      <c r="G276" s="14">
        <f>(C276-VLOOKUP(E276,Riders!$A$2:$C$3501,2,FALSE))/365</f>
        <v>29.698630136986303</v>
      </c>
      <c r="H276" s="67">
        <v>19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29:D48">
    <cfRule type="expression" dxfId="88" priority="29">
      <formula>$E29="F"</formula>
    </cfRule>
    <cfRule type="expression" dxfId="87" priority="30">
      <formula>$E29="SF"</formula>
    </cfRule>
    <cfRule type="expression" dxfId="86" priority="31">
      <formula>$E29="QF"</formula>
    </cfRule>
    <cfRule type="expression" dxfId="85" priority="32">
      <formula>$E29="R16"</formula>
    </cfRule>
    <cfRule type="expression" dxfId="84" priority="33">
      <formula>$E29="R8"</formula>
    </cfRule>
  </conditionalFormatting>
  <conditionalFormatting sqref="A49:B71 D49:D71">
    <cfRule type="expression" dxfId="83" priority="27">
      <formula>#REF!="F"</formula>
    </cfRule>
    <cfRule type="expression" dxfId="82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81" priority="25">
      <formula>#REF!="F"</formula>
    </cfRule>
    <cfRule type="expression" dxfId="80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79" priority="23">
      <formula>#REF!="F"</formula>
    </cfRule>
    <cfRule type="expression" dxfId="78" priority="24">
      <formula>#REF!="Q"</formula>
    </cfRule>
  </conditionalFormatting>
  <conditionalFormatting sqref="A92:B112 D92:D112">
    <cfRule type="expression" dxfId="77" priority="21">
      <formula>#REF!="F"</formula>
    </cfRule>
    <cfRule type="expression" dxfId="76" priority="22">
      <formula>#REF!="Q"</formula>
    </cfRule>
  </conditionalFormatting>
  <conditionalFormatting sqref="A113:B132 D113:D132">
    <cfRule type="expression" dxfId="75" priority="19">
      <formula>#REF!="F"</formula>
    </cfRule>
    <cfRule type="expression" dxfId="74" priority="20">
      <formula>#REF!="Q"</formula>
    </cfRule>
  </conditionalFormatting>
  <conditionalFormatting sqref="A133:B155 D133:D155">
    <cfRule type="expression" dxfId="73" priority="17">
      <formula>#REF!="F"</formula>
    </cfRule>
    <cfRule type="expression" dxfId="72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71" priority="15">
      <formula>#REF!="F"</formula>
    </cfRule>
    <cfRule type="expression" dxfId="70" priority="16">
      <formula>#REF!="Q"</formula>
    </cfRule>
  </conditionalFormatting>
  <conditionalFormatting sqref="A156:B156 A158:B158 A160:B160 A162:B162 A164:B164 A166:B166 A168:B168 A170:B170 A172:B172 A174:B174 A176:B176">
    <cfRule type="expression" dxfId="69" priority="13">
      <formula>#REF!="F"</formula>
    </cfRule>
    <cfRule type="expression" dxfId="68" priority="14">
      <formula>#REF!="Q"</formula>
    </cfRule>
  </conditionalFormatting>
  <conditionalFormatting sqref="D178:D193">
    <cfRule type="expression" dxfId="67" priority="11">
      <formula>#REF!="F"</formula>
    </cfRule>
    <cfRule type="expression" dxfId="66" priority="12">
      <formula>#REF!="Q"</formula>
    </cfRule>
  </conditionalFormatting>
  <conditionalFormatting sqref="A178:B178 A180:B180 A182:B182 A184:B184 A186:B186 A188:B188 A190:B190 A192:B192">
    <cfRule type="expression" dxfId="65" priority="9">
      <formula>#REF!="F"</formula>
    </cfRule>
    <cfRule type="expression" dxfId="64" priority="10">
      <formula>#REF!="Q"</formula>
    </cfRule>
  </conditionalFormatting>
  <conditionalFormatting sqref="A179:B179 A181:B181 A183:B183 A185:B185 A187:B187 A189:B189 A191:B191 A193:B193">
    <cfRule type="expression" dxfId="63" priority="7">
      <formula>#REF!="F"</formula>
    </cfRule>
    <cfRule type="expression" dxfId="62" priority="8">
      <formula>#REF!="Q"</formula>
    </cfRule>
  </conditionalFormatting>
  <conditionalFormatting sqref="A239:D257">
    <cfRule type="expression" dxfId="61" priority="4">
      <formula>$E239="Q"</formula>
    </cfRule>
    <cfRule type="expression" dxfId="60" priority="5">
      <formula>$E239="G"</formula>
    </cfRule>
    <cfRule type="expression" dxfId="59" priority="6">
      <formula>$E239="B"</formula>
    </cfRule>
  </conditionalFormatting>
  <conditionalFormatting sqref="A258:D276">
    <cfRule type="expression" dxfId="58" priority="1">
      <formula>$E258="Q"</formula>
    </cfRule>
    <cfRule type="expression" dxfId="57" priority="2">
      <formula>$E258="G"</formula>
    </cfRule>
    <cfRule type="expression" dxfId="56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73">
        <v>29</v>
      </c>
      <c r="V2" s="150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73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73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73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73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73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73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73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73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73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73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73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73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73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73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73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73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73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73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73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73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73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71">
        <v>66</v>
      </c>
      <c r="V24" s="74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71">
        <v>38</v>
      </c>
      <c r="V25" s="75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71">
        <v>35</v>
      </c>
      <c r="V26" s="75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71">
        <v>32</v>
      </c>
      <c r="V27" s="75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71">
        <v>28</v>
      </c>
      <c r="V28" s="75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71">
        <v>27</v>
      </c>
      <c r="V29" s="75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71">
        <v>22</v>
      </c>
      <c r="V30" s="75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71">
        <v>12</v>
      </c>
      <c r="V31" s="75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71">
        <v>7</v>
      </c>
      <c r="V32" s="75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71">
        <v>4</v>
      </c>
      <c r="V33" s="75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71">
        <v>3</v>
      </c>
      <c r="V34" s="75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71">
        <v>2</v>
      </c>
      <c r="V35" s="75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71">
        <v>0</v>
      </c>
      <c r="V36" s="75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71">
        <v>0</v>
      </c>
      <c r="V37" s="75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71">
        <v>0</v>
      </c>
      <c r="V38" s="75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71">
        <v>0</v>
      </c>
      <c r="V39" s="75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71">
        <v>0</v>
      </c>
      <c r="V40" s="75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71">
        <v>0</v>
      </c>
      <c r="V41" s="75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71">
        <v>0</v>
      </c>
      <c r="V42" s="75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71">
        <v>-15</v>
      </c>
      <c r="V43" s="75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73">
        <v>76</v>
      </c>
      <c r="V44" s="74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73">
        <v>72</v>
      </c>
      <c r="V45" s="75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73">
        <v>60</v>
      </c>
      <c r="V46" s="75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73">
        <v>54</v>
      </c>
      <c r="V47" s="75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73">
        <v>51</v>
      </c>
      <c r="V48" s="75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73">
        <v>41</v>
      </c>
      <c r="V49" s="75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73">
        <v>33</v>
      </c>
      <c r="V50" s="75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73">
        <v>22</v>
      </c>
      <c r="V51" s="75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73">
        <v>22</v>
      </c>
      <c r="V52" s="75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73">
        <v>20</v>
      </c>
      <c r="V53" s="75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73">
        <v>2</v>
      </c>
      <c r="V54" s="75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73">
        <v>2</v>
      </c>
      <c r="V55" s="75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73">
        <v>1</v>
      </c>
      <c r="V56" s="75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73">
        <v>0</v>
      </c>
      <c r="V57" s="75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73">
        <v>0</v>
      </c>
      <c r="V58" s="75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73">
        <v>0</v>
      </c>
      <c r="V59" s="75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73">
        <v>0</v>
      </c>
      <c r="V60" s="75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73">
        <v>-15</v>
      </c>
      <c r="V61" s="75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73">
        <v>-40</v>
      </c>
      <c r="V62" s="75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73" t="s">
        <v>308</v>
      </c>
      <c r="V63" s="75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71">
        <v>60</v>
      </c>
      <c r="V64" s="74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71">
        <v>53</v>
      </c>
      <c r="V65" s="75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39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37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39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39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39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39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39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39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39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39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39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39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39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39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39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39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39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39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39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39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39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39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39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38" t="s">
        <v>657</v>
      </c>
      <c r="B110" s="38">
        <v>2024</v>
      </c>
      <c r="C110" s="9">
        <v>45304</v>
      </c>
      <c r="D110" s="38" t="s">
        <v>3881</v>
      </c>
      <c r="E110" t="s">
        <v>236</v>
      </c>
      <c r="F110" t="s">
        <v>51</v>
      </c>
      <c r="G110" s="14">
        <f>(C110-VLOOKUP(E110,Riders!$A$2:$C$3501,2,FALSE))/365</f>
        <v>28.194520547945206</v>
      </c>
      <c r="H110" s="39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37">
        <v>1.3131944444444446</v>
      </c>
      <c r="W110">
        <v>47.594000000000001</v>
      </c>
    </row>
    <row r="111" spans="1:23" x14ac:dyDescent="0.3">
      <c r="A111" s="38" t="s">
        <v>657</v>
      </c>
      <c r="B111" s="38">
        <v>2024</v>
      </c>
      <c r="C111" s="9">
        <v>45304</v>
      </c>
      <c r="D111" s="38" t="s">
        <v>3881</v>
      </c>
      <c r="E111" t="s">
        <v>219</v>
      </c>
      <c r="F111" t="s">
        <v>220</v>
      </c>
      <c r="G111" s="14">
        <f>(C111-VLOOKUP(E111,Riders!$A$2:$C$3501,2,FALSE))/365</f>
        <v>31.397260273972602</v>
      </c>
      <c r="H111" s="39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38" t="s">
        <v>657</v>
      </c>
      <c r="B112" s="38">
        <v>2024</v>
      </c>
      <c r="C112" s="9">
        <v>45304</v>
      </c>
      <c r="D112" s="38" t="s">
        <v>3881</v>
      </c>
      <c r="E112" t="s">
        <v>1788</v>
      </c>
      <c r="F112" t="s">
        <v>49</v>
      </c>
      <c r="G112" s="14">
        <f>(C112-VLOOKUP(E112,Riders!$A$2:$C$3501,2,FALSE))/365</f>
        <v>38.035616438356165</v>
      </c>
      <c r="H112" s="39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38" t="s">
        <v>657</v>
      </c>
      <c r="B113" s="38">
        <v>2024</v>
      </c>
      <c r="C113" s="9">
        <v>45304</v>
      </c>
      <c r="D113" s="38" t="s">
        <v>3881</v>
      </c>
      <c r="E113" t="s">
        <v>426</v>
      </c>
      <c r="F113" t="s">
        <v>56</v>
      </c>
      <c r="G113" s="14">
        <f>(C113-VLOOKUP(E113,Riders!$A$2:$C$3501,2,FALSE))/365</f>
        <v>22.745205479452054</v>
      </c>
      <c r="H113" s="39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38" t="s">
        <v>657</v>
      </c>
      <c r="B114" s="38">
        <v>2024</v>
      </c>
      <c r="C114" s="9">
        <v>45304</v>
      </c>
      <c r="D114" s="38" t="s">
        <v>3881</v>
      </c>
      <c r="E114" t="s">
        <v>470</v>
      </c>
      <c r="F114" t="s">
        <v>47</v>
      </c>
      <c r="G114" s="14">
        <f>(C114-VLOOKUP(E114,Riders!$A$2:$C$3501,2,FALSE))/365</f>
        <v>25.597260273972601</v>
      </c>
      <c r="H114" s="39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38" t="s">
        <v>657</v>
      </c>
      <c r="B115" s="38">
        <v>2024</v>
      </c>
      <c r="C115" s="9">
        <v>45304</v>
      </c>
      <c r="D115" s="38" t="s">
        <v>3881</v>
      </c>
      <c r="E115" t="s">
        <v>462</v>
      </c>
      <c r="F115" t="s">
        <v>19</v>
      </c>
      <c r="G115" s="14">
        <f>(C115-VLOOKUP(E115,Riders!$A$2:$C$3501,2,FALSE))/365</f>
        <v>24.632876712328766</v>
      </c>
      <c r="H115" s="39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38" t="s">
        <v>657</v>
      </c>
      <c r="B116" s="38">
        <v>2024</v>
      </c>
      <c r="C116" s="9">
        <v>45304</v>
      </c>
      <c r="D116" s="38" t="s">
        <v>3881</v>
      </c>
      <c r="E116" t="s">
        <v>215</v>
      </c>
      <c r="F116" t="s">
        <v>17</v>
      </c>
      <c r="G116" s="14">
        <f>(C116-VLOOKUP(E116,Riders!$A$2:$C$3501,2,FALSE))/365</f>
        <v>25.019178082191782</v>
      </c>
      <c r="H116" s="39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38" t="s">
        <v>657</v>
      </c>
      <c r="B117" s="38">
        <v>2024</v>
      </c>
      <c r="C117" s="9">
        <v>45304</v>
      </c>
      <c r="D117" s="38" t="s">
        <v>3881</v>
      </c>
      <c r="E117" t="s">
        <v>3884</v>
      </c>
      <c r="F117" t="s">
        <v>247</v>
      </c>
      <c r="G117" s="14" t="e">
        <f>(C117-VLOOKUP(E117,Riders!$A$2:$C$3501,2,FALSE))/365</f>
        <v>#N/A</v>
      </c>
      <c r="H117" s="39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38" t="s">
        <v>657</v>
      </c>
      <c r="B118" s="38">
        <v>2024</v>
      </c>
      <c r="C118" s="9">
        <v>45304</v>
      </c>
      <c r="D118" s="38" t="s">
        <v>3881</v>
      </c>
      <c r="E118" t="s">
        <v>3887</v>
      </c>
      <c r="F118" t="s">
        <v>238</v>
      </c>
      <c r="G118" s="14" t="e">
        <f>(C118-VLOOKUP(E118,Riders!$A$2:$C$3501,2,FALSE))/365</f>
        <v>#N/A</v>
      </c>
      <c r="H118" s="39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38" t="s">
        <v>657</v>
      </c>
      <c r="B119" s="38">
        <v>2024</v>
      </c>
      <c r="C119" s="9">
        <v>45304</v>
      </c>
      <c r="D119" s="38" t="s">
        <v>3881</v>
      </c>
      <c r="E119" t="s">
        <v>239</v>
      </c>
      <c r="F119" t="s">
        <v>25</v>
      </c>
      <c r="G119" s="14">
        <f>(C119-VLOOKUP(E119,Riders!$A$2:$C$3501,2,FALSE))/365</f>
        <v>21.589041095890412</v>
      </c>
      <c r="H119" s="39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38" t="s">
        <v>657</v>
      </c>
      <c r="B120" s="38">
        <v>2024</v>
      </c>
      <c r="C120" s="9">
        <v>45304</v>
      </c>
      <c r="D120" s="38" t="s">
        <v>3881</v>
      </c>
      <c r="E120" t="s">
        <v>434</v>
      </c>
      <c r="F120" t="s">
        <v>53</v>
      </c>
      <c r="G120" s="14">
        <f>(C120-VLOOKUP(E120,Riders!$A$2:$C$3501,2,FALSE))/365</f>
        <v>23.87945205479452</v>
      </c>
      <c r="H120" s="39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38" t="s">
        <v>657</v>
      </c>
      <c r="B121" s="38">
        <v>2024</v>
      </c>
      <c r="C121" s="9">
        <v>45304</v>
      </c>
      <c r="D121" s="38" t="s">
        <v>3881</v>
      </c>
      <c r="E121" t="s">
        <v>440</v>
      </c>
      <c r="F121" t="s">
        <v>15</v>
      </c>
      <c r="G121" s="14">
        <f>(C121-VLOOKUP(E121,Riders!$A$2:$C$3501,2,FALSE))/365</f>
        <v>23.17808219178082</v>
      </c>
      <c r="H121" s="39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38" t="s">
        <v>657</v>
      </c>
      <c r="B122" s="38">
        <v>2024</v>
      </c>
      <c r="C122" s="9">
        <v>45304</v>
      </c>
      <c r="D122" s="38" t="s">
        <v>3881</v>
      </c>
      <c r="E122" t="s">
        <v>229</v>
      </c>
      <c r="F122" t="s">
        <v>61</v>
      </c>
      <c r="G122" s="14">
        <f>(C122-VLOOKUP(E122,Riders!$A$2:$C$3501,2,FALSE))/365</f>
        <v>25.350684931506848</v>
      </c>
      <c r="H122" s="39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38" t="s">
        <v>657</v>
      </c>
      <c r="B123" s="38">
        <v>2024</v>
      </c>
      <c r="C123" s="9">
        <v>45304</v>
      </c>
      <c r="D123" s="38" t="s">
        <v>3881</v>
      </c>
      <c r="E123" t="s">
        <v>617</v>
      </c>
      <c r="F123" t="s">
        <v>223</v>
      </c>
      <c r="G123" s="14">
        <f>(C123-VLOOKUP(E123,Riders!$A$2:$C$3501,2,FALSE))/365</f>
        <v>21.802739726027397</v>
      </c>
      <c r="H123" s="39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38" t="s">
        <v>657</v>
      </c>
      <c r="B124" s="38">
        <v>2024</v>
      </c>
      <c r="C124" s="9">
        <v>45304</v>
      </c>
      <c r="D124" s="38" t="s">
        <v>3881</v>
      </c>
      <c r="E124" t="s">
        <v>853</v>
      </c>
      <c r="F124" t="s">
        <v>232</v>
      </c>
      <c r="G124" s="14">
        <f>(C124-VLOOKUP(E124,Riders!$A$2:$C$3501,2,FALSE))/365</f>
        <v>21.276712328767122</v>
      </c>
      <c r="H124" s="39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38" t="s">
        <v>657</v>
      </c>
      <c r="B125" s="38">
        <v>2024</v>
      </c>
      <c r="C125" s="9">
        <v>45304</v>
      </c>
      <c r="D125" s="38" t="s">
        <v>3881</v>
      </c>
      <c r="E125" t="s">
        <v>3886</v>
      </c>
      <c r="F125" t="s">
        <v>31</v>
      </c>
      <c r="G125" s="14" t="e">
        <f>(C125-VLOOKUP(E125,Riders!$A$2:$C$3501,2,FALSE))/365</f>
        <v>#N/A</v>
      </c>
      <c r="H125" s="39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38" t="s">
        <v>657</v>
      </c>
      <c r="B126" s="38">
        <v>2024</v>
      </c>
      <c r="C126" s="9">
        <v>45304</v>
      </c>
      <c r="D126" s="38" t="s">
        <v>3881</v>
      </c>
      <c r="E126" t="s">
        <v>3891</v>
      </c>
      <c r="F126" t="s">
        <v>230</v>
      </c>
      <c r="G126" s="14" t="e">
        <f>(C126-VLOOKUP(E126,Riders!$A$2:$C$3501,2,FALSE))/365</f>
        <v>#N/A</v>
      </c>
      <c r="H126" s="39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38" t="s">
        <v>657</v>
      </c>
      <c r="B127" s="38">
        <v>2024</v>
      </c>
      <c r="C127" s="9">
        <v>45304</v>
      </c>
      <c r="D127" s="38" t="s">
        <v>3881</v>
      </c>
      <c r="E127" t="s">
        <v>597</v>
      </c>
      <c r="F127" t="s">
        <v>243</v>
      </c>
      <c r="G127" s="14">
        <f>(C127-VLOOKUP(E127,Riders!$A$2:$C$3501,2,FALSE))/365</f>
        <v>20.238356164383561</v>
      </c>
      <c r="H127" s="39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38" t="s">
        <v>657</v>
      </c>
      <c r="B128" s="38">
        <v>2024</v>
      </c>
      <c r="C128" s="9">
        <v>45304</v>
      </c>
      <c r="D128" s="38" t="s">
        <v>3881</v>
      </c>
      <c r="E128" t="s">
        <v>226</v>
      </c>
      <c r="F128" t="s">
        <v>120</v>
      </c>
      <c r="G128" s="14">
        <f>(C128-VLOOKUP(E128,Riders!$A$2:$C$3501,2,FALSE))/365</f>
        <v>25.378082191780823</v>
      </c>
      <c r="H128" s="39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55" priority="8">
      <formula>$E26="F"</formula>
    </cfRule>
    <cfRule type="expression" dxfId="54" priority="9">
      <formula>$E26="SF"</formula>
    </cfRule>
    <cfRule type="expression" dxfId="53" priority="10">
      <formula>$E26="QF"</formula>
    </cfRule>
    <cfRule type="expression" dxfId="52" priority="11">
      <formula>$E26="R16"</formula>
    </cfRule>
    <cfRule type="expression" dxfId="51" priority="12">
      <formula>$E26="R8"</formula>
    </cfRule>
  </conditionalFormatting>
  <conditionalFormatting sqref="I2:Q2000 S46:S52">
    <cfRule type="cellIs" dxfId="50" priority="21" operator="between">
      <formula>1</formula>
      <formula>1</formula>
    </cfRule>
    <cfRule type="cellIs" dxfId="49" priority="22" operator="between">
      <formula>2</formula>
      <formula>2</formula>
    </cfRule>
    <cfRule type="cellIs" dxfId="48" priority="23" operator="between">
      <formula>3</formula>
      <formula>3</formula>
    </cfRule>
    <cfRule type="cellIs" dxfId="47" priority="24" operator="between">
      <formula>5</formula>
      <formula>5</formula>
    </cfRule>
  </conditionalFormatting>
  <conditionalFormatting sqref="R2:R2000">
    <cfRule type="cellIs" dxfId="46" priority="13" operator="between">
      <formula>10</formula>
      <formula>10</formula>
    </cfRule>
    <cfRule type="cellIs" dxfId="45" priority="14" operator="between">
      <formula>6</formula>
      <formula>6</formula>
    </cfRule>
    <cfRule type="cellIs" dxfId="44" priority="15" operator="between">
      <formula>4</formula>
      <formula>4</formula>
    </cfRule>
    <cfRule type="cellIs" dxfId="43" priority="16" operator="between">
      <formula>2</formula>
      <formula>2</formula>
    </cfRule>
  </conditionalFormatting>
  <conditionalFormatting sqref="A46:B65 D46:D65">
    <cfRule type="expression" dxfId="42" priority="6">
      <formula>#REF!="F"</formula>
    </cfRule>
    <cfRule type="expression" dxfId="41" priority="7">
      <formula>#REF!="Q"</formula>
    </cfRule>
  </conditionalFormatting>
  <conditionalFormatting sqref="D66:D87 A66:B87">
    <cfRule type="expression" dxfId="40" priority="4">
      <formula>#REF!="F"</formula>
    </cfRule>
    <cfRule type="expression" dxfId="39" priority="5">
      <formula>#REF!="Q"</formula>
    </cfRule>
  </conditionalFormatting>
  <conditionalFormatting sqref="A110:D128">
    <cfRule type="expression" dxfId="38" priority="1">
      <formula>$E110="Q"</formula>
    </cfRule>
    <cfRule type="expression" dxfId="37" priority="2">
      <formula>$E110="G"</formula>
    </cfRule>
    <cfRule type="expression" dxfId="36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5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1" t="s">
        <v>0</v>
      </c>
      <c r="B1" s="92" t="s">
        <v>1</v>
      </c>
      <c r="C1" s="92" t="s">
        <v>2</v>
      </c>
      <c r="D1" s="92" t="s">
        <v>3</v>
      </c>
      <c r="E1" s="92" t="s">
        <v>374</v>
      </c>
      <c r="F1" s="92" t="s">
        <v>4</v>
      </c>
      <c r="G1" s="92" t="s">
        <v>5</v>
      </c>
      <c r="H1" s="92" t="s">
        <v>6</v>
      </c>
      <c r="I1" s="92" t="s">
        <v>7</v>
      </c>
      <c r="J1" s="92" t="s">
        <v>213</v>
      </c>
      <c r="K1" s="92" t="s">
        <v>375</v>
      </c>
      <c r="L1" s="92" t="s">
        <v>376</v>
      </c>
      <c r="M1" s="92" t="s">
        <v>377</v>
      </c>
      <c r="N1" s="92" t="s">
        <v>378</v>
      </c>
      <c r="O1" s="93" t="s">
        <v>11</v>
      </c>
    </row>
    <row r="2" spans="1:15" x14ac:dyDescent="0.3">
      <c r="A2" s="109" t="s">
        <v>102</v>
      </c>
      <c r="B2" s="109">
        <v>2023</v>
      </c>
      <c r="C2" s="102">
        <v>45146</v>
      </c>
      <c r="D2" s="109" t="s">
        <v>13</v>
      </c>
      <c r="E2" s="101" t="s">
        <v>379</v>
      </c>
      <c r="F2" s="109" t="s">
        <v>23</v>
      </c>
      <c r="G2" s="109" t="s">
        <v>15</v>
      </c>
      <c r="H2" s="96">
        <f>(C2-VLOOKUP(F2,Riders!$A$2:$C$3501,2,FALSE))/365</f>
        <v>25.906849315068492</v>
      </c>
      <c r="I2" s="101">
        <v>1</v>
      </c>
      <c r="J2" s="105">
        <v>32.85</v>
      </c>
      <c r="K2" s="104">
        <v>11.755000000000001</v>
      </c>
      <c r="L2" s="105">
        <v>7.2810000000000006</v>
      </c>
      <c r="M2" s="105">
        <v>6.8780000000000001</v>
      </c>
      <c r="N2" s="105">
        <v>6.9359999999999999</v>
      </c>
      <c r="O2" s="100">
        <v>54.794520547945204</v>
      </c>
    </row>
    <row r="3" spans="1:15" x14ac:dyDescent="0.3">
      <c r="A3" s="109" t="s">
        <v>102</v>
      </c>
      <c r="B3" s="109">
        <v>2023</v>
      </c>
      <c r="C3" s="102">
        <v>45146</v>
      </c>
      <c r="D3" s="109" t="s">
        <v>13</v>
      </c>
      <c r="E3" s="101" t="s">
        <v>379</v>
      </c>
      <c r="F3" s="109" t="s">
        <v>35</v>
      </c>
      <c r="G3" s="109" t="s">
        <v>36</v>
      </c>
      <c r="H3" s="96">
        <f>(C3-VLOOKUP(F3,Riders!$A$2:$C$3501,2,FALSE))/365</f>
        <v>25.336986301369862</v>
      </c>
      <c r="I3" s="101">
        <v>2</v>
      </c>
      <c r="J3" s="105">
        <v>33.003999999999998</v>
      </c>
      <c r="K3" s="104">
        <v>11.529</v>
      </c>
      <c r="L3" s="105">
        <v>7.2779999999999987</v>
      </c>
      <c r="M3" s="105">
        <v>7.032</v>
      </c>
      <c r="N3" s="105">
        <v>7.1649999999999991</v>
      </c>
      <c r="O3" s="100">
        <v>54.538843776511939</v>
      </c>
    </row>
    <row r="4" spans="1:15" x14ac:dyDescent="0.3">
      <c r="A4" s="109" t="s">
        <v>102</v>
      </c>
      <c r="B4" s="109">
        <v>2023</v>
      </c>
      <c r="C4" s="102">
        <v>45146</v>
      </c>
      <c r="D4" s="109" t="s">
        <v>13</v>
      </c>
      <c r="E4" s="101" t="s">
        <v>379</v>
      </c>
      <c r="F4" s="109" t="s">
        <v>24</v>
      </c>
      <c r="G4" s="109" t="s">
        <v>25</v>
      </c>
      <c r="H4" s="96">
        <f>(C4-VLOOKUP(F4,Riders!$A$2:$C$3501,2,FALSE))/365</f>
        <v>24.942465753424656</v>
      </c>
      <c r="I4" s="101">
        <v>3</v>
      </c>
      <c r="J4" s="105">
        <v>33.042000000000002</v>
      </c>
      <c r="K4" s="104">
        <v>11.836</v>
      </c>
      <c r="L4" s="105">
        <v>7.266</v>
      </c>
      <c r="M4" s="105">
        <v>6.9400000000000013</v>
      </c>
      <c r="N4" s="105">
        <v>7</v>
      </c>
      <c r="O4" s="100">
        <v>54.476121300163427</v>
      </c>
    </row>
    <row r="5" spans="1:15" x14ac:dyDescent="0.3">
      <c r="A5" s="109" t="s">
        <v>102</v>
      </c>
      <c r="B5" s="109">
        <v>2023</v>
      </c>
      <c r="C5" s="102">
        <v>45146</v>
      </c>
      <c r="D5" s="109" t="s">
        <v>13</v>
      </c>
      <c r="E5" s="101" t="s">
        <v>379</v>
      </c>
      <c r="F5" s="109" t="s">
        <v>14</v>
      </c>
      <c r="G5" s="109" t="s">
        <v>15</v>
      </c>
      <c r="H5" s="96">
        <f>(C5-VLOOKUP(F5,Riders!$A$2:$C$3501,2,FALSE))/365</f>
        <v>23.6</v>
      </c>
      <c r="I5" s="101">
        <v>4</v>
      </c>
      <c r="J5" s="105">
        <v>33.335999999999999</v>
      </c>
      <c r="K5" s="104">
        <v>12.029</v>
      </c>
      <c r="L5" s="105">
        <v>7.2910000000000004</v>
      </c>
      <c r="M5" s="105">
        <v>6.9839999999999982</v>
      </c>
      <c r="N5" s="105">
        <v>7.032</v>
      </c>
      <c r="O5" s="100">
        <v>53.995680345572353</v>
      </c>
    </row>
    <row r="6" spans="1:15" x14ac:dyDescent="0.3">
      <c r="A6" s="109" t="s">
        <v>102</v>
      </c>
      <c r="B6" s="109">
        <v>2023</v>
      </c>
      <c r="C6" s="102">
        <v>45146</v>
      </c>
      <c r="D6" s="109" t="s">
        <v>13</v>
      </c>
      <c r="E6" s="101" t="s">
        <v>379</v>
      </c>
      <c r="F6" s="109" t="s">
        <v>22</v>
      </c>
      <c r="G6" s="109" t="s">
        <v>15</v>
      </c>
      <c r="H6" s="96">
        <f>(C6-VLOOKUP(F6,Riders!$A$2:$C$3501,2,FALSE))/365</f>
        <v>25.580821917808219</v>
      </c>
      <c r="I6" s="101">
        <v>5</v>
      </c>
      <c r="J6" s="105">
        <v>33.371000000000002</v>
      </c>
      <c r="K6" s="104">
        <v>11.741</v>
      </c>
      <c r="L6" s="105">
        <v>7.3470000000000013</v>
      </c>
      <c r="M6" s="105">
        <v>7.0509999999999984</v>
      </c>
      <c r="N6" s="105">
        <v>7.2320000000000029</v>
      </c>
      <c r="O6" s="100">
        <v>53.939048874771501</v>
      </c>
    </row>
    <row r="7" spans="1:15" x14ac:dyDescent="0.3">
      <c r="A7" s="109" t="s">
        <v>102</v>
      </c>
      <c r="B7" s="109">
        <v>2023</v>
      </c>
      <c r="C7" s="102">
        <v>45146</v>
      </c>
      <c r="D7" s="109" t="s">
        <v>13</v>
      </c>
      <c r="E7" s="101" t="s">
        <v>379</v>
      </c>
      <c r="F7" s="109" t="s">
        <v>75</v>
      </c>
      <c r="G7" s="109" t="s">
        <v>38</v>
      </c>
      <c r="H7" s="96">
        <f>(C7-VLOOKUP(F7,Riders!$A$2:$C$3501,2,FALSE))/365</f>
        <v>24.416438356164385</v>
      </c>
      <c r="I7" s="101">
        <v>6</v>
      </c>
      <c r="J7" s="105">
        <v>33.375</v>
      </c>
      <c r="K7" s="104">
        <v>11.773</v>
      </c>
      <c r="L7" s="105">
        <v>7.2929999999999993</v>
      </c>
      <c r="M7" s="105">
        <v>7.0080000000000027</v>
      </c>
      <c r="N7" s="105">
        <v>7.3009999999999984</v>
      </c>
      <c r="O7" s="100">
        <v>53.932584269662918</v>
      </c>
    </row>
    <row r="8" spans="1:15" x14ac:dyDescent="0.3">
      <c r="A8" s="109" t="s">
        <v>102</v>
      </c>
      <c r="B8" s="109">
        <v>2023</v>
      </c>
      <c r="C8" s="102">
        <v>45146</v>
      </c>
      <c r="D8" s="109" t="s">
        <v>13</v>
      </c>
      <c r="E8" s="101" t="s">
        <v>379</v>
      </c>
      <c r="F8" s="109" t="s">
        <v>900</v>
      </c>
      <c r="G8" s="109" t="s">
        <v>38</v>
      </c>
      <c r="H8" s="96">
        <f>(C8-VLOOKUP(F8,Riders!$A$2:$C$3501,2,FALSE))/365</f>
        <v>19.542465753424658</v>
      </c>
      <c r="I8" s="101">
        <v>7</v>
      </c>
      <c r="J8" s="105">
        <v>33.384</v>
      </c>
      <c r="K8" s="104">
        <v>11.867000000000001</v>
      </c>
      <c r="L8" s="105">
        <v>7.2979999999999983</v>
      </c>
      <c r="M8" s="105">
        <v>7.0120000000000005</v>
      </c>
      <c r="N8" s="105">
        <v>7.2070000000000007</v>
      </c>
      <c r="O8" s="100">
        <v>53.918044572250182</v>
      </c>
    </row>
    <row r="9" spans="1:15" x14ac:dyDescent="0.3">
      <c r="A9" s="109" t="s">
        <v>102</v>
      </c>
      <c r="B9" s="109">
        <v>2023</v>
      </c>
      <c r="C9" s="102">
        <v>45146</v>
      </c>
      <c r="D9" s="109" t="s">
        <v>13</v>
      </c>
      <c r="E9" s="101" t="s">
        <v>379</v>
      </c>
      <c r="F9" s="109" t="s">
        <v>94</v>
      </c>
      <c r="G9" s="109" t="s">
        <v>38</v>
      </c>
      <c r="H9" s="96">
        <f>(C9-VLOOKUP(F9,Riders!$A$2:$C$3501,2,FALSE))/365</f>
        <v>25.778082191780822</v>
      </c>
      <c r="I9" s="101">
        <v>8</v>
      </c>
      <c r="J9" s="105">
        <v>33.481999999999999</v>
      </c>
      <c r="K9" s="104">
        <v>11.84</v>
      </c>
      <c r="L9" s="105">
        <v>7.3090000000000011</v>
      </c>
      <c r="M9" s="105">
        <v>7.0489999999999995</v>
      </c>
      <c r="N9" s="105">
        <v>7.2839999999999989</v>
      </c>
      <c r="O9" s="100">
        <v>53.760229376978678</v>
      </c>
    </row>
    <row r="10" spans="1:15" x14ac:dyDescent="0.3">
      <c r="A10" s="109" t="s">
        <v>102</v>
      </c>
      <c r="B10" s="109">
        <v>2023</v>
      </c>
      <c r="C10" s="102">
        <v>45146</v>
      </c>
      <c r="D10" s="109" t="s">
        <v>13</v>
      </c>
      <c r="E10" s="101" t="s">
        <v>379</v>
      </c>
      <c r="F10" s="109" t="s">
        <v>20</v>
      </c>
      <c r="G10" s="109" t="s">
        <v>21</v>
      </c>
      <c r="H10" s="96">
        <f>(C10-VLOOKUP(F10,Riders!$A$2:$C$3501,2,FALSE))/365</f>
        <v>28.008219178082193</v>
      </c>
      <c r="I10" s="101">
        <v>9</v>
      </c>
      <c r="J10" s="105">
        <v>33.545999999999999</v>
      </c>
      <c r="K10" s="104">
        <v>11.99</v>
      </c>
      <c r="L10" s="105">
        <v>7.2649999999999988</v>
      </c>
      <c r="M10" s="105">
        <v>7.0300000000000011</v>
      </c>
      <c r="N10" s="105">
        <v>7.2609999999999992</v>
      </c>
      <c r="O10" s="100">
        <v>53.657664103022718</v>
      </c>
    </row>
    <row r="11" spans="1:15" x14ac:dyDescent="0.3">
      <c r="A11" s="109" t="s">
        <v>102</v>
      </c>
      <c r="B11" s="109">
        <v>2023</v>
      </c>
      <c r="C11" s="102">
        <v>45146</v>
      </c>
      <c r="D11" s="109" t="s">
        <v>13</v>
      </c>
      <c r="E11" s="101" t="s">
        <v>379</v>
      </c>
      <c r="F11" s="109" t="s">
        <v>32</v>
      </c>
      <c r="G11" s="109" t="s">
        <v>17</v>
      </c>
      <c r="H11" s="96">
        <f>(C11-VLOOKUP(F11,Riders!$A$2:$C$3501,2,FALSE))/365</f>
        <v>21.038356164383561</v>
      </c>
      <c r="I11" s="101">
        <v>10</v>
      </c>
      <c r="J11" s="105">
        <v>33.676000000000002</v>
      </c>
      <c r="K11" s="104">
        <v>12.111000000000001</v>
      </c>
      <c r="L11" s="105">
        <v>7.3000000000000007</v>
      </c>
      <c r="M11" s="105">
        <v>7.041999999999998</v>
      </c>
      <c r="N11" s="105">
        <v>7.2230000000000025</v>
      </c>
      <c r="O11" s="100">
        <v>53.450528566338043</v>
      </c>
    </row>
    <row r="12" spans="1:15" x14ac:dyDescent="0.3">
      <c r="A12" s="109" t="s">
        <v>102</v>
      </c>
      <c r="B12" s="109">
        <v>2023</v>
      </c>
      <c r="C12" s="102">
        <v>45146</v>
      </c>
      <c r="D12" s="109" t="s">
        <v>13</v>
      </c>
      <c r="E12" s="101" t="s">
        <v>379</v>
      </c>
      <c r="F12" s="109" t="s">
        <v>52</v>
      </c>
      <c r="G12" s="109" t="s">
        <v>53</v>
      </c>
      <c r="H12" s="96">
        <f>(C12-VLOOKUP(F12,Riders!$A$2:$C$3501,2,FALSE))/365</f>
        <v>26.413698630136988</v>
      </c>
      <c r="I12" s="101">
        <v>11</v>
      </c>
      <c r="J12" s="105">
        <v>33.68</v>
      </c>
      <c r="K12" s="104">
        <v>11.895</v>
      </c>
      <c r="L12" s="105">
        <v>7.3390000000000022</v>
      </c>
      <c r="M12" s="105">
        <v>7.1169999999999973</v>
      </c>
      <c r="N12" s="105">
        <v>7.3290000000000006</v>
      </c>
      <c r="O12" s="100">
        <v>53.444180522565318</v>
      </c>
    </row>
    <row r="13" spans="1:15" x14ac:dyDescent="0.3">
      <c r="A13" s="109" t="s">
        <v>102</v>
      </c>
      <c r="B13" s="109">
        <v>2023</v>
      </c>
      <c r="C13" s="102">
        <v>45146</v>
      </c>
      <c r="D13" s="109" t="s">
        <v>13</v>
      </c>
      <c r="E13" s="101" t="s">
        <v>379</v>
      </c>
      <c r="F13" s="109" t="s">
        <v>101</v>
      </c>
      <c r="G13" s="109" t="s">
        <v>25</v>
      </c>
      <c r="H13" s="96">
        <f>(C13-VLOOKUP(F13,Riders!$A$2:$C$3501,2,FALSE))/365</f>
        <v>23.854794520547944</v>
      </c>
      <c r="I13" s="101">
        <v>12</v>
      </c>
      <c r="J13" s="105">
        <v>33.991999999999997</v>
      </c>
      <c r="K13" s="104">
        <v>12.085000000000001</v>
      </c>
      <c r="L13" s="105">
        <v>7.445999999999998</v>
      </c>
      <c r="M13" s="105">
        <v>7.1530000000000022</v>
      </c>
      <c r="N13" s="105">
        <v>7.3079999999999963</v>
      </c>
      <c r="O13" s="100">
        <v>52.953636149682282</v>
      </c>
    </row>
    <row r="14" spans="1:15" x14ac:dyDescent="0.3">
      <c r="A14" s="109" t="s">
        <v>102</v>
      </c>
      <c r="B14" s="109">
        <v>2023</v>
      </c>
      <c r="C14" s="102">
        <v>45146</v>
      </c>
      <c r="D14" s="109" t="s">
        <v>13</v>
      </c>
      <c r="E14" s="101" t="s">
        <v>379</v>
      </c>
      <c r="F14" s="109" t="s">
        <v>380</v>
      </c>
      <c r="G14" s="109" t="s">
        <v>19</v>
      </c>
      <c r="H14" s="96">
        <f>(C14-VLOOKUP(F14,Riders!$A$2:$C$3501,2,FALSE))/365</f>
        <v>27.331506849315069</v>
      </c>
      <c r="I14" s="101">
        <v>13</v>
      </c>
      <c r="J14" s="105">
        <v>34.015000000000001</v>
      </c>
      <c r="K14" s="104">
        <v>11.779</v>
      </c>
      <c r="L14" s="105">
        <v>7.4379999999999988</v>
      </c>
      <c r="M14" s="105">
        <v>7.2600000000000016</v>
      </c>
      <c r="N14" s="105">
        <v>7.5380000000000003</v>
      </c>
      <c r="O14" s="100">
        <v>52.917830368954874</v>
      </c>
    </row>
    <row r="15" spans="1:15" x14ac:dyDescent="0.3">
      <c r="A15" s="109" t="s">
        <v>102</v>
      </c>
      <c r="B15" s="109">
        <v>2023</v>
      </c>
      <c r="C15" s="102">
        <v>45146</v>
      </c>
      <c r="D15" s="109" t="s">
        <v>13</v>
      </c>
      <c r="E15" s="101" t="s">
        <v>379</v>
      </c>
      <c r="F15" s="109" t="s">
        <v>831</v>
      </c>
      <c r="G15" s="109" t="s">
        <v>29</v>
      </c>
      <c r="H15" s="96">
        <f>(C15-VLOOKUP(F15,Riders!$A$2:$C$3501,2,FALSE))/365</f>
        <v>25.098630136986301</v>
      </c>
      <c r="I15" s="101">
        <v>14</v>
      </c>
      <c r="J15" s="105">
        <v>34.061999999999998</v>
      </c>
      <c r="K15" s="104">
        <v>11.675000000000001</v>
      </c>
      <c r="L15" s="105">
        <v>7.3659999999999997</v>
      </c>
      <c r="M15" s="105">
        <v>7.2929999999999993</v>
      </c>
      <c r="N15" s="105">
        <v>7.727999999999998</v>
      </c>
      <c r="O15" s="100">
        <v>52.844812400915977</v>
      </c>
    </row>
    <row r="16" spans="1:15" x14ac:dyDescent="0.3">
      <c r="A16" s="109" t="s">
        <v>102</v>
      </c>
      <c r="B16" s="109">
        <v>2023</v>
      </c>
      <c r="C16" s="102">
        <v>45146</v>
      </c>
      <c r="D16" s="109" t="s">
        <v>13</v>
      </c>
      <c r="E16" s="101" t="s">
        <v>379</v>
      </c>
      <c r="F16" s="109" t="s">
        <v>77</v>
      </c>
      <c r="G16" s="109" t="s">
        <v>19</v>
      </c>
      <c r="H16" s="96">
        <f>(C16-VLOOKUP(F16,Riders!$A$2:$C$3501,2,FALSE))/365</f>
        <v>32.246575342465754</v>
      </c>
      <c r="I16" s="101">
        <v>15</v>
      </c>
      <c r="J16" s="105">
        <v>34.143000000000001</v>
      </c>
      <c r="K16" s="104">
        <v>12.321</v>
      </c>
      <c r="L16" s="105">
        <v>7.4550000000000001</v>
      </c>
      <c r="M16" s="105">
        <v>7.1080000000000005</v>
      </c>
      <c r="N16" s="105">
        <v>7.2590000000000003</v>
      </c>
      <c r="O16" s="100">
        <v>52.719444688515949</v>
      </c>
    </row>
    <row r="17" spans="1:15" x14ac:dyDescent="0.3">
      <c r="A17" s="109" t="s">
        <v>102</v>
      </c>
      <c r="B17" s="109">
        <v>2023</v>
      </c>
      <c r="C17" s="102">
        <v>45146</v>
      </c>
      <c r="D17" s="109" t="s">
        <v>13</v>
      </c>
      <c r="E17" s="101" t="s">
        <v>379</v>
      </c>
      <c r="F17" s="109" t="s">
        <v>98</v>
      </c>
      <c r="G17" s="109" t="s">
        <v>67</v>
      </c>
      <c r="H17" s="96">
        <f>(C17-VLOOKUP(F17,Riders!$A$2:$C$3501,2,FALSE))/365</f>
        <v>32.024657534246572</v>
      </c>
      <c r="I17" s="101">
        <v>16</v>
      </c>
      <c r="J17" s="105">
        <v>34.456000000000003</v>
      </c>
      <c r="K17" s="104">
        <v>12.212</v>
      </c>
      <c r="L17" s="105">
        <v>7.4450000000000003</v>
      </c>
      <c r="M17" s="105">
        <v>7.2839999999999989</v>
      </c>
      <c r="N17" s="105">
        <v>7.5150000000000041</v>
      </c>
      <c r="O17" s="100">
        <v>52.240538657998606</v>
      </c>
    </row>
    <row r="18" spans="1:15" x14ac:dyDescent="0.3">
      <c r="A18" s="109" t="s">
        <v>102</v>
      </c>
      <c r="B18" s="109">
        <v>2023</v>
      </c>
      <c r="C18" s="102">
        <v>45146</v>
      </c>
      <c r="D18" s="109" t="s">
        <v>13</v>
      </c>
      <c r="E18" s="101" t="s">
        <v>379</v>
      </c>
      <c r="F18" s="109" t="s">
        <v>138</v>
      </c>
      <c r="G18" s="109" t="s">
        <v>44</v>
      </c>
      <c r="H18" s="96">
        <f>(C18-VLOOKUP(F18,Riders!$A$2:$C$3501,2,FALSE))/365</f>
        <v>27.898630136986302</v>
      </c>
      <c r="I18" s="101">
        <v>17</v>
      </c>
      <c r="J18" s="105">
        <v>34.469000000000001</v>
      </c>
      <c r="K18" s="104">
        <v>11.912000000000001</v>
      </c>
      <c r="L18" s="105">
        <v>7.5519999999999978</v>
      </c>
      <c r="M18" s="105">
        <v>7.3840000000000003</v>
      </c>
      <c r="N18" s="105">
        <v>7.6210000000000022</v>
      </c>
      <c r="O18" s="100">
        <v>52.22083611360933</v>
      </c>
    </row>
    <row r="19" spans="1:15" x14ac:dyDescent="0.3">
      <c r="A19" s="109" t="s">
        <v>102</v>
      </c>
      <c r="B19" s="109">
        <v>2023</v>
      </c>
      <c r="C19" s="102">
        <v>45146</v>
      </c>
      <c r="D19" s="109" t="s">
        <v>13</v>
      </c>
      <c r="E19" s="101" t="s">
        <v>379</v>
      </c>
      <c r="F19" s="109" t="s">
        <v>48</v>
      </c>
      <c r="G19" s="109" t="s">
        <v>49</v>
      </c>
      <c r="H19" s="96">
        <f>(C19-VLOOKUP(F19,Riders!$A$2:$C$3501,2,FALSE))/365</f>
        <v>22.526027397260275</v>
      </c>
      <c r="I19" s="101">
        <v>18</v>
      </c>
      <c r="J19" s="105">
        <v>34.677999999999997</v>
      </c>
      <c r="K19" s="104">
        <v>12.000999999999999</v>
      </c>
      <c r="L19" s="105">
        <v>7.58</v>
      </c>
      <c r="M19" s="105">
        <v>7.4190000000000005</v>
      </c>
      <c r="N19" s="105">
        <v>7.6779999999999973</v>
      </c>
      <c r="O19" s="100">
        <v>51.906107618663135</v>
      </c>
    </row>
    <row r="20" spans="1:15" x14ac:dyDescent="0.3">
      <c r="A20" s="109" t="s">
        <v>102</v>
      </c>
      <c r="B20" s="109">
        <v>2023</v>
      </c>
      <c r="C20" s="102">
        <v>45146</v>
      </c>
      <c r="D20" s="109" t="s">
        <v>13</v>
      </c>
      <c r="E20" s="101" t="s">
        <v>379</v>
      </c>
      <c r="F20" s="109" t="s">
        <v>107</v>
      </c>
      <c r="G20" s="109" t="s">
        <v>59</v>
      </c>
      <c r="H20" s="96">
        <f>(C20-VLOOKUP(F20,Riders!$A$2:$C$3501,2,FALSE))/365</f>
        <v>19.920547945205481</v>
      </c>
      <c r="I20" s="101">
        <v>19</v>
      </c>
      <c r="J20" s="105">
        <v>34.878999999999998</v>
      </c>
      <c r="K20" s="104">
        <v>12.659000000000001</v>
      </c>
      <c r="L20" s="105">
        <v>7.5729999999999986</v>
      </c>
      <c r="M20" s="105">
        <v>7.2630000000000017</v>
      </c>
      <c r="N20" s="105">
        <v>7.3839999999999968</v>
      </c>
      <c r="O20" s="100">
        <v>51.606984145187653</v>
      </c>
    </row>
    <row r="21" spans="1:15" x14ac:dyDescent="0.3">
      <c r="A21" s="109" t="s">
        <v>102</v>
      </c>
      <c r="B21" s="109">
        <v>2023</v>
      </c>
      <c r="C21" s="102">
        <v>45146</v>
      </c>
      <c r="D21" s="109" t="s">
        <v>13</v>
      </c>
      <c r="E21" s="101" t="s">
        <v>379</v>
      </c>
      <c r="F21" s="109" t="s">
        <v>80</v>
      </c>
      <c r="G21" s="109" t="s">
        <v>17</v>
      </c>
      <c r="H21" s="96">
        <f>(C21-VLOOKUP(F21,Riders!$A$2:$C$3501,2,FALSE))/365</f>
        <v>21.4986301369863</v>
      </c>
      <c r="I21" s="101">
        <v>20</v>
      </c>
      <c r="J21" s="105">
        <v>34.962000000000003</v>
      </c>
      <c r="K21" s="104">
        <v>12.488</v>
      </c>
      <c r="L21" s="105">
        <v>7.6589999999999989</v>
      </c>
      <c r="M21" s="105">
        <v>7.3460000000000001</v>
      </c>
      <c r="N21" s="105">
        <v>7.4690000000000047</v>
      </c>
      <c r="O21" s="100">
        <v>51.484468851896338</v>
      </c>
    </row>
    <row r="22" spans="1:15" x14ac:dyDescent="0.3">
      <c r="A22" s="109" t="s">
        <v>102</v>
      </c>
      <c r="B22" s="109">
        <v>2023</v>
      </c>
      <c r="C22" s="102">
        <v>45146</v>
      </c>
      <c r="D22" s="109" t="s">
        <v>13</v>
      </c>
      <c r="E22" s="101" t="s">
        <v>379</v>
      </c>
      <c r="F22" s="109" t="s">
        <v>3874</v>
      </c>
      <c r="G22" s="109" t="s">
        <v>40</v>
      </c>
      <c r="H22" s="96">
        <f>(C22-VLOOKUP(F22,Riders!$A$2:$C$3501,2,FALSE))/365</f>
        <v>22.564383561643837</v>
      </c>
      <c r="I22" s="101">
        <v>21</v>
      </c>
      <c r="J22" s="105">
        <v>34.966000000000001</v>
      </c>
      <c r="K22" s="104">
        <v>11.631</v>
      </c>
      <c r="L22" s="105">
        <v>7.6469999999999985</v>
      </c>
      <c r="M22" s="105">
        <v>7.6920000000000002</v>
      </c>
      <c r="N22" s="105">
        <v>7.9960000000000022</v>
      </c>
      <c r="O22" s="100">
        <v>51.478579191214322</v>
      </c>
    </row>
    <row r="23" spans="1:15" x14ac:dyDescent="0.3">
      <c r="A23" s="109" t="s">
        <v>102</v>
      </c>
      <c r="B23" s="109">
        <v>2023</v>
      </c>
      <c r="C23" s="102">
        <v>45146</v>
      </c>
      <c r="D23" s="109" t="s">
        <v>13</v>
      </c>
      <c r="E23" s="101" t="s">
        <v>379</v>
      </c>
      <c r="F23" s="109" t="s">
        <v>92</v>
      </c>
      <c r="G23" s="109" t="s">
        <v>89</v>
      </c>
      <c r="H23" s="96">
        <f>(C23-VLOOKUP(F23,Riders!$A$2:$C$3501,2,FALSE))/365</f>
        <v>24.172602739726027</v>
      </c>
      <c r="I23" s="101">
        <v>22</v>
      </c>
      <c r="J23" s="105">
        <v>35.246000000000002</v>
      </c>
      <c r="K23" s="104">
        <v>12.478</v>
      </c>
      <c r="L23" s="105">
        <v>7.6820000000000004</v>
      </c>
      <c r="M23" s="105">
        <v>7.4480000000000004</v>
      </c>
      <c r="N23" s="105">
        <v>7.6380000000000017</v>
      </c>
      <c r="O23" s="100">
        <v>51.06962492197696</v>
      </c>
    </row>
    <row r="24" spans="1:15" x14ac:dyDescent="0.3">
      <c r="A24" s="109" t="s">
        <v>102</v>
      </c>
      <c r="B24" s="109">
        <v>2023</v>
      </c>
      <c r="C24" s="102">
        <v>45146</v>
      </c>
      <c r="D24" s="109" t="s">
        <v>13</v>
      </c>
      <c r="E24" s="101" t="s">
        <v>379</v>
      </c>
      <c r="F24" s="109" t="s">
        <v>64</v>
      </c>
      <c r="G24" s="109" t="s">
        <v>65</v>
      </c>
      <c r="H24" s="96">
        <f>(C24-VLOOKUP(F24,Riders!$A$2:$C$3501,2,FALSE))/365</f>
        <v>22.624657534246577</v>
      </c>
      <c r="I24" s="101">
        <v>23</v>
      </c>
      <c r="J24" s="105">
        <v>35.57</v>
      </c>
      <c r="K24" s="104">
        <v>12.374000000000001</v>
      </c>
      <c r="L24" s="105">
        <v>7.7529999999999983</v>
      </c>
      <c r="M24" s="105">
        <v>7.5960000000000001</v>
      </c>
      <c r="N24" s="105">
        <v>7.8470000000000013</v>
      </c>
      <c r="O24" s="100">
        <v>50.604441945459655</v>
      </c>
    </row>
    <row r="25" spans="1:15" x14ac:dyDescent="0.3">
      <c r="A25" s="109" t="s">
        <v>102</v>
      </c>
      <c r="B25" s="109">
        <v>2023</v>
      </c>
      <c r="C25" s="102">
        <v>45146</v>
      </c>
      <c r="D25" s="109" t="s">
        <v>13</v>
      </c>
      <c r="E25" s="101" t="s">
        <v>379</v>
      </c>
      <c r="F25" s="109" t="s">
        <v>289</v>
      </c>
      <c r="G25" s="109" t="s">
        <v>70</v>
      </c>
      <c r="H25" s="96">
        <f>(C25-VLOOKUP(F25,Riders!$A$2:$C$3501,2,FALSE))/365</f>
        <v>24.4</v>
      </c>
      <c r="I25" s="101">
        <v>24</v>
      </c>
      <c r="J25" s="105">
        <v>38.603999999999999</v>
      </c>
      <c r="K25" s="104">
        <v>13.925000000000001</v>
      </c>
      <c r="L25" s="105">
        <v>8.3490000000000002</v>
      </c>
      <c r="M25" s="105">
        <v>8.0389999999999979</v>
      </c>
      <c r="N25" s="105">
        <v>8.2910000000000004</v>
      </c>
      <c r="O25" s="100">
        <v>46.627292508548337</v>
      </c>
    </row>
    <row r="26" spans="1:15" x14ac:dyDescent="0.3">
      <c r="A26" s="109" t="s">
        <v>102</v>
      </c>
      <c r="B26" s="109">
        <v>2023</v>
      </c>
      <c r="C26" s="102">
        <v>45146</v>
      </c>
      <c r="D26" s="109" t="s">
        <v>13</v>
      </c>
      <c r="E26" s="101" t="s">
        <v>379</v>
      </c>
      <c r="F26" s="109" t="s">
        <v>845</v>
      </c>
      <c r="G26" s="109" t="s">
        <v>235</v>
      </c>
      <c r="H26" s="96">
        <f>(C26-VLOOKUP(F26,Riders!$A$2:$C$3501,2,FALSE))/365</f>
        <v>19.490410958904111</v>
      </c>
      <c r="I26" s="101">
        <v>25</v>
      </c>
      <c r="J26" s="105">
        <v>38.697000000000003</v>
      </c>
      <c r="K26" s="104">
        <v>13.927</v>
      </c>
      <c r="L26" s="105">
        <v>8.4819999999999993</v>
      </c>
      <c r="M26" s="105">
        <v>8.0310000000000024</v>
      </c>
      <c r="N26" s="105">
        <v>8.2570000000000014</v>
      </c>
      <c r="O26" s="100">
        <v>46.515233739049535</v>
      </c>
    </row>
    <row r="27" spans="1:15" x14ac:dyDescent="0.3">
      <c r="A27" s="109" t="s">
        <v>102</v>
      </c>
      <c r="B27" s="109">
        <v>2023</v>
      </c>
      <c r="C27" s="102">
        <v>45146</v>
      </c>
      <c r="D27" s="109" t="s">
        <v>13</v>
      </c>
      <c r="E27" s="101" t="s">
        <v>379</v>
      </c>
      <c r="F27" s="109" t="s">
        <v>69</v>
      </c>
      <c r="G27" s="109" t="s">
        <v>70</v>
      </c>
      <c r="H27" s="96">
        <f>(C27-VLOOKUP(F27,Riders!$A$2:$C$3501,2,FALSE))/365</f>
        <v>29.931506849315067</v>
      </c>
      <c r="I27" s="101">
        <v>26</v>
      </c>
      <c r="J27" s="105">
        <v>39.957999999999998</v>
      </c>
      <c r="K27" s="104">
        <v>14.597</v>
      </c>
      <c r="L27" s="105">
        <v>8.538000000000002</v>
      </c>
      <c r="M27" s="105">
        <v>8.3109999999999999</v>
      </c>
      <c r="N27" s="105">
        <v>8.5119999999999969</v>
      </c>
      <c r="O27" s="100">
        <v>45.04729966464788</v>
      </c>
    </row>
    <row r="28" spans="1:15" x14ac:dyDescent="0.3">
      <c r="A28" s="109" t="s">
        <v>102</v>
      </c>
      <c r="B28" s="109">
        <v>2023</v>
      </c>
      <c r="C28" s="102">
        <v>45146</v>
      </c>
      <c r="D28" s="109" t="s">
        <v>13</v>
      </c>
      <c r="E28" s="101" t="s">
        <v>204</v>
      </c>
      <c r="F28" s="109" t="s">
        <v>23</v>
      </c>
      <c r="G28" s="109" t="s">
        <v>15</v>
      </c>
      <c r="H28" s="96">
        <f>(C28-VLOOKUP(F28,Riders!$A$2:$C$3501,2,FALSE))/365</f>
        <v>25.906849315068492</v>
      </c>
      <c r="I28" s="101">
        <v>1</v>
      </c>
      <c r="J28" s="105">
        <f t="shared" ref="J28:J35" si="0">SUM(K28:N28)</f>
        <v>32.82</v>
      </c>
      <c r="K28" s="104">
        <v>11.69</v>
      </c>
      <c r="L28" s="105">
        <v>7.2690000000000001</v>
      </c>
      <c r="M28" s="105">
        <v>6.897000000000002</v>
      </c>
      <c r="N28" s="105">
        <v>6.9639999999999986</v>
      </c>
      <c r="O28" s="100">
        <f t="shared" ref="O28:O91" si="1">3.6*500/(J28)</f>
        <v>54.844606946983546</v>
      </c>
    </row>
    <row r="29" spans="1:15" x14ac:dyDescent="0.3">
      <c r="A29" s="109" t="s">
        <v>102</v>
      </c>
      <c r="B29" s="109">
        <v>2023</v>
      </c>
      <c r="C29" s="102">
        <v>45146</v>
      </c>
      <c r="D29" s="109" t="s">
        <v>13</v>
      </c>
      <c r="E29" s="101" t="s">
        <v>204</v>
      </c>
      <c r="F29" s="109" t="s">
        <v>35</v>
      </c>
      <c r="G29" s="109" t="s">
        <v>36</v>
      </c>
      <c r="H29" s="96">
        <f>(C29-VLOOKUP(F29,Riders!$A$2:$C$3501,2,FALSE))/365</f>
        <v>25.336986301369862</v>
      </c>
      <c r="I29" s="101">
        <v>2</v>
      </c>
      <c r="J29" s="105">
        <f t="shared" si="0"/>
        <v>32.956000000000003</v>
      </c>
      <c r="K29" s="104">
        <v>11.509</v>
      </c>
      <c r="L29" s="105">
        <v>7.2860000000000014</v>
      </c>
      <c r="M29" s="105">
        <v>7.0059999999999967</v>
      </c>
      <c r="N29" s="105">
        <v>7.1550000000000047</v>
      </c>
      <c r="O29" s="100">
        <f t="shared" si="1"/>
        <v>54.618278917344334</v>
      </c>
    </row>
    <row r="30" spans="1:15" x14ac:dyDescent="0.3">
      <c r="A30" s="109" t="s">
        <v>102</v>
      </c>
      <c r="B30" s="109">
        <v>2023</v>
      </c>
      <c r="C30" s="102">
        <v>45146</v>
      </c>
      <c r="D30" s="109" t="s">
        <v>13</v>
      </c>
      <c r="E30" s="101" t="s">
        <v>204</v>
      </c>
      <c r="F30" s="109" t="s">
        <v>14</v>
      </c>
      <c r="G30" s="109" t="s">
        <v>15</v>
      </c>
      <c r="H30" s="96">
        <f>(C30-VLOOKUP(F30,Riders!$A$2:$C$3501,2,FALSE))/365</f>
        <v>23.6</v>
      </c>
      <c r="I30" s="101">
        <v>3</v>
      </c>
      <c r="J30" s="105">
        <f t="shared" si="0"/>
        <v>33.134</v>
      </c>
      <c r="K30" s="104">
        <v>11.765000000000001</v>
      </c>
      <c r="L30" s="105">
        <v>7.2509999999999977</v>
      </c>
      <c r="M30" s="105">
        <v>6.995000000000001</v>
      </c>
      <c r="N30" s="105">
        <v>7.1230000000000011</v>
      </c>
      <c r="O30" s="100">
        <f t="shared" si="1"/>
        <v>54.324862678819336</v>
      </c>
    </row>
    <row r="31" spans="1:15" x14ac:dyDescent="0.3">
      <c r="A31" s="109" t="s">
        <v>102</v>
      </c>
      <c r="B31" s="109">
        <v>2023</v>
      </c>
      <c r="C31" s="102">
        <v>45146</v>
      </c>
      <c r="D31" s="109" t="s">
        <v>13</v>
      </c>
      <c r="E31" s="101" t="s">
        <v>204</v>
      </c>
      <c r="F31" s="109" t="s">
        <v>24</v>
      </c>
      <c r="G31" s="109" t="s">
        <v>25</v>
      </c>
      <c r="H31" s="96">
        <f>(C31-VLOOKUP(F31,Riders!$A$2:$C$3501,2,FALSE))/365</f>
        <v>24.942465753424656</v>
      </c>
      <c r="I31" s="101">
        <v>4</v>
      </c>
      <c r="J31" s="105">
        <f t="shared" si="0"/>
        <v>33.256</v>
      </c>
      <c r="K31" s="104">
        <v>11.795</v>
      </c>
      <c r="L31" s="105">
        <v>7.2949999999999999</v>
      </c>
      <c r="M31" s="105">
        <v>7.0019999999999989</v>
      </c>
      <c r="N31" s="105">
        <v>7.1640000000000015</v>
      </c>
      <c r="O31" s="100">
        <f t="shared" si="1"/>
        <v>54.1255713254751</v>
      </c>
    </row>
    <row r="32" spans="1:15" x14ac:dyDescent="0.3">
      <c r="A32" s="109" t="s">
        <v>102</v>
      </c>
      <c r="B32" s="109">
        <v>2023</v>
      </c>
      <c r="C32" s="102">
        <v>45146</v>
      </c>
      <c r="D32" s="109" t="s">
        <v>13</v>
      </c>
      <c r="E32" s="101" t="s">
        <v>204</v>
      </c>
      <c r="F32" s="109" t="s">
        <v>22</v>
      </c>
      <c r="G32" s="109" t="s">
        <v>15</v>
      </c>
      <c r="H32" s="96">
        <f>(C32-VLOOKUP(F32,Riders!$A$2:$C$3501,2,FALSE))/365</f>
        <v>25.580821917808219</v>
      </c>
      <c r="I32" s="101">
        <v>5</v>
      </c>
      <c r="J32" s="105">
        <f t="shared" si="0"/>
        <v>33.295999999999999</v>
      </c>
      <c r="K32" s="104">
        <v>11.731</v>
      </c>
      <c r="L32" s="105">
        <v>7.3349999999999991</v>
      </c>
      <c r="M32" s="105">
        <v>7.0310000000000024</v>
      </c>
      <c r="N32" s="105">
        <v>7.1989999999999981</v>
      </c>
      <c r="O32" s="100">
        <f t="shared" si="1"/>
        <v>54.060547813551182</v>
      </c>
    </row>
    <row r="33" spans="1:15" x14ac:dyDescent="0.3">
      <c r="A33" s="109" t="s">
        <v>102</v>
      </c>
      <c r="B33" s="109">
        <v>2023</v>
      </c>
      <c r="C33" s="102">
        <v>45146</v>
      </c>
      <c r="D33" s="109" t="s">
        <v>13</v>
      </c>
      <c r="E33" s="101" t="s">
        <v>204</v>
      </c>
      <c r="F33" s="109" t="s">
        <v>94</v>
      </c>
      <c r="G33" s="109" t="s">
        <v>38</v>
      </c>
      <c r="H33" s="96">
        <f>(C33-VLOOKUP(F33,Riders!$A$2:$C$3501,2,FALSE))/365</f>
        <v>25.778082191780822</v>
      </c>
      <c r="I33" s="101">
        <v>6</v>
      </c>
      <c r="J33" s="105">
        <f t="shared" si="0"/>
        <v>33.378</v>
      </c>
      <c r="K33" s="104">
        <v>11.724</v>
      </c>
      <c r="L33" s="105">
        <v>7.3299999999999983</v>
      </c>
      <c r="M33" s="105">
        <v>7.0560000000000009</v>
      </c>
      <c r="N33" s="105">
        <v>7.2680000000000007</v>
      </c>
      <c r="O33" s="100">
        <f t="shared" si="1"/>
        <v>53.927736832644257</v>
      </c>
    </row>
    <row r="34" spans="1:15" x14ac:dyDescent="0.3">
      <c r="A34" s="109" t="s">
        <v>102</v>
      </c>
      <c r="B34" s="109">
        <v>2023</v>
      </c>
      <c r="C34" s="102">
        <v>45146</v>
      </c>
      <c r="D34" s="109" t="s">
        <v>13</v>
      </c>
      <c r="E34" s="101" t="s">
        <v>204</v>
      </c>
      <c r="F34" s="109" t="s">
        <v>75</v>
      </c>
      <c r="G34" s="109" t="s">
        <v>38</v>
      </c>
      <c r="H34" s="96">
        <f>(C34-VLOOKUP(F34,Riders!$A$2:$C$3501,2,FALSE))/365</f>
        <v>24.416438356164385</v>
      </c>
      <c r="I34" s="101">
        <v>7</v>
      </c>
      <c r="J34" s="105">
        <f t="shared" si="0"/>
        <v>33.409999999999997</v>
      </c>
      <c r="K34" s="104">
        <v>11.689</v>
      </c>
      <c r="L34" s="105">
        <v>7.3009999999999984</v>
      </c>
      <c r="M34" s="105">
        <v>7.0340000000000025</v>
      </c>
      <c r="N34" s="105">
        <v>7.3859999999999957</v>
      </c>
      <c r="O34" s="100">
        <f t="shared" si="1"/>
        <v>53.876085004489681</v>
      </c>
    </row>
    <row r="35" spans="1:15" x14ac:dyDescent="0.3">
      <c r="A35" s="109" t="s">
        <v>102</v>
      </c>
      <c r="B35" s="109">
        <v>2023</v>
      </c>
      <c r="C35" s="102">
        <v>45146</v>
      </c>
      <c r="D35" s="109" t="s">
        <v>13</v>
      </c>
      <c r="E35" s="101" t="s">
        <v>204</v>
      </c>
      <c r="F35" s="109" t="s">
        <v>900</v>
      </c>
      <c r="G35" s="109" t="s">
        <v>38</v>
      </c>
      <c r="H35" s="96">
        <f>(C35-VLOOKUP(F35,Riders!$A$2:$C$3501,2,FALSE))/365</f>
        <v>19.542465753424658</v>
      </c>
      <c r="I35" s="101">
        <v>8</v>
      </c>
      <c r="J35" s="105">
        <f t="shared" si="0"/>
        <v>33.46</v>
      </c>
      <c r="K35" s="104">
        <v>11.795999999999999</v>
      </c>
      <c r="L35" s="105">
        <v>7.3249999999999993</v>
      </c>
      <c r="M35" s="105">
        <v>7.0860000000000021</v>
      </c>
      <c r="N35" s="105">
        <v>7.2530000000000001</v>
      </c>
      <c r="O35" s="100">
        <f t="shared" si="1"/>
        <v>53.795576808129105</v>
      </c>
    </row>
    <row r="36" spans="1:15" x14ac:dyDescent="0.3">
      <c r="A36" s="94" t="s">
        <v>12</v>
      </c>
      <c r="B36" s="94">
        <v>2022</v>
      </c>
      <c r="C36" s="95">
        <v>44849</v>
      </c>
      <c r="D36" s="94" t="s">
        <v>13</v>
      </c>
      <c r="E36" s="94" t="s">
        <v>379</v>
      </c>
      <c r="F36" s="94" t="s">
        <v>23</v>
      </c>
      <c r="G36" s="94" t="s">
        <v>15</v>
      </c>
      <c r="H36" s="96">
        <f>(C36-VLOOKUP(F36,Riders!$A$2:$C$3501,2,FALSE))/365</f>
        <v>25.093150684931508</v>
      </c>
      <c r="I36" s="97">
        <v>1</v>
      </c>
      <c r="J36" s="99">
        <v>32.968000000000004</v>
      </c>
      <c r="K36" s="98">
        <v>11.855</v>
      </c>
      <c r="L36" s="99">
        <v>7.3419999999999987</v>
      </c>
      <c r="M36" s="99">
        <v>6.8770000000000024</v>
      </c>
      <c r="N36" s="99">
        <v>6.8940000000000019</v>
      </c>
      <c r="O36" s="100">
        <f t="shared" si="1"/>
        <v>54.598398446978884</v>
      </c>
    </row>
    <row r="37" spans="1:15" x14ac:dyDescent="0.3">
      <c r="A37" s="94" t="s">
        <v>12</v>
      </c>
      <c r="B37" s="94">
        <v>2022</v>
      </c>
      <c r="C37" s="95">
        <v>44849</v>
      </c>
      <c r="D37" s="94" t="s">
        <v>13</v>
      </c>
      <c r="E37" s="94" t="s">
        <v>379</v>
      </c>
      <c r="F37" s="94" t="s">
        <v>32</v>
      </c>
      <c r="G37" s="94" t="s">
        <v>17</v>
      </c>
      <c r="H37" s="96">
        <f>(C37-VLOOKUP(F37,Riders!$A$2:$C$3501,2,FALSE))/365</f>
        <v>20.224657534246575</v>
      </c>
      <c r="I37" s="97">
        <v>2</v>
      </c>
      <c r="J37" s="99">
        <v>33.158999999999999</v>
      </c>
      <c r="K37" s="98">
        <v>11.913</v>
      </c>
      <c r="L37" s="99">
        <v>7.2590000000000003</v>
      </c>
      <c r="M37" s="99">
        <v>6.9250000000000007</v>
      </c>
      <c r="N37" s="99">
        <v>7.0619999999999976</v>
      </c>
      <c r="O37" s="100">
        <f t="shared" si="1"/>
        <v>54.283904822220215</v>
      </c>
    </row>
    <row r="38" spans="1:15" x14ac:dyDescent="0.3">
      <c r="A38" s="94" t="s">
        <v>12</v>
      </c>
      <c r="B38" s="94">
        <v>2022</v>
      </c>
      <c r="C38" s="95">
        <v>44849</v>
      </c>
      <c r="D38" s="94" t="s">
        <v>13</v>
      </c>
      <c r="E38" s="94" t="s">
        <v>379</v>
      </c>
      <c r="F38" s="94" t="s">
        <v>35</v>
      </c>
      <c r="G38" s="94" t="s">
        <v>36</v>
      </c>
      <c r="H38" s="96">
        <f>(C38-VLOOKUP(F38,Riders!$A$2:$C$3501,2,FALSE))/365</f>
        <v>24.523287671232875</v>
      </c>
      <c r="I38" s="97">
        <v>3</v>
      </c>
      <c r="J38" s="99">
        <v>33.177999999999997</v>
      </c>
      <c r="K38" s="98">
        <v>11.632</v>
      </c>
      <c r="L38" s="99">
        <v>7.3229999999999986</v>
      </c>
      <c r="M38" s="99">
        <v>7.0710000000000015</v>
      </c>
      <c r="N38" s="99">
        <v>7.1519999999999975</v>
      </c>
      <c r="O38" s="100">
        <f t="shared" si="1"/>
        <v>54.252818132497445</v>
      </c>
    </row>
    <row r="39" spans="1:15" x14ac:dyDescent="0.3">
      <c r="A39" s="94" t="s">
        <v>12</v>
      </c>
      <c r="B39" s="94">
        <v>2022</v>
      </c>
      <c r="C39" s="95">
        <v>44849</v>
      </c>
      <c r="D39" s="94" t="s">
        <v>13</v>
      </c>
      <c r="E39" s="94" t="s">
        <v>379</v>
      </c>
      <c r="F39" s="94" t="s">
        <v>18</v>
      </c>
      <c r="G39" s="94" t="s">
        <v>19</v>
      </c>
      <c r="H39" s="96">
        <f>(C39-VLOOKUP(F39,Riders!$A$2:$C$3501,2,FALSE))/365</f>
        <v>24.397260273972602</v>
      </c>
      <c r="I39" s="97">
        <v>4</v>
      </c>
      <c r="J39" s="99">
        <v>33.183</v>
      </c>
      <c r="K39" s="98">
        <v>11.951000000000001</v>
      </c>
      <c r="L39" s="99">
        <v>7.2789999999999999</v>
      </c>
      <c r="M39" s="99">
        <v>6.9250000000000007</v>
      </c>
      <c r="N39" s="99">
        <v>7.0279999999999987</v>
      </c>
      <c r="O39" s="100">
        <f t="shared" si="1"/>
        <v>54.244643341470031</v>
      </c>
    </row>
    <row r="40" spans="1:15" x14ac:dyDescent="0.3">
      <c r="A40" s="94" t="s">
        <v>12</v>
      </c>
      <c r="B40" s="94">
        <v>2022</v>
      </c>
      <c r="C40" s="95">
        <v>44849</v>
      </c>
      <c r="D40" s="94" t="s">
        <v>13</v>
      </c>
      <c r="E40" s="94" t="s">
        <v>379</v>
      </c>
      <c r="F40" s="94" t="s">
        <v>20</v>
      </c>
      <c r="G40" s="94" t="s">
        <v>21</v>
      </c>
      <c r="H40" s="96">
        <f>(C40-VLOOKUP(F40,Riders!$A$2:$C$3501,2,FALSE))/365</f>
        <v>27.194520547945206</v>
      </c>
      <c r="I40" s="97">
        <v>5</v>
      </c>
      <c r="J40" s="99">
        <v>33.234999999999999</v>
      </c>
      <c r="K40" s="98">
        <v>11.82</v>
      </c>
      <c r="L40" s="99">
        <v>7.2390000000000008</v>
      </c>
      <c r="M40" s="99">
        <v>6.9899999999999984</v>
      </c>
      <c r="N40" s="99">
        <v>7.1859999999999999</v>
      </c>
      <c r="O40" s="100">
        <f t="shared" si="1"/>
        <v>54.159771325409963</v>
      </c>
    </row>
    <row r="41" spans="1:15" x14ac:dyDescent="0.3">
      <c r="A41" s="94" t="s">
        <v>12</v>
      </c>
      <c r="B41" s="94">
        <v>2022</v>
      </c>
      <c r="C41" s="95">
        <v>44849</v>
      </c>
      <c r="D41" s="94" t="s">
        <v>13</v>
      </c>
      <c r="E41" s="94" t="s">
        <v>379</v>
      </c>
      <c r="F41" s="94" t="s">
        <v>33</v>
      </c>
      <c r="G41" s="94" t="s">
        <v>27</v>
      </c>
      <c r="H41" s="96">
        <f>(C41-VLOOKUP(F41,Riders!$A$2:$C$3501,2,FALSE))/365</f>
        <v>28.904109589041095</v>
      </c>
      <c r="I41" s="97">
        <v>6</v>
      </c>
      <c r="J41" s="99">
        <v>33.268000000000001</v>
      </c>
      <c r="K41" s="98">
        <v>11.933</v>
      </c>
      <c r="L41" s="99">
        <v>7.2149999999999999</v>
      </c>
      <c r="M41" s="99">
        <v>6.9649999999999999</v>
      </c>
      <c r="N41" s="99">
        <v>7.1550000000000011</v>
      </c>
      <c r="O41" s="100">
        <f t="shared" si="1"/>
        <v>54.106047853793434</v>
      </c>
    </row>
    <row r="42" spans="1:15" x14ac:dyDescent="0.3">
      <c r="A42" s="94" t="s">
        <v>12</v>
      </c>
      <c r="B42" s="94">
        <v>2022</v>
      </c>
      <c r="C42" s="95">
        <v>44849</v>
      </c>
      <c r="D42" s="94" t="s">
        <v>13</v>
      </c>
      <c r="E42" s="94" t="s">
        <v>379</v>
      </c>
      <c r="F42" s="94" t="s">
        <v>75</v>
      </c>
      <c r="G42" s="94" t="s">
        <v>38</v>
      </c>
      <c r="H42" s="96">
        <f>(C42-VLOOKUP(F42,Riders!$A$2:$C$3501,2,FALSE))/365</f>
        <v>23.602739726027398</v>
      </c>
      <c r="I42" s="97">
        <v>7</v>
      </c>
      <c r="J42" s="99">
        <v>33.295000000000002</v>
      </c>
      <c r="K42" s="98">
        <v>11.606999999999999</v>
      </c>
      <c r="L42" s="99">
        <v>7.2510000000000012</v>
      </c>
      <c r="M42" s="99">
        <v>7.0470000000000006</v>
      </c>
      <c r="N42" s="99">
        <v>7.3900000000000006</v>
      </c>
      <c r="O42" s="100">
        <f t="shared" si="1"/>
        <v>54.062171497221804</v>
      </c>
    </row>
    <row r="43" spans="1:15" x14ac:dyDescent="0.3">
      <c r="A43" s="94" t="s">
        <v>12</v>
      </c>
      <c r="B43" s="94">
        <v>2022</v>
      </c>
      <c r="C43" s="95">
        <v>44849</v>
      </c>
      <c r="D43" s="94" t="s">
        <v>13</v>
      </c>
      <c r="E43" s="94" t="s">
        <v>379</v>
      </c>
      <c r="F43" s="94" t="s">
        <v>380</v>
      </c>
      <c r="G43" s="94" t="s">
        <v>19</v>
      </c>
      <c r="H43" s="96">
        <f>(C43-VLOOKUP(F43,Riders!$A$2:$C$3501,2,FALSE))/365</f>
        <v>26.517808219178082</v>
      </c>
      <c r="I43" s="97">
        <v>8</v>
      </c>
      <c r="J43" s="99">
        <v>33.313000000000002</v>
      </c>
      <c r="K43" s="98">
        <v>11.587</v>
      </c>
      <c r="L43" s="99">
        <v>7.3069999999999986</v>
      </c>
      <c r="M43" s="99">
        <v>7.1190000000000033</v>
      </c>
      <c r="N43" s="99">
        <v>7.3000000000000007</v>
      </c>
      <c r="O43" s="100">
        <f t="shared" si="1"/>
        <v>54.032960105664451</v>
      </c>
    </row>
    <row r="44" spans="1:15" x14ac:dyDescent="0.3">
      <c r="A44" s="94" t="s">
        <v>12</v>
      </c>
      <c r="B44" s="94">
        <v>2022</v>
      </c>
      <c r="C44" s="95">
        <v>44849</v>
      </c>
      <c r="D44" s="94" t="s">
        <v>13</v>
      </c>
      <c r="E44" s="94" t="s">
        <v>379</v>
      </c>
      <c r="F44" s="94" t="s">
        <v>14</v>
      </c>
      <c r="G44" s="94" t="s">
        <v>15</v>
      </c>
      <c r="H44" s="96">
        <f>(C44-VLOOKUP(F44,Riders!$A$2:$C$3501,2,FALSE))/365</f>
        <v>22.786301369863015</v>
      </c>
      <c r="I44" s="97">
        <v>9</v>
      </c>
      <c r="J44" s="99">
        <v>33.32</v>
      </c>
      <c r="K44" s="98">
        <v>12.048</v>
      </c>
      <c r="L44" s="99">
        <v>7.2859999999999996</v>
      </c>
      <c r="M44" s="99">
        <v>6.9570000000000007</v>
      </c>
      <c r="N44" s="99">
        <v>7.0289999999999999</v>
      </c>
      <c r="O44" s="100">
        <f t="shared" si="1"/>
        <v>54.021608643457384</v>
      </c>
    </row>
    <row r="45" spans="1:15" x14ac:dyDescent="0.3">
      <c r="A45" s="94" t="s">
        <v>12</v>
      </c>
      <c r="B45" s="94">
        <v>2022</v>
      </c>
      <c r="C45" s="95">
        <v>44849</v>
      </c>
      <c r="D45" s="94" t="s">
        <v>13</v>
      </c>
      <c r="E45" s="94" t="s">
        <v>379</v>
      </c>
      <c r="F45" s="94" t="s">
        <v>22</v>
      </c>
      <c r="G45" s="94" t="s">
        <v>15</v>
      </c>
      <c r="H45" s="96">
        <f>(C45-VLOOKUP(F45,Riders!$A$2:$C$3501,2,FALSE))/365</f>
        <v>24.767123287671232</v>
      </c>
      <c r="I45" s="97">
        <v>10</v>
      </c>
      <c r="J45" s="99">
        <v>33.378</v>
      </c>
      <c r="K45" s="98">
        <v>12.07</v>
      </c>
      <c r="L45" s="99">
        <v>7.338000000000001</v>
      </c>
      <c r="M45" s="99">
        <v>6.9429999999999978</v>
      </c>
      <c r="N45" s="99">
        <v>7.027000000000001</v>
      </c>
      <c r="O45" s="100">
        <f t="shared" si="1"/>
        <v>53.927736832644257</v>
      </c>
    </row>
    <row r="46" spans="1:15" x14ac:dyDescent="0.3">
      <c r="A46" s="94" t="s">
        <v>12</v>
      </c>
      <c r="B46" s="94">
        <v>2022</v>
      </c>
      <c r="C46" s="95">
        <v>44849</v>
      </c>
      <c r="D46" s="94" t="s">
        <v>13</v>
      </c>
      <c r="E46" s="94" t="s">
        <v>379</v>
      </c>
      <c r="F46" s="94" t="s">
        <v>381</v>
      </c>
      <c r="G46" s="94" t="s">
        <v>25</v>
      </c>
      <c r="H46" s="96">
        <f>(C46-VLOOKUP(F46,Riders!$A$2:$C$3501,2,FALSE))/365</f>
        <v>19.827397260273973</v>
      </c>
      <c r="I46" s="97">
        <v>11</v>
      </c>
      <c r="J46" s="99">
        <v>33.658999999999999</v>
      </c>
      <c r="K46" s="98">
        <v>12.031000000000001</v>
      </c>
      <c r="L46" s="99">
        <v>7.3139999999999983</v>
      </c>
      <c r="M46" s="99">
        <v>7.0590000000000011</v>
      </c>
      <c r="N46" s="99">
        <v>7.254999999999999</v>
      </c>
      <c r="O46" s="100">
        <f t="shared" si="1"/>
        <v>53.477524584806446</v>
      </c>
    </row>
    <row r="47" spans="1:15" x14ac:dyDescent="0.3">
      <c r="A47" s="94" t="s">
        <v>12</v>
      </c>
      <c r="B47" s="94">
        <v>2022</v>
      </c>
      <c r="C47" s="95">
        <v>44849</v>
      </c>
      <c r="D47" s="94" t="s">
        <v>13</v>
      </c>
      <c r="E47" s="94" t="s">
        <v>379</v>
      </c>
      <c r="F47" s="94" t="s">
        <v>101</v>
      </c>
      <c r="G47" s="94" t="s">
        <v>25</v>
      </c>
      <c r="H47" s="96">
        <f>(C47-VLOOKUP(F47,Riders!$A$2:$C$3501,2,FALSE))/365</f>
        <v>23.041095890410958</v>
      </c>
      <c r="I47" s="97">
        <v>12</v>
      </c>
      <c r="J47" s="99">
        <v>33.914999999999999</v>
      </c>
      <c r="K47" s="98">
        <v>11.922000000000001</v>
      </c>
      <c r="L47" s="99">
        <v>7.3589999999999982</v>
      </c>
      <c r="M47" s="99">
        <v>7.2140000000000022</v>
      </c>
      <c r="N47" s="99">
        <v>7.4199999999999982</v>
      </c>
      <c r="O47" s="100">
        <f t="shared" si="1"/>
        <v>53.073861123396732</v>
      </c>
    </row>
    <row r="48" spans="1:15" x14ac:dyDescent="0.3">
      <c r="A48" s="94" t="s">
        <v>12</v>
      </c>
      <c r="B48" s="94">
        <v>2022</v>
      </c>
      <c r="C48" s="95">
        <v>44849</v>
      </c>
      <c r="D48" s="94" t="s">
        <v>13</v>
      </c>
      <c r="E48" s="94" t="s">
        <v>379</v>
      </c>
      <c r="F48" s="94" t="s">
        <v>99</v>
      </c>
      <c r="G48" s="94" t="s">
        <v>47</v>
      </c>
      <c r="H48" s="96">
        <f>(C48-VLOOKUP(F48,Riders!$A$2:$C$3501,2,FALSE))/365</f>
        <v>25.665753424657535</v>
      </c>
      <c r="I48" s="97">
        <v>13</v>
      </c>
      <c r="J48" s="99">
        <v>33.954999999999998</v>
      </c>
      <c r="K48" s="98">
        <v>11.772</v>
      </c>
      <c r="L48" s="99">
        <v>7.400999999999998</v>
      </c>
      <c r="M48" s="99">
        <v>7.2730000000000032</v>
      </c>
      <c r="N48" s="99">
        <v>7.5089999999999968</v>
      </c>
      <c r="O48" s="100">
        <f t="shared" si="1"/>
        <v>53.011338536298041</v>
      </c>
    </row>
    <row r="49" spans="1:15" x14ac:dyDescent="0.3">
      <c r="A49" s="94" t="s">
        <v>12</v>
      </c>
      <c r="B49" s="94">
        <v>2022</v>
      </c>
      <c r="C49" s="95">
        <v>44849</v>
      </c>
      <c r="D49" s="94" t="s">
        <v>13</v>
      </c>
      <c r="E49" s="94" t="s">
        <v>379</v>
      </c>
      <c r="F49" s="94" t="s">
        <v>100</v>
      </c>
      <c r="G49" s="94" t="s">
        <v>47</v>
      </c>
      <c r="H49" s="96">
        <f>(C49-VLOOKUP(F49,Riders!$A$2:$C$3501,2,FALSE))/365</f>
        <v>28.673972602739727</v>
      </c>
      <c r="I49" s="97">
        <v>14</v>
      </c>
      <c r="J49" s="99">
        <v>33.957000000000001</v>
      </c>
      <c r="K49" s="98">
        <v>11.975</v>
      </c>
      <c r="L49" s="99">
        <v>7.4809999999999999</v>
      </c>
      <c r="M49" s="99">
        <v>7.1649999999999991</v>
      </c>
      <c r="N49" s="99">
        <v>7.3360000000000021</v>
      </c>
      <c r="O49" s="100">
        <f t="shared" si="1"/>
        <v>53.008216273522393</v>
      </c>
    </row>
    <row r="50" spans="1:15" x14ac:dyDescent="0.3">
      <c r="A50" s="94" t="s">
        <v>12</v>
      </c>
      <c r="B50" s="94">
        <v>2022</v>
      </c>
      <c r="C50" s="95">
        <v>44849</v>
      </c>
      <c r="D50" s="94" t="s">
        <v>13</v>
      </c>
      <c r="E50" s="94" t="s">
        <v>379</v>
      </c>
      <c r="F50" s="94" t="s">
        <v>382</v>
      </c>
      <c r="G50" s="94" t="s">
        <v>15</v>
      </c>
      <c r="H50" s="96">
        <f>(C50-VLOOKUP(F50,Riders!$A$2:$C$3501,2,FALSE))/365</f>
        <v>21.63013698630137</v>
      </c>
      <c r="I50" s="97">
        <v>15</v>
      </c>
      <c r="J50" s="99">
        <v>34.015000000000001</v>
      </c>
      <c r="K50" s="98">
        <v>12.3</v>
      </c>
      <c r="L50" s="99">
        <v>7.4039999999999999</v>
      </c>
      <c r="M50" s="99">
        <v>7.093</v>
      </c>
      <c r="N50" s="99">
        <v>7.218</v>
      </c>
      <c r="O50" s="100">
        <f t="shared" si="1"/>
        <v>52.917830368954874</v>
      </c>
    </row>
    <row r="51" spans="1:15" x14ac:dyDescent="0.3">
      <c r="A51" s="94" t="s">
        <v>12</v>
      </c>
      <c r="B51" s="94">
        <v>2022</v>
      </c>
      <c r="C51" s="95">
        <v>44849</v>
      </c>
      <c r="D51" s="94" t="s">
        <v>13</v>
      </c>
      <c r="E51" s="94" t="s">
        <v>379</v>
      </c>
      <c r="F51" s="94" t="s">
        <v>80</v>
      </c>
      <c r="G51" s="94" t="s">
        <v>17</v>
      </c>
      <c r="H51" s="96">
        <f>(C51-VLOOKUP(F51,Riders!$A$2:$C$3501,2,FALSE))/365</f>
        <v>20.684931506849313</v>
      </c>
      <c r="I51" s="97">
        <v>16</v>
      </c>
      <c r="J51" s="99">
        <v>34.088999999999999</v>
      </c>
      <c r="K51" s="98">
        <v>12.189</v>
      </c>
      <c r="L51" s="99">
        <v>7.4770000000000003</v>
      </c>
      <c r="M51" s="99">
        <v>7.1610000000000014</v>
      </c>
      <c r="N51" s="99">
        <v>7.2619999999999969</v>
      </c>
      <c r="O51" s="100">
        <f t="shared" si="1"/>
        <v>52.802956965590077</v>
      </c>
    </row>
    <row r="52" spans="1:15" x14ac:dyDescent="0.3">
      <c r="A52" s="94" t="s">
        <v>12</v>
      </c>
      <c r="B52" s="94">
        <v>2022</v>
      </c>
      <c r="C52" s="95">
        <v>44849</v>
      </c>
      <c r="D52" s="94" t="s">
        <v>13</v>
      </c>
      <c r="E52" s="94" t="s">
        <v>379</v>
      </c>
      <c r="F52" s="94" t="s">
        <v>52</v>
      </c>
      <c r="G52" s="94" t="s">
        <v>53</v>
      </c>
      <c r="H52" s="96">
        <f>(C52-VLOOKUP(F52,Riders!$A$2:$C$3501,2,FALSE))/365</f>
        <v>25.6</v>
      </c>
      <c r="I52" s="97">
        <v>17</v>
      </c>
      <c r="J52" s="99">
        <v>34.301000000000002</v>
      </c>
      <c r="K52" s="98">
        <v>12.457000000000001</v>
      </c>
      <c r="L52" s="99">
        <v>7.291999999999998</v>
      </c>
      <c r="M52" s="99">
        <v>7.1180000000000021</v>
      </c>
      <c r="N52" s="99">
        <v>7.4340000000000011</v>
      </c>
      <c r="O52" s="100">
        <f t="shared" si="1"/>
        <v>52.47660418063613</v>
      </c>
    </row>
    <row r="53" spans="1:15" x14ac:dyDescent="0.3">
      <c r="A53" s="94" t="s">
        <v>12</v>
      </c>
      <c r="B53" s="94">
        <v>2022</v>
      </c>
      <c r="C53" s="95">
        <v>44849</v>
      </c>
      <c r="D53" s="94" t="s">
        <v>13</v>
      </c>
      <c r="E53" s="94" t="s">
        <v>379</v>
      </c>
      <c r="F53" s="94" t="s">
        <v>48</v>
      </c>
      <c r="G53" s="94" t="s">
        <v>49</v>
      </c>
      <c r="H53" s="96">
        <f>(C53-VLOOKUP(F53,Riders!$A$2:$C$3501,2,FALSE))/365</f>
        <v>21.712328767123289</v>
      </c>
      <c r="I53" s="97">
        <v>18</v>
      </c>
      <c r="J53" s="99">
        <v>34.381999999999998</v>
      </c>
      <c r="K53" s="98">
        <v>12.042</v>
      </c>
      <c r="L53" s="99">
        <v>7.5230000000000015</v>
      </c>
      <c r="M53" s="99">
        <v>7.3069999999999986</v>
      </c>
      <c r="N53" s="99">
        <v>7.509999999999998</v>
      </c>
      <c r="O53" s="100">
        <f t="shared" si="1"/>
        <v>52.35297539410157</v>
      </c>
    </row>
    <row r="54" spans="1:15" x14ac:dyDescent="0.3">
      <c r="A54" s="94" t="s">
        <v>12</v>
      </c>
      <c r="B54" s="94">
        <v>2022</v>
      </c>
      <c r="C54" s="95">
        <v>44849</v>
      </c>
      <c r="D54" s="94" t="s">
        <v>13</v>
      </c>
      <c r="E54" s="94" t="s">
        <v>379</v>
      </c>
      <c r="F54" s="94" t="s">
        <v>41</v>
      </c>
      <c r="G54" s="94" t="s">
        <v>27</v>
      </c>
      <c r="H54" s="96">
        <f>(C54-VLOOKUP(F54,Riders!$A$2:$C$3501,2,FALSE))/365</f>
        <v>27</v>
      </c>
      <c r="I54" s="97">
        <v>19</v>
      </c>
      <c r="J54" s="99">
        <v>34.499000000000002</v>
      </c>
      <c r="K54" s="98">
        <v>12.145</v>
      </c>
      <c r="L54" s="99">
        <v>7.5090000000000003</v>
      </c>
      <c r="M54" s="99">
        <v>7.3069999999999986</v>
      </c>
      <c r="N54" s="99">
        <v>7.5380000000000038</v>
      </c>
      <c r="O54" s="100">
        <f t="shared" si="1"/>
        <v>52.17542537464854</v>
      </c>
    </row>
    <row r="55" spans="1:15" x14ac:dyDescent="0.3">
      <c r="A55" s="94" t="s">
        <v>12</v>
      </c>
      <c r="B55" s="94">
        <v>2022</v>
      </c>
      <c r="C55" s="95">
        <v>44849</v>
      </c>
      <c r="D55" s="94" t="s">
        <v>13</v>
      </c>
      <c r="E55" s="94" t="s">
        <v>379</v>
      </c>
      <c r="F55" s="94" t="s">
        <v>60</v>
      </c>
      <c r="G55" s="94" t="s">
        <v>61</v>
      </c>
      <c r="H55" s="96">
        <f>(C55-VLOOKUP(F55,Riders!$A$2:$C$3501,2,FALSE))/365</f>
        <v>34.249315068493154</v>
      </c>
      <c r="I55" s="97">
        <v>20</v>
      </c>
      <c r="J55" s="99">
        <v>34.554000000000002</v>
      </c>
      <c r="K55" s="98">
        <v>12.221</v>
      </c>
      <c r="L55" s="99">
        <v>7.5019999999999989</v>
      </c>
      <c r="M55" s="99">
        <v>7.3170000000000002</v>
      </c>
      <c r="N55" s="99">
        <v>7.5140000000000029</v>
      </c>
      <c r="O55" s="100">
        <f t="shared" si="1"/>
        <v>52.092377148810556</v>
      </c>
    </row>
    <row r="56" spans="1:15" x14ac:dyDescent="0.3">
      <c r="A56" s="94" t="s">
        <v>12</v>
      </c>
      <c r="B56" s="94">
        <v>2022</v>
      </c>
      <c r="C56" s="95">
        <v>44849</v>
      </c>
      <c r="D56" s="94" t="s">
        <v>13</v>
      </c>
      <c r="E56" s="94" t="s">
        <v>379</v>
      </c>
      <c r="F56" s="94" t="s">
        <v>55</v>
      </c>
      <c r="G56" s="94" t="s">
        <v>56</v>
      </c>
      <c r="H56" s="96">
        <f>(C56-VLOOKUP(F56,Riders!$A$2:$C$3501,2,FALSE))/365</f>
        <v>33.457534246575342</v>
      </c>
      <c r="I56" s="97">
        <v>21</v>
      </c>
      <c r="J56" s="99">
        <v>34.765000000000001</v>
      </c>
      <c r="K56" s="98">
        <v>12.753</v>
      </c>
      <c r="L56" s="99">
        <v>7.4390000000000001</v>
      </c>
      <c r="M56" s="99">
        <v>7.1430000000000007</v>
      </c>
      <c r="N56" s="99">
        <v>7.43</v>
      </c>
      <c r="O56" s="100">
        <f t="shared" si="1"/>
        <v>51.776211707176756</v>
      </c>
    </row>
    <row r="57" spans="1:15" x14ac:dyDescent="0.3">
      <c r="A57" s="94" t="s">
        <v>12</v>
      </c>
      <c r="B57" s="94">
        <v>2022</v>
      </c>
      <c r="C57" s="95">
        <v>44849</v>
      </c>
      <c r="D57" s="94" t="s">
        <v>13</v>
      </c>
      <c r="E57" s="94" t="s">
        <v>379</v>
      </c>
      <c r="F57" s="94" t="s">
        <v>58</v>
      </c>
      <c r="G57" s="94" t="s">
        <v>59</v>
      </c>
      <c r="H57" s="96">
        <f>(C57-VLOOKUP(F57,Riders!$A$2:$C$3501,2,FALSE))/365</f>
        <v>24.75068493150685</v>
      </c>
      <c r="I57" s="97">
        <v>22</v>
      </c>
      <c r="J57" s="99">
        <v>35.348999999999997</v>
      </c>
      <c r="K57" s="98">
        <v>12.801</v>
      </c>
      <c r="L57" s="99">
        <v>7.6010000000000009</v>
      </c>
      <c r="M57" s="99">
        <v>7.3699999999999974</v>
      </c>
      <c r="N57" s="99">
        <v>7.5769999999999982</v>
      </c>
      <c r="O57" s="100">
        <f t="shared" si="1"/>
        <v>50.920818127811259</v>
      </c>
    </row>
    <row r="58" spans="1:15" x14ac:dyDescent="0.3">
      <c r="A58" s="94" t="s">
        <v>12</v>
      </c>
      <c r="B58" s="94">
        <v>2022</v>
      </c>
      <c r="C58" s="95">
        <v>44849</v>
      </c>
      <c r="D58" s="94" t="s">
        <v>13</v>
      </c>
      <c r="E58" s="94" t="s">
        <v>379</v>
      </c>
      <c r="F58" s="94" t="s">
        <v>107</v>
      </c>
      <c r="G58" s="94" t="s">
        <v>59</v>
      </c>
      <c r="H58" s="96">
        <f>(C58-VLOOKUP(F58,Riders!$A$2:$C$3501,2,FALSE))/365</f>
        <v>19.106849315068494</v>
      </c>
      <c r="I58" s="97">
        <v>23</v>
      </c>
      <c r="J58" s="99">
        <v>35.512999999999998</v>
      </c>
      <c r="K58" s="98">
        <v>12.913</v>
      </c>
      <c r="L58" s="99">
        <v>7.6269999999999989</v>
      </c>
      <c r="M58" s="99">
        <v>7.343</v>
      </c>
      <c r="N58" s="99">
        <v>7.629999999999999</v>
      </c>
      <c r="O58" s="100">
        <f t="shared" si="1"/>
        <v>50.685664404584237</v>
      </c>
    </row>
    <row r="59" spans="1:15" x14ac:dyDescent="0.3">
      <c r="A59" s="94" t="s">
        <v>12</v>
      </c>
      <c r="B59" s="94">
        <v>2022</v>
      </c>
      <c r="C59" s="95">
        <v>44849</v>
      </c>
      <c r="D59" s="94" t="s">
        <v>13</v>
      </c>
      <c r="E59" s="94" t="s">
        <v>379</v>
      </c>
      <c r="F59" s="94" t="s">
        <v>383</v>
      </c>
      <c r="G59" s="94" t="s">
        <v>59</v>
      </c>
      <c r="H59" s="96">
        <f>(C59-VLOOKUP(F59,Riders!$A$2:$C$3501,2,FALSE))/365</f>
        <v>19.24931506849315</v>
      </c>
      <c r="I59" s="97">
        <v>24</v>
      </c>
      <c r="J59" s="99">
        <v>36.936</v>
      </c>
      <c r="K59" s="98">
        <v>13.451000000000001</v>
      </c>
      <c r="L59" s="99">
        <v>7.9239999999999995</v>
      </c>
      <c r="M59" s="99">
        <v>7.6529999999999987</v>
      </c>
      <c r="N59" s="99">
        <v>7.9080000000000013</v>
      </c>
      <c r="O59" s="100">
        <f t="shared" si="1"/>
        <v>48.732943469785575</v>
      </c>
    </row>
    <row r="60" spans="1:15" x14ac:dyDescent="0.3">
      <c r="A60" s="94" t="s">
        <v>12</v>
      </c>
      <c r="B60" s="94">
        <v>2022</v>
      </c>
      <c r="C60" s="95">
        <v>44849</v>
      </c>
      <c r="D60" s="94" t="s">
        <v>13</v>
      </c>
      <c r="E60" s="94" t="s">
        <v>379</v>
      </c>
      <c r="F60" s="94" t="s">
        <v>69</v>
      </c>
      <c r="G60" s="94" t="s">
        <v>70</v>
      </c>
      <c r="H60" s="96">
        <f>(C60-VLOOKUP(F60,Riders!$A$2:$C$3501,2,FALSE))/365</f>
        <v>29.117808219178084</v>
      </c>
      <c r="I60" s="97">
        <v>25</v>
      </c>
      <c r="J60" s="99">
        <v>40.219000000000001</v>
      </c>
      <c r="K60" s="98">
        <v>15.103999999999999</v>
      </c>
      <c r="L60" s="99">
        <v>8.5180000000000007</v>
      </c>
      <c r="M60" s="99">
        <v>8.2280000000000015</v>
      </c>
      <c r="N60" s="99">
        <v>8.3689999999999998</v>
      </c>
      <c r="O60" s="100">
        <f t="shared" si="1"/>
        <v>44.754966558094431</v>
      </c>
    </row>
    <row r="61" spans="1:15" x14ac:dyDescent="0.3">
      <c r="A61" s="101" t="s">
        <v>12</v>
      </c>
      <c r="B61" s="101">
        <v>2022</v>
      </c>
      <c r="C61" s="102">
        <v>44849</v>
      </c>
      <c r="D61" s="101" t="s">
        <v>13</v>
      </c>
      <c r="E61" s="101" t="s">
        <v>204</v>
      </c>
      <c r="F61" s="101" t="s">
        <v>32</v>
      </c>
      <c r="G61" s="101" t="s">
        <v>17</v>
      </c>
      <c r="H61" s="96">
        <f>(C61-VLOOKUP(F61,Riders!$A$2:$C$3501,2,FALSE))/365</f>
        <v>20.224657534246575</v>
      </c>
      <c r="I61" s="103">
        <v>1</v>
      </c>
      <c r="J61" s="105">
        <v>32.835000000000001</v>
      </c>
      <c r="K61" s="104">
        <v>11.717000000000001</v>
      </c>
      <c r="L61" s="105">
        <v>7.2219999999999995</v>
      </c>
      <c r="M61" s="105">
        <v>6.8719999999999999</v>
      </c>
      <c r="N61" s="105">
        <v>7.0240000000000009</v>
      </c>
      <c r="O61" s="100">
        <f t="shared" si="1"/>
        <v>54.819552306989493</v>
      </c>
    </row>
    <row r="62" spans="1:15" x14ac:dyDescent="0.3">
      <c r="A62" s="101" t="s">
        <v>12</v>
      </c>
      <c r="B62" s="101">
        <v>2022</v>
      </c>
      <c r="C62" s="102">
        <v>44849</v>
      </c>
      <c r="D62" s="101" t="s">
        <v>13</v>
      </c>
      <c r="E62" s="101" t="s">
        <v>204</v>
      </c>
      <c r="F62" s="101" t="s">
        <v>23</v>
      </c>
      <c r="G62" s="101" t="s">
        <v>15</v>
      </c>
      <c r="H62" s="96">
        <f>(C62-VLOOKUP(F62,Riders!$A$2:$C$3501,2,FALSE))/365</f>
        <v>25.093150684931508</v>
      </c>
      <c r="I62" s="103">
        <v>2</v>
      </c>
      <c r="J62" s="107">
        <v>33.051000000000002</v>
      </c>
      <c r="K62" s="106">
        <v>11.936</v>
      </c>
      <c r="L62" s="107">
        <v>7.3649999999999984</v>
      </c>
      <c r="M62" s="107">
        <v>6.8690000000000033</v>
      </c>
      <c r="N62" s="107">
        <v>6.8810000000000002</v>
      </c>
      <c r="O62" s="100">
        <f t="shared" si="1"/>
        <v>54.461287101751836</v>
      </c>
    </row>
    <row r="63" spans="1:15" x14ac:dyDescent="0.3">
      <c r="A63" s="101" t="s">
        <v>12</v>
      </c>
      <c r="B63" s="101">
        <v>2022</v>
      </c>
      <c r="C63" s="102">
        <v>44849</v>
      </c>
      <c r="D63" s="101" t="s">
        <v>13</v>
      </c>
      <c r="E63" s="101" t="s">
        <v>204</v>
      </c>
      <c r="F63" s="101" t="s">
        <v>75</v>
      </c>
      <c r="G63" s="101" t="s">
        <v>38</v>
      </c>
      <c r="H63" s="96">
        <f>(C63-VLOOKUP(F63,Riders!$A$2:$C$3501,2,FALSE))/365</f>
        <v>23.602739726027398</v>
      </c>
      <c r="I63" s="103">
        <v>3</v>
      </c>
      <c r="J63" s="105">
        <v>33.213999999999999</v>
      </c>
      <c r="K63" s="104">
        <v>11.62</v>
      </c>
      <c r="L63" s="105">
        <v>7.2690000000000001</v>
      </c>
      <c r="M63" s="105">
        <v>6.9780000000000015</v>
      </c>
      <c r="N63" s="105">
        <v>7.3469999999999978</v>
      </c>
      <c r="O63" s="100">
        <f t="shared" si="1"/>
        <v>54.194014572168363</v>
      </c>
    </row>
    <row r="64" spans="1:15" x14ac:dyDescent="0.3">
      <c r="A64" s="101" t="s">
        <v>12</v>
      </c>
      <c r="B64" s="101">
        <v>2022</v>
      </c>
      <c r="C64" s="102">
        <v>44849</v>
      </c>
      <c r="D64" s="101" t="s">
        <v>13</v>
      </c>
      <c r="E64" s="101" t="s">
        <v>204</v>
      </c>
      <c r="F64" s="101" t="s">
        <v>18</v>
      </c>
      <c r="G64" s="101" t="s">
        <v>19</v>
      </c>
      <c r="H64" s="96">
        <f>(C64-VLOOKUP(F64,Riders!$A$2:$C$3501,2,FALSE))/365</f>
        <v>24.397260273972602</v>
      </c>
      <c r="I64" s="103">
        <v>4</v>
      </c>
      <c r="J64" s="107">
        <v>33.243000000000002</v>
      </c>
      <c r="K64" s="106">
        <v>11.944000000000001</v>
      </c>
      <c r="L64" s="107">
        <v>7.3199999999999985</v>
      </c>
      <c r="M64" s="107">
        <v>6.9310000000000009</v>
      </c>
      <c r="N64" s="107">
        <v>7.0480000000000018</v>
      </c>
      <c r="O64" s="100">
        <f t="shared" si="1"/>
        <v>54.146737659056036</v>
      </c>
    </row>
    <row r="65" spans="1:15" x14ac:dyDescent="0.3">
      <c r="A65" s="101" t="s">
        <v>12</v>
      </c>
      <c r="B65" s="101">
        <v>2022</v>
      </c>
      <c r="C65" s="102">
        <v>44849</v>
      </c>
      <c r="D65" s="101" t="s">
        <v>13</v>
      </c>
      <c r="E65" s="101" t="s">
        <v>204</v>
      </c>
      <c r="F65" s="101" t="s">
        <v>35</v>
      </c>
      <c r="G65" s="101" t="s">
        <v>36</v>
      </c>
      <c r="H65" s="96">
        <f>(C65-VLOOKUP(F65,Riders!$A$2:$C$3501,2,FALSE))/365</f>
        <v>24.523287671232875</v>
      </c>
      <c r="I65" s="103">
        <v>5</v>
      </c>
      <c r="J65" s="105">
        <v>33.295000000000002</v>
      </c>
      <c r="K65" s="104">
        <v>11.473000000000001</v>
      </c>
      <c r="L65" s="105">
        <v>7.3779999999999983</v>
      </c>
      <c r="M65" s="105">
        <v>7.1230000000000011</v>
      </c>
      <c r="N65" s="105">
        <v>7.3210000000000015</v>
      </c>
      <c r="O65" s="100">
        <f t="shared" si="1"/>
        <v>54.062171497221804</v>
      </c>
    </row>
    <row r="66" spans="1:15" x14ac:dyDescent="0.3">
      <c r="A66" s="101" t="s">
        <v>12</v>
      </c>
      <c r="B66" s="101">
        <v>2022</v>
      </c>
      <c r="C66" s="102">
        <v>44849</v>
      </c>
      <c r="D66" s="101" t="s">
        <v>13</v>
      </c>
      <c r="E66" s="101" t="s">
        <v>204</v>
      </c>
      <c r="F66" s="101" t="s">
        <v>20</v>
      </c>
      <c r="G66" s="101" t="s">
        <v>21</v>
      </c>
      <c r="H66" s="96">
        <f>(C66-VLOOKUP(F66,Riders!$A$2:$C$3501,2,FALSE))/365</f>
        <v>27.194520547945206</v>
      </c>
      <c r="I66" s="103">
        <v>6</v>
      </c>
      <c r="J66" s="107">
        <v>33.347000000000001</v>
      </c>
      <c r="K66" s="106">
        <v>11.957000000000001</v>
      </c>
      <c r="L66" s="107">
        <v>7.2259999999999991</v>
      </c>
      <c r="M66" s="107">
        <v>6.9780000000000015</v>
      </c>
      <c r="N66" s="107">
        <v>7.1859999999999999</v>
      </c>
      <c r="O66" s="100">
        <f t="shared" si="1"/>
        <v>53.977869073679791</v>
      </c>
    </row>
    <row r="67" spans="1:15" x14ac:dyDescent="0.3">
      <c r="A67" s="101" t="s">
        <v>12</v>
      </c>
      <c r="B67" s="101">
        <v>2022</v>
      </c>
      <c r="C67" s="102">
        <v>44849</v>
      </c>
      <c r="D67" s="101" t="s">
        <v>13</v>
      </c>
      <c r="E67" s="101" t="s">
        <v>204</v>
      </c>
      <c r="F67" s="101" t="s">
        <v>33</v>
      </c>
      <c r="G67" s="101" t="s">
        <v>27</v>
      </c>
      <c r="H67" s="96">
        <f>(C67-VLOOKUP(F67,Riders!$A$2:$C$3501,2,FALSE))/365</f>
        <v>28.904109589041095</v>
      </c>
      <c r="I67" s="103">
        <v>7</v>
      </c>
      <c r="J67" s="105">
        <v>33.359000000000002</v>
      </c>
      <c r="K67" s="104">
        <v>11.897</v>
      </c>
      <c r="L67" s="105">
        <v>7.2819999999999983</v>
      </c>
      <c r="M67" s="105">
        <v>6.9980000000000011</v>
      </c>
      <c r="N67" s="105">
        <v>7.1820000000000022</v>
      </c>
      <c r="O67" s="100">
        <f t="shared" si="1"/>
        <v>53.958451991966186</v>
      </c>
    </row>
    <row r="68" spans="1:15" x14ac:dyDescent="0.3">
      <c r="A68" s="101" t="s">
        <v>12</v>
      </c>
      <c r="B68" s="101">
        <v>2022</v>
      </c>
      <c r="C68" s="102">
        <v>44849</v>
      </c>
      <c r="D68" s="101" t="s">
        <v>13</v>
      </c>
      <c r="E68" s="101" t="s">
        <v>204</v>
      </c>
      <c r="F68" s="101" t="s">
        <v>380</v>
      </c>
      <c r="G68" s="101" t="s">
        <v>19</v>
      </c>
      <c r="H68" s="96">
        <f>(C68-VLOOKUP(F68,Riders!$A$2:$C$3501,2,FALSE))/365</f>
        <v>26.517808219178082</v>
      </c>
      <c r="I68" s="103">
        <v>8</v>
      </c>
      <c r="J68" s="107">
        <v>33.703000000000003</v>
      </c>
      <c r="K68" s="106">
        <v>11.747</v>
      </c>
      <c r="L68" s="107">
        <v>7.3880000000000017</v>
      </c>
      <c r="M68" s="107">
        <v>7.1779999999999973</v>
      </c>
      <c r="N68" s="107">
        <v>7.3900000000000041</v>
      </c>
      <c r="O68" s="100">
        <f t="shared" si="1"/>
        <v>53.407708512595313</v>
      </c>
    </row>
    <row r="69" spans="1:15" x14ac:dyDescent="0.3">
      <c r="A69" s="94" t="s">
        <v>71</v>
      </c>
      <c r="B69" s="94">
        <v>2022</v>
      </c>
      <c r="C69" s="95">
        <v>44751</v>
      </c>
      <c r="D69" s="94" t="s">
        <v>72</v>
      </c>
      <c r="E69" s="94" t="s">
        <v>379</v>
      </c>
      <c r="F69" s="94" t="s">
        <v>20</v>
      </c>
      <c r="G69" s="94" t="s">
        <v>21</v>
      </c>
      <c r="H69" s="96">
        <f>(C69-VLOOKUP(F69,Riders!$A$2:$C$3501,2,FALSE))/365</f>
        <v>26.926027397260274</v>
      </c>
      <c r="I69" s="94">
        <v>1</v>
      </c>
      <c r="J69" s="105">
        <v>33.170999999999999</v>
      </c>
      <c r="K69" s="104">
        <v>11.881</v>
      </c>
      <c r="L69" s="105">
        <v>7.2190000000000012</v>
      </c>
      <c r="M69" s="105">
        <v>6.9549999999999983</v>
      </c>
      <c r="N69" s="105">
        <v>7.1159999999999997</v>
      </c>
      <c r="O69" s="100">
        <f t="shared" si="1"/>
        <v>54.264266980193547</v>
      </c>
    </row>
    <row r="70" spans="1:15" x14ac:dyDescent="0.3">
      <c r="A70" s="94" t="s">
        <v>71</v>
      </c>
      <c r="B70" s="94">
        <v>2022</v>
      </c>
      <c r="C70" s="95">
        <v>44751</v>
      </c>
      <c r="D70" s="94" t="s">
        <v>72</v>
      </c>
      <c r="E70" s="94" t="s">
        <v>379</v>
      </c>
      <c r="F70" s="94" t="s">
        <v>75</v>
      </c>
      <c r="G70" s="94" t="s">
        <v>76</v>
      </c>
      <c r="H70" s="96">
        <f>(C70-VLOOKUP(F70,Riders!$A$2:$C$3501,2,FALSE))/365</f>
        <v>23.334246575342465</v>
      </c>
      <c r="I70" s="94">
        <v>2</v>
      </c>
      <c r="J70" s="107">
        <v>33.281999999999996</v>
      </c>
      <c r="K70" s="106">
        <v>11.911</v>
      </c>
      <c r="L70" s="107">
        <v>7.3110000000000017</v>
      </c>
      <c r="M70" s="107">
        <v>6.9489999999999981</v>
      </c>
      <c r="N70" s="107">
        <v>7.1109999999999971</v>
      </c>
      <c r="O70" s="100">
        <f t="shared" si="1"/>
        <v>54.083288263926455</v>
      </c>
    </row>
    <row r="71" spans="1:15" x14ac:dyDescent="0.3">
      <c r="A71" s="94" t="s">
        <v>71</v>
      </c>
      <c r="B71" s="94">
        <v>2022</v>
      </c>
      <c r="C71" s="95">
        <v>44751</v>
      </c>
      <c r="D71" s="94" t="s">
        <v>72</v>
      </c>
      <c r="E71" s="94" t="s">
        <v>379</v>
      </c>
      <c r="F71" s="94" t="s">
        <v>18</v>
      </c>
      <c r="G71" s="94" t="s">
        <v>19</v>
      </c>
      <c r="H71" s="96">
        <f>(C71-VLOOKUP(F71,Riders!$A$2:$C$3501,2,FALSE))/365</f>
        <v>24.12876712328767</v>
      </c>
      <c r="I71" s="94">
        <v>3</v>
      </c>
      <c r="J71" s="105">
        <v>33.843000000000004</v>
      </c>
      <c r="K71" s="104">
        <v>12.23</v>
      </c>
      <c r="L71" s="105">
        <v>7.379999999999999</v>
      </c>
      <c r="M71" s="105">
        <v>7.0860000000000021</v>
      </c>
      <c r="N71" s="105">
        <v>7.147000000000002</v>
      </c>
      <c r="O71" s="100">
        <f t="shared" si="1"/>
        <v>53.18677422214342</v>
      </c>
    </row>
    <row r="72" spans="1:15" x14ac:dyDescent="0.3">
      <c r="A72" s="94" t="s">
        <v>71</v>
      </c>
      <c r="B72" s="94">
        <v>2022</v>
      </c>
      <c r="C72" s="95">
        <v>44751</v>
      </c>
      <c r="D72" s="94" t="s">
        <v>72</v>
      </c>
      <c r="E72" s="94" t="s">
        <v>379</v>
      </c>
      <c r="F72" s="94" t="s">
        <v>32</v>
      </c>
      <c r="G72" s="94" t="s">
        <v>78</v>
      </c>
      <c r="H72" s="96">
        <f>(C72-VLOOKUP(F72,Riders!$A$2:$C$3501,2,FALSE))/365</f>
        <v>19.956164383561642</v>
      </c>
      <c r="I72" s="94">
        <v>4</v>
      </c>
      <c r="J72" s="107">
        <v>33.918999999999997</v>
      </c>
      <c r="K72" s="106">
        <v>12.045</v>
      </c>
      <c r="L72" s="107">
        <v>7.4189999999999987</v>
      </c>
      <c r="M72" s="107">
        <v>7.1180000000000021</v>
      </c>
      <c r="N72" s="107">
        <v>7.3369999999999962</v>
      </c>
      <c r="O72" s="100">
        <f t="shared" si="1"/>
        <v>53.067602228839299</v>
      </c>
    </row>
    <row r="73" spans="1:15" x14ac:dyDescent="0.3">
      <c r="A73" s="94" t="s">
        <v>71</v>
      </c>
      <c r="B73" s="94">
        <v>2022</v>
      </c>
      <c r="C73" s="95">
        <v>44751</v>
      </c>
      <c r="D73" s="94" t="s">
        <v>72</v>
      </c>
      <c r="E73" s="94" t="s">
        <v>379</v>
      </c>
      <c r="F73" s="94" t="s">
        <v>384</v>
      </c>
      <c r="G73" s="94" t="s">
        <v>19</v>
      </c>
      <c r="H73" s="96">
        <f>(C73-VLOOKUP(F73,Riders!$A$2:$C$3501,2,FALSE))/365</f>
        <v>22.843835616438355</v>
      </c>
      <c r="I73" s="94">
        <v>5</v>
      </c>
      <c r="J73" s="105">
        <v>33.939</v>
      </c>
      <c r="K73" s="104">
        <v>12.271000000000001</v>
      </c>
      <c r="L73" s="105">
        <v>7.379999999999999</v>
      </c>
      <c r="M73" s="105">
        <v>7.0749999999999993</v>
      </c>
      <c r="N73" s="105">
        <v>7.213000000000001</v>
      </c>
      <c r="O73" s="100">
        <f t="shared" si="1"/>
        <v>53.036329885971888</v>
      </c>
    </row>
    <row r="74" spans="1:15" x14ac:dyDescent="0.3">
      <c r="A74" s="94" t="s">
        <v>71</v>
      </c>
      <c r="B74" s="94">
        <v>2022</v>
      </c>
      <c r="C74" s="95">
        <v>44751</v>
      </c>
      <c r="D74" s="94" t="s">
        <v>72</v>
      </c>
      <c r="E74" s="94" t="s">
        <v>379</v>
      </c>
      <c r="F74" s="94" t="s">
        <v>385</v>
      </c>
      <c r="G74" s="94" t="s">
        <v>38</v>
      </c>
      <c r="H74" s="96">
        <f>(C74-VLOOKUP(F74,Riders!$A$2:$C$3501,2,FALSE))/365</f>
        <v>25.035616438356165</v>
      </c>
      <c r="I74" s="94">
        <v>6</v>
      </c>
      <c r="J74" s="107">
        <v>33.973999999999997</v>
      </c>
      <c r="K74" s="106">
        <v>12.07</v>
      </c>
      <c r="L74" s="107">
        <v>7.3649999999999984</v>
      </c>
      <c r="M74" s="107">
        <v>7.1270000000000024</v>
      </c>
      <c r="N74" s="107">
        <v>7.4119999999999955</v>
      </c>
      <c r="O74" s="100">
        <f t="shared" si="1"/>
        <v>52.981691882027441</v>
      </c>
    </row>
    <row r="75" spans="1:15" x14ac:dyDescent="0.3">
      <c r="A75" s="94" t="s">
        <v>71</v>
      </c>
      <c r="B75" s="94">
        <v>2022</v>
      </c>
      <c r="C75" s="95">
        <v>44751</v>
      </c>
      <c r="D75" s="94" t="s">
        <v>72</v>
      </c>
      <c r="E75" s="94" t="s">
        <v>379</v>
      </c>
      <c r="F75" s="94" t="s">
        <v>37</v>
      </c>
      <c r="G75" s="94" t="s">
        <v>38</v>
      </c>
      <c r="H75" s="96">
        <f>(C75-VLOOKUP(F75,Riders!$A$2:$C$3501,2,FALSE))/365</f>
        <v>17.24931506849315</v>
      </c>
      <c r="I75" s="94">
        <v>7</v>
      </c>
      <c r="J75" s="105">
        <v>34.110999999999997</v>
      </c>
      <c r="K75" s="104">
        <v>12.269</v>
      </c>
      <c r="L75" s="105">
        <v>7.5119999999999987</v>
      </c>
      <c r="M75" s="105">
        <v>7.1080000000000005</v>
      </c>
      <c r="N75" s="105">
        <v>7.2219999999999978</v>
      </c>
      <c r="O75" s="100">
        <f t="shared" si="1"/>
        <v>52.768901527366545</v>
      </c>
    </row>
    <row r="76" spans="1:15" x14ac:dyDescent="0.3">
      <c r="A76" s="94" t="s">
        <v>71</v>
      </c>
      <c r="B76" s="94">
        <v>2022</v>
      </c>
      <c r="C76" s="95">
        <v>44751</v>
      </c>
      <c r="D76" s="94" t="s">
        <v>72</v>
      </c>
      <c r="E76" s="94" t="s">
        <v>379</v>
      </c>
      <c r="F76" s="94" t="s">
        <v>138</v>
      </c>
      <c r="G76" s="94" t="s">
        <v>44</v>
      </c>
      <c r="H76" s="96">
        <f>(C76-VLOOKUP(F76,Riders!$A$2:$C$3501,2,FALSE))/365</f>
        <v>26.816438356164383</v>
      </c>
      <c r="I76" s="94">
        <v>8</v>
      </c>
      <c r="J76" s="107">
        <v>34.392000000000003</v>
      </c>
      <c r="K76" s="106">
        <v>12.071</v>
      </c>
      <c r="L76" s="107">
        <v>7.4700000000000006</v>
      </c>
      <c r="M76" s="107">
        <v>7.3260000000000005</v>
      </c>
      <c r="N76" s="107">
        <v>7.5250000000000021</v>
      </c>
      <c r="O76" s="100">
        <f t="shared" si="1"/>
        <v>52.337752965805997</v>
      </c>
    </row>
    <row r="77" spans="1:15" x14ac:dyDescent="0.3">
      <c r="A77" s="94" t="s">
        <v>71</v>
      </c>
      <c r="B77" s="94">
        <v>2022</v>
      </c>
      <c r="C77" s="95">
        <v>44751</v>
      </c>
      <c r="D77" s="94" t="s">
        <v>72</v>
      </c>
      <c r="E77" s="94" t="s">
        <v>379</v>
      </c>
      <c r="F77" s="94" t="s">
        <v>116</v>
      </c>
      <c r="G77" s="94" t="s">
        <v>21</v>
      </c>
      <c r="H77" s="96">
        <f>(C77-VLOOKUP(F77,Riders!$A$2:$C$3501,2,FALSE))/365</f>
        <v>31.295890410958904</v>
      </c>
      <c r="I77" s="94">
        <v>9</v>
      </c>
      <c r="J77" s="105">
        <v>34.447000000000003</v>
      </c>
      <c r="K77" s="104">
        <v>12.214</v>
      </c>
      <c r="L77" s="105">
        <v>7.4829999999999988</v>
      </c>
      <c r="M77" s="105">
        <v>7.3189999999999991</v>
      </c>
      <c r="N77" s="105">
        <v>7.4310000000000045</v>
      </c>
      <c r="O77" s="100">
        <f t="shared" si="1"/>
        <v>52.254187592533455</v>
      </c>
    </row>
    <row r="78" spans="1:15" x14ac:dyDescent="0.3">
      <c r="A78" s="94" t="s">
        <v>71</v>
      </c>
      <c r="B78" s="94">
        <v>2022</v>
      </c>
      <c r="C78" s="95">
        <v>44751</v>
      </c>
      <c r="D78" s="94" t="s">
        <v>72</v>
      </c>
      <c r="E78" s="94" t="s">
        <v>379</v>
      </c>
      <c r="F78" s="94" t="s">
        <v>55</v>
      </c>
      <c r="G78" s="94" t="s">
        <v>56</v>
      </c>
      <c r="H78" s="96">
        <f>(C78-VLOOKUP(F78,Riders!$A$2:$C$3501,2,FALSE))/365</f>
        <v>33.18904109589041</v>
      </c>
      <c r="I78" s="94">
        <v>10</v>
      </c>
      <c r="J78" s="107">
        <v>34.468000000000004</v>
      </c>
      <c r="K78" s="106">
        <v>12.675000000000001</v>
      </c>
      <c r="L78" s="107">
        <v>7.41</v>
      </c>
      <c r="M78" s="107">
        <v>7.0479999999999983</v>
      </c>
      <c r="N78" s="107">
        <v>7.3350000000000044</v>
      </c>
      <c r="O78" s="100">
        <f t="shared" si="1"/>
        <v>52.22235116629917</v>
      </c>
    </row>
    <row r="79" spans="1:15" x14ac:dyDescent="0.3">
      <c r="A79" s="94" t="s">
        <v>71</v>
      </c>
      <c r="B79" s="94">
        <v>2022</v>
      </c>
      <c r="C79" s="95">
        <v>44751</v>
      </c>
      <c r="D79" s="94" t="s">
        <v>72</v>
      </c>
      <c r="E79" s="94" t="s">
        <v>379</v>
      </c>
      <c r="F79" s="94" t="s">
        <v>80</v>
      </c>
      <c r="G79" s="94" t="s">
        <v>17</v>
      </c>
      <c r="H79" s="96">
        <f>(C79-VLOOKUP(F79,Riders!$A$2:$C$3501,2,FALSE))/365</f>
        <v>20.416438356164385</v>
      </c>
      <c r="I79" s="94">
        <v>11</v>
      </c>
      <c r="J79" s="105">
        <v>34.648000000000003</v>
      </c>
      <c r="K79" s="104">
        <v>12.484999999999999</v>
      </c>
      <c r="L79" s="105">
        <v>7.6020000000000003</v>
      </c>
      <c r="M79" s="105">
        <v>7.2409999999999997</v>
      </c>
      <c r="N79" s="105">
        <v>7.3200000000000038</v>
      </c>
      <c r="O79" s="100">
        <f t="shared" si="1"/>
        <v>51.951050565689215</v>
      </c>
    </row>
    <row r="80" spans="1:15" x14ac:dyDescent="0.3">
      <c r="A80" s="94" t="s">
        <v>71</v>
      </c>
      <c r="B80" s="94">
        <v>2022</v>
      </c>
      <c r="C80" s="95">
        <v>44751</v>
      </c>
      <c r="D80" s="94" t="s">
        <v>72</v>
      </c>
      <c r="E80" s="94" t="s">
        <v>379</v>
      </c>
      <c r="F80" s="94" t="s">
        <v>64</v>
      </c>
      <c r="G80" s="94" t="s">
        <v>65</v>
      </c>
      <c r="H80" s="96">
        <f>(C80-VLOOKUP(F80,Riders!$A$2:$C$3501,2,FALSE))/365</f>
        <v>21.542465753424658</v>
      </c>
      <c r="I80" s="94">
        <v>12</v>
      </c>
      <c r="J80" s="107">
        <v>35.115000000000002</v>
      </c>
      <c r="K80" s="106">
        <v>12.169</v>
      </c>
      <c r="L80" s="107">
        <v>7.657</v>
      </c>
      <c r="M80" s="107">
        <v>7.5129999999999981</v>
      </c>
      <c r="N80" s="107">
        <v>7.7760000000000034</v>
      </c>
      <c r="O80" s="100">
        <f t="shared" si="1"/>
        <v>51.26014523707817</v>
      </c>
    </row>
    <row r="81" spans="1:15" x14ac:dyDescent="0.3">
      <c r="A81" s="94" t="s">
        <v>71</v>
      </c>
      <c r="B81" s="94">
        <v>2022</v>
      </c>
      <c r="C81" s="95">
        <v>44751</v>
      </c>
      <c r="D81" s="94" t="s">
        <v>72</v>
      </c>
      <c r="E81" s="94" t="s">
        <v>379</v>
      </c>
      <c r="F81" s="94" t="s">
        <v>92</v>
      </c>
      <c r="G81" s="94" t="s">
        <v>89</v>
      </c>
      <c r="H81" s="96">
        <f>(C81-VLOOKUP(F81,Riders!$A$2:$C$3501,2,FALSE))/365</f>
        <v>23.090410958904108</v>
      </c>
      <c r="I81" s="94">
        <v>13</v>
      </c>
      <c r="J81" s="105">
        <v>35.277000000000001</v>
      </c>
      <c r="K81" s="104">
        <v>12.502000000000001</v>
      </c>
      <c r="L81" s="105">
        <v>7.6530000000000005</v>
      </c>
      <c r="M81" s="105">
        <v>7.4689999999999976</v>
      </c>
      <c r="N81" s="105">
        <v>7.6530000000000022</v>
      </c>
      <c r="O81" s="100">
        <f t="shared" si="1"/>
        <v>51.02474700229611</v>
      </c>
    </row>
    <row r="82" spans="1:15" x14ac:dyDescent="0.3">
      <c r="A82" s="94" t="s">
        <v>71</v>
      </c>
      <c r="B82" s="94">
        <v>2022</v>
      </c>
      <c r="C82" s="95">
        <v>44751</v>
      </c>
      <c r="D82" s="94" t="s">
        <v>72</v>
      </c>
      <c r="E82" s="94" t="s">
        <v>379</v>
      </c>
      <c r="F82" s="94" t="s">
        <v>60</v>
      </c>
      <c r="G82" s="94" t="s">
        <v>61</v>
      </c>
      <c r="H82" s="96">
        <f>(C82-VLOOKUP(F82,Riders!$A$2:$C$3501,2,FALSE))/365</f>
        <v>33.980821917808221</v>
      </c>
      <c r="I82" s="94">
        <v>14</v>
      </c>
      <c r="J82" s="107">
        <v>35.4</v>
      </c>
      <c r="K82" s="106">
        <v>12.664</v>
      </c>
      <c r="L82" s="107">
        <v>7.631000000000002</v>
      </c>
      <c r="M82" s="107">
        <v>7.445999999999998</v>
      </c>
      <c r="N82" s="107">
        <v>7.6589999999999989</v>
      </c>
      <c r="O82" s="100">
        <f t="shared" si="1"/>
        <v>50.847457627118644</v>
      </c>
    </row>
    <row r="83" spans="1:15" x14ac:dyDescent="0.3">
      <c r="A83" s="94" t="s">
        <v>71</v>
      </c>
      <c r="B83" s="94">
        <v>2022</v>
      </c>
      <c r="C83" s="95">
        <v>44751</v>
      </c>
      <c r="D83" s="94" t="s">
        <v>72</v>
      </c>
      <c r="E83" s="94" t="s">
        <v>379</v>
      </c>
      <c r="F83" s="94" t="s">
        <v>88</v>
      </c>
      <c r="G83" s="94" t="s">
        <v>89</v>
      </c>
      <c r="H83" s="96">
        <f>(C83-VLOOKUP(F83,Riders!$A$2:$C$3501,2,FALSE))/365</f>
        <v>19.449315068493149</v>
      </c>
      <c r="I83" s="94">
        <v>15</v>
      </c>
      <c r="J83" s="105">
        <v>35.774000000000001</v>
      </c>
      <c r="K83" s="104">
        <v>13.239000000000001</v>
      </c>
      <c r="L83" s="105">
        <v>7.5440000000000005</v>
      </c>
      <c r="M83" s="105">
        <v>7.3989999999999974</v>
      </c>
      <c r="N83" s="105">
        <v>7.5920000000000023</v>
      </c>
      <c r="O83" s="100">
        <f t="shared" si="1"/>
        <v>50.315871862246325</v>
      </c>
    </row>
    <row r="84" spans="1:15" x14ac:dyDescent="0.3">
      <c r="A84" s="94" t="s">
        <v>71</v>
      </c>
      <c r="B84" s="94">
        <v>2022</v>
      </c>
      <c r="C84" s="95">
        <v>44751</v>
      </c>
      <c r="D84" s="94" t="s">
        <v>72</v>
      </c>
      <c r="E84" s="94" t="s">
        <v>379</v>
      </c>
      <c r="F84" s="94" t="s">
        <v>386</v>
      </c>
      <c r="G84" s="94" t="s">
        <v>44</v>
      </c>
      <c r="H84" s="96">
        <f>(C84-VLOOKUP(F84,Riders!$A$2:$C$3501,2,FALSE))/365</f>
        <v>22.901369863013699</v>
      </c>
      <c r="I84" s="94">
        <v>16</v>
      </c>
      <c r="J84" s="107">
        <v>36.020000000000003</v>
      </c>
      <c r="K84" s="106">
        <v>12.313000000000001</v>
      </c>
      <c r="L84" s="107">
        <v>7.8510000000000009</v>
      </c>
      <c r="M84" s="107">
        <v>7.8109999999999999</v>
      </c>
      <c r="N84" s="107">
        <v>8.0450000000000017</v>
      </c>
      <c r="O84" s="100">
        <f t="shared" si="1"/>
        <v>49.972237645752358</v>
      </c>
    </row>
    <row r="85" spans="1:15" x14ac:dyDescent="0.3">
      <c r="A85" s="94" t="s">
        <v>71</v>
      </c>
      <c r="B85" s="94">
        <v>2022</v>
      </c>
      <c r="C85" s="95">
        <v>44751</v>
      </c>
      <c r="D85" s="94" t="s">
        <v>72</v>
      </c>
      <c r="E85" s="94" t="s">
        <v>379</v>
      </c>
      <c r="F85" s="94" t="s">
        <v>86</v>
      </c>
      <c r="G85" s="94" t="s">
        <v>87</v>
      </c>
      <c r="H85" s="96">
        <f>(C85-VLOOKUP(F85,Riders!$A$2:$C$3501,2,FALSE))/365</f>
        <v>21.852054794520548</v>
      </c>
      <c r="I85" s="94">
        <v>17</v>
      </c>
      <c r="J85" s="105">
        <v>36.795999999999999</v>
      </c>
      <c r="K85" s="104">
        <v>13.257999999999999</v>
      </c>
      <c r="L85" s="105">
        <v>7.8560000000000016</v>
      </c>
      <c r="M85" s="105">
        <v>7.661999999999999</v>
      </c>
      <c r="N85" s="105">
        <v>8.02</v>
      </c>
      <c r="O85" s="100">
        <f t="shared" si="1"/>
        <v>48.918360691379497</v>
      </c>
    </row>
    <row r="86" spans="1:15" x14ac:dyDescent="0.3">
      <c r="A86" s="94" t="s">
        <v>71</v>
      </c>
      <c r="B86" s="94">
        <v>2022</v>
      </c>
      <c r="C86" s="95">
        <v>44751</v>
      </c>
      <c r="D86" s="94" t="s">
        <v>72</v>
      </c>
      <c r="E86" s="94" t="s">
        <v>379</v>
      </c>
      <c r="F86" s="94" t="s">
        <v>387</v>
      </c>
      <c r="G86" s="94" t="s">
        <v>65</v>
      </c>
      <c r="H86" s="96">
        <f>(C86-VLOOKUP(F86,Riders!$A$2:$C$3501,2,FALSE))/365</f>
        <v>22.063013698630137</v>
      </c>
      <c r="I86" s="94">
        <v>18</v>
      </c>
      <c r="J86" s="107">
        <v>37.344999999999999</v>
      </c>
      <c r="K86" s="106">
        <v>13.401</v>
      </c>
      <c r="L86" s="107">
        <v>8.0869999999999997</v>
      </c>
      <c r="M86" s="107">
        <v>7.7940000000000005</v>
      </c>
      <c r="N86" s="107">
        <v>8.0629999999999988</v>
      </c>
      <c r="O86" s="100">
        <f t="shared" si="1"/>
        <v>48.199223456955416</v>
      </c>
    </row>
    <row r="87" spans="1:15" x14ac:dyDescent="0.3">
      <c r="A87" s="94" t="s">
        <v>71</v>
      </c>
      <c r="B87" s="94">
        <v>2022</v>
      </c>
      <c r="C87" s="95">
        <v>44751</v>
      </c>
      <c r="D87" s="94" t="s">
        <v>72</v>
      </c>
      <c r="E87" s="94" t="s">
        <v>379</v>
      </c>
      <c r="F87" s="94" t="s">
        <v>298</v>
      </c>
      <c r="G87" s="94" t="s">
        <v>53</v>
      </c>
      <c r="H87" s="96">
        <f>(C87-VLOOKUP(F87,Riders!$A$2:$C$3501,2,FALSE))/365</f>
        <v>22.980821917808218</v>
      </c>
      <c r="I87" s="94">
        <v>19</v>
      </c>
      <c r="J87" s="105">
        <v>37.406999999999996</v>
      </c>
      <c r="K87" s="104">
        <v>13.813000000000001</v>
      </c>
      <c r="L87" s="105">
        <v>8.150999999999998</v>
      </c>
      <c r="M87" s="105">
        <v>7.7810000000000024</v>
      </c>
      <c r="N87" s="105">
        <v>7.6619999999999955</v>
      </c>
      <c r="O87" s="100">
        <f t="shared" si="1"/>
        <v>48.119335953163848</v>
      </c>
    </row>
    <row r="88" spans="1:15" x14ac:dyDescent="0.3">
      <c r="A88" s="101" t="s">
        <v>71</v>
      </c>
      <c r="B88" s="101">
        <v>2022</v>
      </c>
      <c r="C88" s="102">
        <v>44751</v>
      </c>
      <c r="D88" s="101" t="s">
        <v>72</v>
      </c>
      <c r="E88" s="101" t="s">
        <v>204</v>
      </c>
      <c r="F88" s="101" t="s">
        <v>20</v>
      </c>
      <c r="G88" s="101" t="s">
        <v>21</v>
      </c>
      <c r="H88" s="96">
        <f>(C88-VLOOKUP(F88,Riders!$A$2:$C$3501,2,FALSE))/365</f>
        <v>26.926027397260274</v>
      </c>
      <c r="I88" s="101">
        <v>1</v>
      </c>
      <c r="J88" s="107">
        <v>32.951999999999998</v>
      </c>
      <c r="K88" s="106">
        <v>11.750999999999999</v>
      </c>
      <c r="L88" s="107">
        <v>7.229000000000001</v>
      </c>
      <c r="M88" s="107">
        <v>6.870000000000001</v>
      </c>
      <c r="N88" s="107">
        <v>7.1019999999999968</v>
      </c>
      <c r="O88" s="100">
        <f t="shared" si="1"/>
        <v>54.624908958485072</v>
      </c>
    </row>
    <row r="89" spans="1:15" x14ac:dyDescent="0.3">
      <c r="A89" s="101" t="s">
        <v>71</v>
      </c>
      <c r="B89" s="101">
        <v>2022</v>
      </c>
      <c r="C89" s="102">
        <v>44751</v>
      </c>
      <c r="D89" s="101" t="s">
        <v>72</v>
      </c>
      <c r="E89" s="101" t="s">
        <v>204</v>
      </c>
      <c r="F89" s="101" t="s">
        <v>75</v>
      </c>
      <c r="G89" s="101" t="s">
        <v>76</v>
      </c>
      <c r="H89" s="96">
        <f>(C89-VLOOKUP(F89,Riders!$A$2:$C$3501,2,FALSE))/365</f>
        <v>23.334246575342465</v>
      </c>
      <c r="I89" s="101">
        <v>2</v>
      </c>
      <c r="J89" s="105">
        <v>32.957000000000001</v>
      </c>
      <c r="K89" s="104">
        <v>11.585000000000001</v>
      </c>
      <c r="L89" s="105">
        <v>7.2330000000000005</v>
      </c>
      <c r="M89" s="105">
        <v>6.8840000000000003</v>
      </c>
      <c r="N89" s="105">
        <v>7.254999999999999</v>
      </c>
      <c r="O89" s="100">
        <f t="shared" si="1"/>
        <v>54.616621658524743</v>
      </c>
    </row>
    <row r="90" spans="1:15" x14ac:dyDescent="0.3">
      <c r="A90" s="101" t="s">
        <v>71</v>
      </c>
      <c r="B90" s="101">
        <v>2022</v>
      </c>
      <c r="C90" s="102">
        <v>44751</v>
      </c>
      <c r="D90" s="101" t="s">
        <v>72</v>
      </c>
      <c r="E90" s="101" t="s">
        <v>204</v>
      </c>
      <c r="F90" s="101" t="s">
        <v>37</v>
      </c>
      <c r="G90" s="101" t="s">
        <v>38</v>
      </c>
      <c r="H90" s="96">
        <f>(C90-VLOOKUP(F90,Riders!$A$2:$C$3501,2,FALSE))/365</f>
        <v>17.24931506849315</v>
      </c>
      <c r="I90" s="101">
        <v>3</v>
      </c>
      <c r="J90" s="107">
        <v>33.539000000000001</v>
      </c>
      <c r="K90" s="106">
        <v>12.037000000000001</v>
      </c>
      <c r="L90" s="107">
        <v>7.427999999999999</v>
      </c>
      <c r="M90" s="107">
        <v>6.9899999999999984</v>
      </c>
      <c r="N90" s="107">
        <v>7.0840000000000032</v>
      </c>
      <c r="O90" s="100">
        <f t="shared" si="1"/>
        <v>53.668863114583019</v>
      </c>
    </row>
    <row r="91" spans="1:15" x14ac:dyDescent="0.3">
      <c r="A91" s="101" t="s">
        <v>71</v>
      </c>
      <c r="B91" s="101">
        <v>2022</v>
      </c>
      <c r="C91" s="102">
        <v>44751</v>
      </c>
      <c r="D91" s="101" t="s">
        <v>72</v>
      </c>
      <c r="E91" s="101" t="s">
        <v>204</v>
      </c>
      <c r="F91" s="101" t="s">
        <v>18</v>
      </c>
      <c r="G91" s="101" t="s">
        <v>19</v>
      </c>
      <c r="H91" s="96">
        <f>(C91-VLOOKUP(F91,Riders!$A$2:$C$3501,2,FALSE))/365</f>
        <v>24.12876712328767</v>
      </c>
      <c r="I91" s="101">
        <v>4</v>
      </c>
      <c r="J91" s="105">
        <v>33.710999999999999</v>
      </c>
      <c r="K91" s="104">
        <v>12.066000000000001</v>
      </c>
      <c r="L91" s="105">
        <v>7.4239999999999977</v>
      </c>
      <c r="M91" s="105">
        <v>7.0350000000000001</v>
      </c>
      <c r="N91" s="105">
        <v>7.1859999999999999</v>
      </c>
      <c r="O91" s="100">
        <f t="shared" si="1"/>
        <v>53.395034261813656</v>
      </c>
    </row>
    <row r="92" spans="1:15" x14ac:dyDescent="0.3">
      <c r="A92" s="101" t="s">
        <v>71</v>
      </c>
      <c r="B92" s="101">
        <v>2022</v>
      </c>
      <c r="C92" s="102">
        <v>44751</v>
      </c>
      <c r="D92" s="101" t="s">
        <v>72</v>
      </c>
      <c r="E92" s="101" t="s">
        <v>204</v>
      </c>
      <c r="F92" s="101" t="s">
        <v>32</v>
      </c>
      <c r="G92" s="101" t="s">
        <v>78</v>
      </c>
      <c r="H92" s="96">
        <f>(C92-VLOOKUP(F92,Riders!$A$2:$C$3501,2,FALSE))/365</f>
        <v>19.956164383561642</v>
      </c>
      <c r="I92" s="101">
        <v>5</v>
      </c>
      <c r="J92" s="107">
        <v>34.018000000000001</v>
      </c>
      <c r="K92" s="106">
        <v>11.984999999999999</v>
      </c>
      <c r="L92" s="107">
        <v>7.4350000000000023</v>
      </c>
      <c r="M92" s="107">
        <v>7.2019999999999982</v>
      </c>
      <c r="N92" s="107">
        <v>7.3960000000000008</v>
      </c>
      <c r="O92" s="100">
        <f t="shared" ref="O92:O155" si="2">3.6*500/(J92)</f>
        <v>52.913163619260388</v>
      </c>
    </row>
    <row r="93" spans="1:15" x14ac:dyDescent="0.3">
      <c r="A93" s="101" t="s">
        <v>71</v>
      </c>
      <c r="B93" s="101">
        <v>2022</v>
      </c>
      <c r="C93" s="102">
        <v>44751</v>
      </c>
      <c r="D93" s="101" t="s">
        <v>72</v>
      </c>
      <c r="E93" s="101" t="s">
        <v>204</v>
      </c>
      <c r="F93" s="101" t="s">
        <v>385</v>
      </c>
      <c r="G93" s="101" t="s">
        <v>38</v>
      </c>
      <c r="H93" s="96">
        <f>(C93-VLOOKUP(F93,Riders!$A$2:$C$3501,2,FALSE))/365</f>
        <v>25.035616438356165</v>
      </c>
      <c r="I93" s="101">
        <v>6</v>
      </c>
      <c r="J93" s="105">
        <v>34.073999999999998</v>
      </c>
      <c r="K93" s="104">
        <v>12.06</v>
      </c>
      <c r="L93" s="105">
        <v>7.4039999999999981</v>
      </c>
      <c r="M93" s="105">
        <v>7.1630000000000003</v>
      </c>
      <c r="N93" s="105">
        <v>7.4469999999999992</v>
      </c>
      <c r="O93" s="100">
        <f t="shared" si="2"/>
        <v>52.826201796090864</v>
      </c>
    </row>
    <row r="94" spans="1:15" x14ac:dyDescent="0.3">
      <c r="A94" s="101" t="s">
        <v>71</v>
      </c>
      <c r="B94" s="101">
        <v>2022</v>
      </c>
      <c r="C94" s="102">
        <v>44751</v>
      </c>
      <c r="D94" s="101" t="s">
        <v>72</v>
      </c>
      <c r="E94" s="101" t="s">
        <v>204</v>
      </c>
      <c r="F94" s="101" t="s">
        <v>384</v>
      </c>
      <c r="G94" s="101" t="s">
        <v>19</v>
      </c>
      <c r="H94" s="96">
        <f>(C94-VLOOKUP(F94,Riders!$A$2:$C$3501,2,FALSE))/365</f>
        <v>22.843835616438355</v>
      </c>
      <c r="I94" s="101">
        <v>7</v>
      </c>
      <c r="J94" s="107">
        <v>34.101999999999997</v>
      </c>
      <c r="K94" s="106">
        <v>12.332000000000001</v>
      </c>
      <c r="L94" s="107">
        <v>7.41</v>
      </c>
      <c r="M94" s="107">
        <v>7.1009999999999991</v>
      </c>
      <c r="N94" s="107">
        <v>7.2589999999999968</v>
      </c>
      <c r="O94" s="100">
        <f t="shared" si="2"/>
        <v>52.782827986628355</v>
      </c>
    </row>
    <row r="95" spans="1:15" x14ac:dyDescent="0.3">
      <c r="A95" s="101" t="s">
        <v>71</v>
      </c>
      <c r="B95" s="101">
        <v>2022</v>
      </c>
      <c r="C95" s="102">
        <v>44751</v>
      </c>
      <c r="D95" s="101" t="s">
        <v>72</v>
      </c>
      <c r="E95" s="101" t="s">
        <v>204</v>
      </c>
      <c r="F95" s="101" t="s">
        <v>138</v>
      </c>
      <c r="G95" s="101" t="s">
        <v>44</v>
      </c>
      <c r="H95" s="96">
        <f>(C95-VLOOKUP(F95,Riders!$A$2:$C$3501,2,FALSE))/365</f>
        <v>26.816438356164383</v>
      </c>
      <c r="I95" s="101">
        <v>8</v>
      </c>
      <c r="J95" s="105">
        <v>34.49</v>
      </c>
      <c r="K95" s="104">
        <v>11.981999999999999</v>
      </c>
      <c r="L95" s="105">
        <v>7.5590000000000011</v>
      </c>
      <c r="M95" s="105">
        <v>7.3350000000000009</v>
      </c>
      <c r="N95" s="105">
        <v>7.6140000000000008</v>
      </c>
      <c r="O95" s="100">
        <f t="shared" si="2"/>
        <v>52.189040301536672</v>
      </c>
    </row>
    <row r="96" spans="1:15" x14ac:dyDescent="0.3">
      <c r="A96" s="94" t="s">
        <v>93</v>
      </c>
      <c r="B96" s="94">
        <v>2022</v>
      </c>
      <c r="C96" s="95">
        <v>44695</v>
      </c>
      <c r="D96" s="94" t="s">
        <v>72</v>
      </c>
      <c r="E96" s="94" t="s">
        <v>379</v>
      </c>
      <c r="F96" s="94" t="s">
        <v>35</v>
      </c>
      <c r="G96" s="94" t="s">
        <v>36</v>
      </c>
      <c r="H96" s="96">
        <f>(C96-VLOOKUP(F96,Riders!$A$2:$C$3501,2,FALSE))/365</f>
        <v>24.101369863013698</v>
      </c>
      <c r="I96" s="94">
        <v>1</v>
      </c>
      <c r="J96" s="107">
        <v>32.911000000000001</v>
      </c>
      <c r="K96" s="106">
        <v>11.42</v>
      </c>
      <c r="L96" s="107">
        <v>7.3130000000000006</v>
      </c>
      <c r="M96" s="107">
        <v>7.0229999999999997</v>
      </c>
      <c r="N96" s="107">
        <v>7.1550000000000011</v>
      </c>
      <c r="O96" s="100">
        <f t="shared" si="2"/>
        <v>54.692959800674544</v>
      </c>
    </row>
    <row r="97" spans="1:15" x14ac:dyDescent="0.3">
      <c r="A97" s="94" t="s">
        <v>93</v>
      </c>
      <c r="B97" s="94">
        <v>2022</v>
      </c>
      <c r="C97" s="95">
        <v>44695</v>
      </c>
      <c r="D97" s="94" t="s">
        <v>72</v>
      </c>
      <c r="E97" s="94" t="s">
        <v>379</v>
      </c>
      <c r="F97" s="94" t="s">
        <v>22</v>
      </c>
      <c r="G97" s="94" t="s">
        <v>15</v>
      </c>
      <c r="H97" s="96">
        <f>(C97-VLOOKUP(F97,Riders!$A$2:$C$3501,2,FALSE))/365</f>
        <v>24.345205479452055</v>
      </c>
      <c r="I97" s="94">
        <v>2</v>
      </c>
      <c r="J97" s="105">
        <v>33.503999999999998</v>
      </c>
      <c r="K97" s="104">
        <v>11.852</v>
      </c>
      <c r="L97" s="105">
        <v>7.3539999999999992</v>
      </c>
      <c r="M97" s="105">
        <v>7.0770000000000017</v>
      </c>
      <c r="N97" s="105">
        <v>7.2209999999999965</v>
      </c>
      <c r="O97" s="100">
        <f t="shared" si="2"/>
        <v>53.724928366762178</v>
      </c>
    </row>
    <row r="98" spans="1:15" x14ac:dyDescent="0.3">
      <c r="A98" s="94" t="s">
        <v>93</v>
      </c>
      <c r="B98" s="94">
        <v>2022</v>
      </c>
      <c r="C98" s="95">
        <v>44695</v>
      </c>
      <c r="D98" s="94" t="s">
        <v>72</v>
      </c>
      <c r="E98" s="94" t="s">
        <v>379</v>
      </c>
      <c r="F98" s="94" t="s">
        <v>380</v>
      </c>
      <c r="G98" s="94" t="s">
        <v>19</v>
      </c>
      <c r="H98" s="96">
        <f>(C98-VLOOKUP(F98,Riders!$A$2:$C$3501,2,FALSE))/365</f>
        <v>26.095890410958905</v>
      </c>
      <c r="I98" s="94">
        <v>3</v>
      </c>
      <c r="J98" s="107">
        <v>33.755000000000003</v>
      </c>
      <c r="K98" s="106">
        <v>11.702999999999999</v>
      </c>
      <c r="L98" s="107">
        <v>7.3840000000000003</v>
      </c>
      <c r="M98" s="107">
        <v>7.2149999999999999</v>
      </c>
      <c r="N98" s="107">
        <v>7.453000000000003</v>
      </c>
      <c r="O98" s="100">
        <f t="shared" si="2"/>
        <v>53.325433269145307</v>
      </c>
    </row>
    <row r="99" spans="1:15" x14ac:dyDescent="0.3">
      <c r="A99" s="94" t="s">
        <v>93</v>
      </c>
      <c r="B99" s="94">
        <v>2022</v>
      </c>
      <c r="C99" s="95">
        <v>44695</v>
      </c>
      <c r="D99" s="94" t="s">
        <v>72</v>
      </c>
      <c r="E99" s="94" t="s">
        <v>379</v>
      </c>
      <c r="F99" s="94" t="s">
        <v>20</v>
      </c>
      <c r="G99" s="94" t="s">
        <v>21</v>
      </c>
      <c r="H99" s="96">
        <f>(C99-VLOOKUP(F99,Riders!$A$2:$C$3501,2,FALSE))/365</f>
        <v>26.772602739726029</v>
      </c>
      <c r="I99" s="94">
        <v>4</v>
      </c>
      <c r="J99" s="105">
        <v>33.853000000000002</v>
      </c>
      <c r="K99" s="104">
        <v>12.148</v>
      </c>
      <c r="L99" s="105">
        <v>7.3440000000000012</v>
      </c>
      <c r="M99" s="105">
        <v>7.0869999999999997</v>
      </c>
      <c r="N99" s="105">
        <v>7.2740000000000009</v>
      </c>
      <c r="O99" s="100">
        <f t="shared" si="2"/>
        <v>53.171063125867718</v>
      </c>
    </row>
    <row r="100" spans="1:15" x14ac:dyDescent="0.3">
      <c r="A100" s="94" t="s">
        <v>93</v>
      </c>
      <c r="B100" s="94">
        <v>2022</v>
      </c>
      <c r="C100" s="95">
        <v>44695</v>
      </c>
      <c r="D100" s="94" t="s">
        <v>72</v>
      </c>
      <c r="E100" s="94" t="s">
        <v>379</v>
      </c>
      <c r="F100" s="94" t="s">
        <v>52</v>
      </c>
      <c r="G100" s="94" t="s">
        <v>53</v>
      </c>
      <c r="H100" s="96">
        <f>(C100-VLOOKUP(F100,Riders!$A$2:$C$3501,2,FALSE))/365</f>
        <v>25.17808219178082</v>
      </c>
      <c r="I100" s="94">
        <v>5</v>
      </c>
      <c r="J100" s="107">
        <v>33.881</v>
      </c>
      <c r="K100" s="106">
        <v>11.875999999999999</v>
      </c>
      <c r="L100" s="107">
        <v>7.3940000000000001</v>
      </c>
      <c r="M100" s="107">
        <v>7.2100000000000009</v>
      </c>
      <c r="N100" s="107">
        <v>7.4009999999999998</v>
      </c>
      <c r="O100" s="100">
        <f t="shared" si="2"/>
        <v>53.127121395472386</v>
      </c>
    </row>
    <row r="101" spans="1:15" x14ac:dyDescent="0.3">
      <c r="A101" s="94" t="s">
        <v>93</v>
      </c>
      <c r="B101" s="94">
        <v>2022</v>
      </c>
      <c r="C101" s="95">
        <v>44695</v>
      </c>
      <c r="D101" s="94" t="s">
        <v>72</v>
      </c>
      <c r="E101" s="94" t="s">
        <v>379</v>
      </c>
      <c r="F101" s="94" t="s">
        <v>385</v>
      </c>
      <c r="G101" s="94" t="s">
        <v>38</v>
      </c>
      <c r="H101" s="96">
        <f>(C101-VLOOKUP(F101,Riders!$A$2:$C$3501,2,FALSE))/365</f>
        <v>24.882191780821916</v>
      </c>
      <c r="I101" s="94">
        <v>6</v>
      </c>
      <c r="J101" s="105">
        <v>34.076000000000001</v>
      </c>
      <c r="K101" s="104">
        <v>12.007</v>
      </c>
      <c r="L101" s="105">
        <v>7.3780000000000019</v>
      </c>
      <c r="M101" s="105">
        <v>7.1989999999999981</v>
      </c>
      <c r="N101" s="105">
        <v>7.4920000000000009</v>
      </c>
      <c r="O101" s="100">
        <f t="shared" si="2"/>
        <v>52.823101302969832</v>
      </c>
    </row>
    <row r="102" spans="1:15" x14ac:dyDescent="0.3">
      <c r="A102" s="94" t="s">
        <v>93</v>
      </c>
      <c r="B102" s="94">
        <v>2022</v>
      </c>
      <c r="C102" s="95">
        <v>44695</v>
      </c>
      <c r="D102" s="94" t="s">
        <v>72</v>
      </c>
      <c r="E102" s="94" t="s">
        <v>379</v>
      </c>
      <c r="F102" s="94" t="s">
        <v>177</v>
      </c>
      <c r="G102" s="94" t="s">
        <v>38</v>
      </c>
      <c r="H102" s="96">
        <f>(C102-VLOOKUP(F102,Riders!$A$2:$C$3501,2,FALSE))/365</f>
        <v>25.063013698630137</v>
      </c>
      <c r="I102" s="94">
        <v>7</v>
      </c>
      <c r="J102" s="107">
        <v>34.079000000000001</v>
      </c>
      <c r="K102" s="106">
        <v>12.032</v>
      </c>
      <c r="L102" s="107">
        <v>7.375</v>
      </c>
      <c r="M102" s="107">
        <v>7.2079999999999984</v>
      </c>
      <c r="N102" s="107">
        <v>7.4640000000000022</v>
      </c>
      <c r="O102" s="100">
        <f t="shared" si="2"/>
        <v>52.818451245635138</v>
      </c>
    </row>
    <row r="103" spans="1:15" x14ac:dyDescent="0.3">
      <c r="A103" s="94" t="s">
        <v>93</v>
      </c>
      <c r="B103" s="94">
        <v>2022</v>
      </c>
      <c r="C103" s="95">
        <v>44695</v>
      </c>
      <c r="D103" s="94" t="s">
        <v>72</v>
      </c>
      <c r="E103" s="94" t="s">
        <v>379</v>
      </c>
      <c r="F103" s="94" t="s">
        <v>381</v>
      </c>
      <c r="G103" s="94" t="s">
        <v>25</v>
      </c>
      <c r="H103" s="96">
        <f>(C103-VLOOKUP(F103,Riders!$A$2:$C$3501,2,FALSE))/365</f>
        <v>19.405479452054795</v>
      </c>
      <c r="I103" s="94">
        <v>8</v>
      </c>
      <c r="J103" s="105">
        <v>34.497</v>
      </c>
      <c r="K103" s="104">
        <v>12.218</v>
      </c>
      <c r="L103" s="105">
        <v>7.4980000000000011</v>
      </c>
      <c r="M103" s="105">
        <v>7.2709999999999972</v>
      </c>
      <c r="N103" s="105">
        <v>7.5100000000000016</v>
      </c>
      <c r="O103" s="100">
        <f t="shared" si="2"/>
        <v>52.178450300026093</v>
      </c>
    </row>
    <row r="104" spans="1:15" x14ac:dyDescent="0.3">
      <c r="A104" s="94" t="s">
        <v>93</v>
      </c>
      <c r="B104" s="94">
        <v>2022</v>
      </c>
      <c r="C104" s="95">
        <v>44695</v>
      </c>
      <c r="D104" s="94" t="s">
        <v>72</v>
      </c>
      <c r="E104" s="94" t="s">
        <v>379</v>
      </c>
      <c r="F104" s="94" t="s">
        <v>101</v>
      </c>
      <c r="G104" s="94" t="s">
        <v>25</v>
      </c>
      <c r="H104" s="96">
        <f>(C104-VLOOKUP(F104,Riders!$A$2:$C$3501,2,FALSE))/365</f>
        <v>22.61917808219178</v>
      </c>
      <c r="I104" s="94">
        <v>9</v>
      </c>
      <c r="J104" s="107">
        <v>34.508000000000003</v>
      </c>
      <c r="K104" s="106">
        <v>12.054</v>
      </c>
      <c r="L104" s="107">
        <v>7.5029999999999983</v>
      </c>
      <c r="M104" s="107">
        <v>7.365000000000002</v>
      </c>
      <c r="N104" s="107">
        <v>7.5860000000000021</v>
      </c>
      <c r="O104" s="100">
        <f t="shared" si="2"/>
        <v>52.161817549553724</v>
      </c>
    </row>
    <row r="105" spans="1:15" x14ac:dyDescent="0.3">
      <c r="A105" s="94" t="s">
        <v>93</v>
      </c>
      <c r="B105" s="94">
        <v>2022</v>
      </c>
      <c r="C105" s="95">
        <v>44695</v>
      </c>
      <c r="D105" s="94" t="s">
        <v>72</v>
      </c>
      <c r="E105" s="94" t="s">
        <v>379</v>
      </c>
      <c r="F105" s="94" t="s">
        <v>182</v>
      </c>
      <c r="G105" s="94" t="s">
        <v>273</v>
      </c>
      <c r="H105" s="96">
        <f>(C105-VLOOKUP(F105,Riders!$A$2:$C$3501,2,FALSE))/365</f>
        <v>22.56986301369863</v>
      </c>
      <c r="I105" s="94">
        <v>10</v>
      </c>
      <c r="J105" s="105">
        <v>34.655000000000001</v>
      </c>
      <c r="K105" s="104">
        <v>12.302</v>
      </c>
      <c r="L105" s="105">
        <v>7.5510000000000019</v>
      </c>
      <c r="M105" s="105">
        <v>7.3189999999999991</v>
      </c>
      <c r="N105" s="105">
        <v>7.4830000000000005</v>
      </c>
      <c r="O105" s="100">
        <f t="shared" si="2"/>
        <v>51.940556918193622</v>
      </c>
    </row>
    <row r="106" spans="1:15" x14ac:dyDescent="0.3">
      <c r="A106" s="94" t="s">
        <v>93</v>
      </c>
      <c r="B106" s="94">
        <v>2022</v>
      </c>
      <c r="C106" s="95">
        <v>44695</v>
      </c>
      <c r="D106" s="94" t="s">
        <v>72</v>
      </c>
      <c r="E106" s="94" t="s">
        <v>379</v>
      </c>
      <c r="F106" s="94" t="s">
        <v>57</v>
      </c>
      <c r="G106" s="94" t="s">
        <v>47</v>
      </c>
      <c r="H106" s="96">
        <f>(C106-VLOOKUP(F106,Riders!$A$2:$C$3501,2,FALSE))/365</f>
        <v>22.290410958904111</v>
      </c>
      <c r="I106" s="94">
        <v>11</v>
      </c>
      <c r="J106" s="107">
        <v>34.664999999999999</v>
      </c>
      <c r="K106" s="106">
        <v>12.303000000000001</v>
      </c>
      <c r="L106" s="107">
        <v>7.6430000000000007</v>
      </c>
      <c r="M106" s="107">
        <v>7.343</v>
      </c>
      <c r="N106" s="107">
        <v>7.3759999999999977</v>
      </c>
      <c r="O106" s="100">
        <f t="shared" si="2"/>
        <v>51.925573344872348</v>
      </c>
    </row>
    <row r="107" spans="1:15" x14ac:dyDescent="0.3">
      <c r="A107" s="94" t="s">
        <v>93</v>
      </c>
      <c r="B107" s="94">
        <v>2022</v>
      </c>
      <c r="C107" s="95">
        <v>44695</v>
      </c>
      <c r="D107" s="94" t="s">
        <v>72</v>
      </c>
      <c r="E107" s="94" t="s">
        <v>379</v>
      </c>
      <c r="F107" s="94" t="s">
        <v>55</v>
      </c>
      <c r="G107" s="94" t="s">
        <v>56</v>
      </c>
      <c r="H107" s="96">
        <f>(C107-VLOOKUP(F107,Riders!$A$2:$C$3501,2,FALSE))/365</f>
        <v>33.035616438356165</v>
      </c>
      <c r="I107" s="94">
        <v>12</v>
      </c>
      <c r="J107" s="105">
        <v>34.857999999999997</v>
      </c>
      <c r="K107" s="104">
        <v>12.722</v>
      </c>
      <c r="L107" s="105">
        <v>7.418000000000001</v>
      </c>
      <c r="M107" s="105">
        <v>7.2089999999999996</v>
      </c>
      <c r="N107" s="105">
        <v>7.5089999999999968</v>
      </c>
      <c r="O107" s="100">
        <f t="shared" si="2"/>
        <v>51.63807447357852</v>
      </c>
    </row>
    <row r="108" spans="1:15" x14ac:dyDescent="0.3">
      <c r="A108" s="94" t="s">
        <v>93</v>
      </c>
      <c r="B108" s="94">
        <v>2022</v>
      </c>
      <c r="C108" s="95">
        <v>44695</v>
      </c>
      <c r="D108" s="94" t="s">
        <v>72</v>
      </c>
      <c r="E108" s="94" t="s">
        <v>379</v>
      </c>
      <c r="F108" s="94" t="s">
        <v>138</v>
      </c>
      <c r="G108" s="94" t="s">
        <v>44</v>
      </c>
      <c r="H108" s="96">
        <f>(C108-VLOOKUP(F108,Riders!$A$2:$C$3501,2,FALSE))/365</f>
        <v>26.663013698630138</v>
      </c>
      <c r="I108" s="94">
        <v>13</v>
      </c>
      <c r="J108" s="107">
        <v>34.898000000000003</v>
      </c>
      <c r="K108" s="106">
        <v>12.111000000000001</v>
      </c>
      <c r="L108" s="107">
        <v>7.6059999999999981</v>
      </c>
      <c r="M108" s="107">
        <v>7.4750000000000014</v>
      </c>
      <c r="N108" s="107">
        <v>7.7060000000000031</v>
      </c>
      <c r="O108" s="100">
        <f t="shared" si="2"/>
        <v>51.578887042237376</v>
      </c>
    </row>
    <row r="109" spans="1:15" x14ac:dyDescent="0.3">
      <c r="A109" s="94" t="s">
        <v>93</v>
      </c>
      <c r="B109" s="94">
        <v>2022</v>
      </c>
      <c r="C109" s="95">
        <v>44695</v>
      </c>
      <c r="D109" s="94" t="s">
        <v>72</v>
      </c>
      <c r="E109" s="94" t="s">
        <v>379</v>
      </c>
      <c r="F109" s="94" t="s">
        <v>41</v>
      </c>
      <c r="G109" s="94" t="s">
        <v>27</v>
      </c>
      <c r="H109" s="96">
        <f>(C109-VLOOKUP(F109,Riders!$A$2:$C$3501,2,FALSE))/365</f>
        <v>26.578082191780823</v>
      </c>
      <c r="I109" s="94">
        <v>14</v>
      </c>
      <c r="J109" s="105">
        <v>34.966000000000001</v>
      </c>
      <c r="K109" s="104">
        <v>12.388</v>
      </c>
      <c r="L109" s="105">
        <v>7.5370000000000008</v>
      </c>
      <c r="M109" s="105">
        <v>7.3659999999999997</v>
      </c>
      <c r="N109" s="105">
        <v>7.6750000000000007</v>
      </c>
      <c r="O109" s="100">
        <f t="shared" si="2"/>
        <v>51.478579191214322</v>
      </c>
    </row>
    <row r="110" spans="1:15" x14ac:dyDescent="0.3">
      <c r="A110" s="94" t="s">
        <v>93</v>
      </c>
      <c r="B110" s="94">
        <v>2022</v>
      </c>
      <c r="C110" s="95">
        <v>44695</v>
      </c>
      <c r="D110" s="94" t="s">
        <v>72</v>
      </c>
      <c r="E110" s="94" t="s">
        <v>379</v>
      </c>
      <c r="F110" s="94" t="s">
        <v>115</v>
      </c>
      <c r="G110" s="94" t="s">
        <v>27</v>
      </c>
      <c r="H110" s="96">
        <f>(C110-VLOOKUP(F110,Riders!$A$2:$C$3501,2,FALSE))/365</f>
        <v>24.783561643835615</v>
      </c>
      <c r="I110" s="94">
        <v>15</v>
      </c>
      <c r="J110" s="107">
        <v>34.970999999999997</v>
      </c>
      <c r="K110" s="106">
        <v>12.375</v>
      </c>
      <c r="L110" s="107">
        <v>7.5139999999999993</v>
      </c>
      <c r="M110" s="107">
        <v>7.379999999999999</v>
      </c>
      <c r="N110" s="107">
        <v>7.7019999999999982</v>
      </c>
      <c r="O110" s="100">
        <f t="shared" si="2"/>
        <v>51.47121901003689</v>
      </c>
    </row>
    <row r="111" spans="1:15" x14ac:dyDescent="0.3">
      <c r="A111" s="94" t="s">
        <v>93</v>
      </c>
      <c r="B111" s="94">
        <v>2022</v>
      </c>
      <c r="C111" s="95">
        <v>44695</v>
      </c>
      <c r="D111" s="94" t="s">
        <v>72</v>
      </c>
      <c r="E111" s="94" t="s">
        <v>379</v>
      </c>
      <c r="F111" s="94" t="s">
        <v>388</v>
      </c>
      <c r="G111" s="94" t="s">
        <v>67</v>
      </c>
      <c r="H111" s="96" t="e">
        <f>(C111-VLOOKUP(F111,Riders!$A$2:$C$3501,2,FALSE))/365</f>
        <v>#N/A</v>
      </c>
      <c r="I111" s="94">
        <v>16</v>
      </c>
      <c r="J111" s="105">
        <v>35.365000000000002</v>
      </c>
      <c r="K111" s="104">
        <v>12.339</v>
      </c>
      <c r="L111" s="105">
        <v>7.738999999999999</v>
      </c>
      <c r="M111" s="105">
        <v>7.5519999999999996</v>
      </c>
      <c r="N111" s="105">
        <v>7.735000000000003</v>
      </c>
      <c r="O111" s="100">
        <f t="shared" si="2"/>
        <v>50.897780291248409</v>
      </c>
    </row>
    <row r="112" spans="1:15" x14ac:dyDescent="0.3">
      <c r="A112" s="94" t="s">
        <v>93</v>
      </c>
      <c r="B112" s="94">
        <v>2022</v>
      </c>
      <c r="C112" s="95">
        <v>44695</v>
      </c>
      <c r="D112" s="94" t="s">
        <v>72</v>
      </c>
      <c r="E112" s="94" t="s">
        <v>379</v>
      </c>
      <c r="F112" s="94" t="s">
        <v>48</v>
      </c>
      <c r="G112" s="94" t="s">
        <v>49</v>
      </c>
      <c r="H112" s="96">
        <f>(C112-VLOOKUP(F112,Riders!$A$2:$C$3501,2,FALSE))/365</f>
        <v>21.290410958904111</v>
      </c>
      <c r="I112" s="94">
        <v>17</v>
      </c>
      <c r="J112" s="107">
        <v>35.387999999999998</v>
      </c>
      <c r="K112" s="106">
        <v>12.462</v>
      </c>
      <c r="L112" s="107">
        <v>7.6660000000000004</v>
      </c>
      <c r="M112" s="107">
        <v>7.4929999999999986</v>
      </c>
      <c r="N112" s="107">
        <v>7.7669999999999995</v>
      </c>
      <c r="O112" s="100">
        <f t="shared" si="2"/>
        <v>50.864699898270601</v>
      </c>
    </row>
    <row r="113" spans="1:15" x14ac:dyDescent="0.3">
      <c r="A113" s="94" t="s">
        <v>93</v>
      </c>
      <c r="B113" s="94">
        <v>2022</v>
      </c>
      <c r="C113" s="95">
        <v>44695</v>
      </c>
      <c r="D113" s="94" t="s">
        <v>72</v>
      </c>
      <c r="E113" s="94" t="s">
        <v>379</v>
      </c>
      <c r="F113" s="94" t="s">
        <v>46</v>
      </c>
      <c r="G113" s="94" t="s">
        <v>47</v>
      </c>
      <c r="H113" s="96">
        <f>(C113-VLOOKUP(F113,Riders!$A$2:$C$3501,2,FALSE))/365</f>
        <v>21.909589041095892</v>
      </c>
      <c r="I113" s="94">
        <v>18</v>
      </c>
      <c r="J113" s="105">
        <v>35.588999999999999</v>
      </c>
      <c r="K113" s="104">
        <v>12.57</v>
      </c>
      <c r="L113" s="105">
        <v>7.7899999999999991</v>
      </c>
      <c r="M113" s="105">
        <v>7.5339999999999989</v>
      </c>
      <c r="N113" s="105">
        <v>7.6950000000000003</v>
      </c>
      <c r="O113" s="100">
        <f t="shared" si="2"/>
        <v>50.577425609036503</v>
      </c>
    </row>
    <row r="114" spans="1:15" x14ac:dyDescent="0.3">
      <c r="A114" s="94" t="s">
        <v>93</v>
      </c>
      <c r="B114" s="94">
        <v>2022</v>
      </c>
      <c r="C114" s="95">
        <v>44695</v>
      </c>
      <c r="D114" s="94" t="s">
        <v>72</v>
      </c>
      <c r="E114" s="94" t="s">
        <v>379</v>
      </c>
      <c r="F114" s="94" t="s">
        <v>386</v>
      </c>
      <c r="G114" s="94" t="s">
        <v>44</v>
      </c>
      <c r="H114" s="96">
        <f>(C114-VLOOKUP(F114,Riders!$A$2:$C$3501,2,FALSE))/365</f>
        <v>22.747945205479454</v>
      </c>
      <c r="I114" s="94">
        <v>19</v>
      </c>
      <c r="J114" s="107">
        <v>35.603999999999999</v>
      </c>
      <c r="K114" s="106">
        <v>12.076000000000001</v>
      </c>
      <c r="L114" s="107">
        <v>7.7160000000000011</v>
      </c>
      <c r="M114" s="107">
        <v>7.695999999999998</v>
      </c>
      <c r="N114" s="107">
        <v>8.1159999999999997</v>
      </c>
      <c r="O114" s="100">
        <f t="shared" si="2"/>
        <v>50.556117290192113</v>
      </c>
    </row>
    <row r="115" spans="1:15" x14ac:dyDescent="0.3">
      <c r="A115" s="94" t="s">
        <v>93</v>
      </c>
      <c r="B115" s="94">
        <v>2022</v>
      </c>
      <c r="C115" s="95">
        <v>44695</v>
      </c>
      <c r="D115" s="94" t="s">
        <v>72</v>
      </c>
      <c r="E115" s="94" t="s">
        <v>379</v>
      </c>
      <c r="F115" s="94" t="s">
        <v>389</v>
      </c>
      <c r="G115" s="94" t="s">
        <v>53</v>
      </c>
      <c r="H115" s="96">
        <f>(C115-VLOOKUP(F115,Riders!$A$2:$C$3501,2,FALSE))/365</f>
        <v>22.536986301369861</v>
      </c>
      <c r="I115" s="94">
        <v>20</v>
      </c>
      <c r="J115" s="105">
        <v>35.65</v>
      </c>
      <c r="K115" s="104">
        <v>12.943</v>
      </c>
      <c r="L115" s="105">
        <v>7.8020000000000014</v>
      </c>
      <c r="M115" s="105">
        <v>7.4399999999999977</v>
      </c>
      <c r="N115" s="105">
        <v>7.4649999999999999</v>
      </c>
      <c r="O115" s="100">
        <f t="shared" si="2"/>
        <v>50.490883590462836</v>
      </c>
    </row>
    <row r="116" spans="1:15" x14ac:dyDescent="0.3">
      <c r="A116" s="101" t="s">
        <v>93</v>
      </c>
      <c r="B116" s="101">
        <v>2022</v>
      </c>
      <c r="C116" s="102">
        <v>44695</v>
      </c>
      <c r="D116" s="101" t="s">
        <v>72</v>
      </c>
      <c r="E116" s="101" t="s">
        <v>204</v>
      </c>
      <c r="F116" s="101" t="s">
        <v>35</v>
      </c>
      <c r="G116" s="101" t="s">
        <v>36</v>
      </c>
      <c r="H116" s="96">
        <f>(C116-VLOOKUP(F116,Riders!$A$2:$C$3501,2,FALSE))/365</f>
        <v>24.101369863013698</v>
      </c>
      <c r="I116" s="101">
        <v>1</v>
      </c>
      <c r="J116" s="107">
        <v>32.987000000000002</v>
      </c>
      <c r="K116" s="106">
        <v>11.465999999999999</v>
      </c>
      <c r="L116" s="107">
        <v>7.2960000000000012</v>
      </c>
      <c r="M116" s="107">
        <v>7.0399999999999991</v>
      </c>
      <c r="N116" s="107">
        <v>7.1850000000000023</v>
      </c>
      <c r="O116" s="100">
        <f t="shared" si="2"/>
        <v>54.566950616909686</v>
      </c>
    </row>
    <row r="117" spans="1:15" x14ac:dyDescent="0.3">
      <c r="A117" s="101" t="s">
        <v>93</v>
      </c>
      <c r="B117" s="101">
        <v>2022</v>
      </c>
      <c r="C117" s="102">
        <v>44695</v>
      </c>
      <c r="D117" s="101" t="s">
        <v>72</v>
      </c>
      <c r="E117" s="101" t="s">
        <v>204</v>
      </c>
      <c r="F117" s="101" t="s">
        <v>22</v>
      </c>
      <c r="G117" s="101" t="s">
        <v>15</v>
      </c>
      <c r="H117" s="96">
        <f>(C117-VLOOKUP(F117,Riders!$A$2:$C$3501,2,FALSE))/365</f>
        <v>24.345205479452055</v>
      </c>
      <c r="I117" s="101">
        <v>2</v>
      </c>
      <c r="J117" s="105">
        <v>33.46</v>
      </c>
      <c r="K117" s="104">
        <v>11.754</v>
      </c>
      <c r="L117" s="105">
        <v>7.3669999999999991</v>
      </c>
      <c r="M117" s="105">
        <v>7.1020000000000003</v>
      </c>
      <c r="N117" s="105">
        <v>7.2370000000000019</v>
      </c>
      <c r="O117" s="100">
        <f t="shared" si="2"/>
        <v>53.795576808129105</v>
      </c>
    </row>
    <row r="118" spans="1:15" x14ac:dyDescent="0.3">
      <c r="A118" s="101" t="s">
        <v>93</v>
      </c>
      <c r="B118" s="101">
        <v>2022</v>
      </c>
      <c r="C118" s="102">
        <v>44695</v>
      </c>
      <c r="D118" s="101" t="s">
        <v>72</v>
      </c>
      <c r="E118" s="101" t="s">
        <v>204</v>
      </c>
      <c r="F118" s="101" t="s">
        <v>52</v>
      </c>
      <c r="G118" s="101" t="s">
        <v>53</v>
      </c>
      <c r="H118" s="96">
        <f>(C118-VLOOKUP(F118,Riders!$A$2:$C$3501,2,FALSE))/365</f>
        <v>25.17808219178082</v>
      </c>
      <c r="I118" s="101">
        <v>3</v>
      </c>
      <c r="J118" s="107">
        <v>33.688000000000002</v>
      </c>
      <c r="K118" s="106">
        <v>11.896000000000001</v>
      </c>
      <c r="L118" s="107">
        <v>7.3729999999999976</v>
      </c>
      <c r="M118" s="107">
        <v>7.1140000000000008</v>
      </c>
      <c r="N118" s="107">
        <v>7.3050000000000033</v>
      </c>
      <c r="O118" s="100">
        <f t="shared" si="2"/>
        <v>53.431488957492277</v>
      </c>
    </row>
    <row r="119" spans="1:15" x14ac:dyDescent="0.3">
      <c r="A119" s="101" t="s">
        <v>93</v>
      </c>
      <c r="B119" s="101">
        <v>2022</v>
      </c>
      <c r="C119" s="102">
        <v>44695</v>
      </c>
      <c r="D119" s="101" t="s">
        <v>72</v>
      </c>
      <c r="E119" s="101" t="s">
        <v>204</v>
      </c>
      <c r="F119" s="101" t="s">
        <v>380</v>
      </c>
      <c r="G119" s="101" t="s">
        <v>19</v>
      </c>
      <c r="H119" s="96">
        <f>(C119-VLOOKUP(F119,Riders!$A$2:$C$3501,2,FALSE))/365</f>
        <v>26.095890410958905</v>
      </c>
      <c r="I119" s="101">
        <v>4</v>
      </c>
      <c r="J119" s="105">
        <v>33.811999999999998</v>
      </c>
      <c r="K119" s="104">
        <v>11.667</v>
      </c>
      <c r="L119" s="105">
        <v>7.4139999999999997</v>
      </c>
      <c r="M119" s="105">
        <v>7.222999999999999</v>
      </c>
      <c r="N119" s="105">
        <v>7.5079999999999991</v>
      </c>
      <c r="O119" s="100">
        <f t="shared" si="2"/>
        <v>53.235537678930562</v>
      </c>
    </row>
    <row r="120" spans="1:15" x14ac:dyDescent="0.3">
      <c r="A120" s="101" t="s">
        <v>93</v>
      </c>
      <c r="B120" s="101">
        <v>2022</v>
      </c>
      <c r="C120" s="102">
        <v>44695</v>
      </c>
      <c r="D120" s="101" t="s">
        <v>72</v>
      </c>
      <c r="E120" s="101" t="s">
        <v>204</v>
      </c>
      <c r="F120" s="101" t="s">
        <v>20</v>
      </c>
      <c r="G120" s="101" t="s">
        <v>21</v>
      </c>
      <c r="H120" s="96">
        <f>(C120-VLOOKUP(F120,Riders!$A$2:$C$3501,2,FALSE))/365</f>
        <v>26.772602739726029</v>
      </c>
      <c r="I120" s="101">
        <v>5</v>
      </c>
      <c r="J120" s="107">
        <v>33.865000000000002</v>
      </c>
      <c r="K120" s="106">
        <v>12.166</v>
      </c>
      <c r="L120" s="107">
        <v>7.3689999999999998</v>
      </c>
      <c r="M120" s="107">
        <v>7.0910000000000011</v>
      </c>
      <c r="N120" s="107">
        <v>7.2390000000000008</v>
      </c>
      <c r="O120" s="100">
        <f t="shared" si="2"/>
        <v>53.15222205817215</v>
      </c>
    </row>
    <row r="121" spans="1:15" x14ac:dyDescent="0.3">
      <c r="A121" s="101" t="s">
        <v>93</v>
      </c>
      <c r="B121" s="101">
        <v>2022</v>
      </c>
      <c r="C121" s="102">
        <v>44695</v>
      </c>
      <c r="D121" s="101" t="s">
        <v>72</v>
      </c>
      <c r="E121" s="101" t="s">
        <v>204</v>
      </c>
      <c r="F121" s="101" t="s">
        <v>385</v>
      </c>
      <c r="G121" s="101" t="s">
        <v>38</v>
      </c>
      <c r="H121" s="96">
        <f>(C121-VLOOKUP(F121,Riders!$A$2:$C$3501,2,FALSE))/365</f>
        <v>24.882191780821916</v>
      </c>
      <c r="I121" s="101">
        <v>6</v>
      </c>
      <c r="J121" s="105">
        <v>34.023000000000003</v>
      </c>
      <c r="K121" s="104">
        <v>12.013999999999999</v>
      </c>
      <c r="L121" s="105">
        <v>7.3300000000000018</v>
      </c>
      <c r="M121" s="105">
        <v>7.1839999999999975</v>
      </c>
      <c r="N121" s="105">
        <v>7.4950000000000045</v>
      </c>
      <c r="O121" s="100">
        <f t="shared" si="2"/>
        <v>52.905387531963669</v>
      </c>
    </row>
    <row r="122" spans="1:15" x14ac:dyDescent="0.3">
      <c r="A122" s="101" t="s">
        <v>93</v>
      </c>
      <c r="B122" s="101">
        <v>2022</v>
      </c>
      <c r="C122" s="102">
        <v>44695</v>
      </c>
      <c r="D122" s="101" t="s">
        <v>72</v>
      </c>
      <c r="E122" s="101" t="s">
        <v>204</v>
      </c>
      <c r="F122" s="101" t="s">
        <v>177</v>
      </c>
      <c r="G122" s="101" t="s">
        <v>38</v>
      </c>
      <c r="H122" s="96">
        <f>(C122-VLOOKUP(F122,Riders!$A$2:$C$3501,2,FALSE))/365</f>
        <v>25.063013698630137</v>
      </c>
      <c r="I122" s="101">
        <v>7</v>
      </c>
      <c r="J122" s="107">
        <v>34.189</v>
      </c>
      <c r="K122" s="106">
        <v>11.875999999999999</v>
      </c>
      <c r="L122" s="107">
        <v>7.395999999999999</v>
      </c>
      <c r="M122" s="107">
        <v>7.3079999999999998</v>
      </c>
      <c r="N122" s="107">
        <v>7.6090000000000018</v>
      </c>
      <c r="O122" s="100">
        <f t="shared" si="2"/>
        <v>52.648512679516806</v>
      </c>
    </row>
    <row r="123" spans="1:15" x14ac:dyDescent="0.3">
      <c r="A123" s="101" t="s">
        <v>93</v>
      </c>
      <c r="B123" s="101">
        <v>2022</v>
      </c>
      <c r="C123" s="102">
        <v>44695</v>
      </c>
      <c r="D123" s="101" t="s">
        <v>72</v>
      </c>
      <c r="E123" s="101" t="s">
        <v>204</v>
      </c>
      <c r="F123" s="101" t="s">
        <v>381</v>
      </c>
      <c r="G123" s="101" t="s">
        <v>25</v>
      </c>
      <c r="H123" s="96">
        <f>(C123-VLOOKUP(F123,Riders!$A$2:$C$3501,2,FALSE))/365</f>
        <v>19.405479452054795</v>
      </c>
      <c r="I123" s="101">
        <v>8</v>
      </c>
      <c r="J123" s="105">
        <v>34.523000000000003</v>
      </c>
      <c r="K123" s="104">
        <v>12.176</v>
      </c>
      <c r="L123" s="105">
        <v>7.520999999999999</v>
      </c>
      <c r="M123" s="105">
        <v>7.2989999999999995</v>
      </c>
      <c r="N123" s="105">
        <v>7.5270000000000046</v>
      </c>
      <c r="O123" s="100">
        <f t="shared" si="2"/>
        <v>52.139153607739765</v>
      </c>
    </row>
    <row r="124" spans="1:15" x14ac:dyDescent="0.3">
      <c r="A124" s="94" t="s">
        <v>102</v>
      </c>
      <c r="B124" s="94">
        <v>2022</v>
      </c>
      <c r="C124" s="95">
        <v>44674</v>
      </c>
      <c r="D124" s="94" t="s">
        <v>72</v>
      </c>
      <c r="E124" s="94" t="s">
        <v>379</v>
      </c>
      <c r="F124" s="94" t="s">
        <v>20</v>
      </c>
      <c r="G124" s="94" t="s">
        <v>21</v>
      </c>
      <c r="H124" s="96">
        <f>(C124-VLOOKUP(F124,Riders!$A$2:$C$3501,2,FALSE))/365</f>
        <v>26.715068493150685</v>
      </c>
      <c r="I124" s="94">
        <v>1</v>
      </c>
      <c r="J124" s="107">
        <v>33.387</v>
      </c>
      <c r="K124" s="106">
        <v>11.887</v>
      </c>
      <c r="L124" s="107">
        <v>7.282</v>
      </c>
      <c r="M124" s="107">
        <v>7.0339999999999989</v>
      </c>
      <c r="N124" s="107">
        <v>7.1840000000000011</v>
      </c>
      <c r="O124" s="100">
        <f t="shared" si="2"/>
        <v>53.91319974840507</v>
      </c>
    </row>
    <row r="125" spans="1:15" x14ac:dyDescent="0.3">
      <c r="A125" s="94" t="s">
        <v>102</v>
      </c>
      <c r="B125" s="94">
        <v>2022</v>
      </c>
      <c r="C125" s="95">
        <v>44674</v>
      </c>
      <c r="D125" s="94" t="s">
        <v>72</v>
      </c>
      <c r="E125" s="94" t="s">
        <v>379</v>
      </c>
      <c r="F125" s="94" t="s">
        <v>380</v>
      </c>
      <c r="G125" s="94" t="s">
        <v>19</v>
      </c>
      <c r="H125" s="96">
        <f>(C125-VLOOKUP(F125,Riders!$A$2:$C$3501,2,FALSE))/365</f>
        <v>26.038356164383561</v>
      </c>
      <c r="I125" s="94">
        <v>2</v>
      </c>
      <c r="J125" s="105">
        <v>33.691000000000003</v>
      </c>
      <c r="K125" s="104">
        <v>11.731999999999999</v>
      </c>
      <c r="L125" s="105">
        <v>7.3820000000000014</v>
      </c>
      <c r="M125" s="105">
        <v>7.1839999999999975</v>
      </c>
      <c r="N125" s="105">
        <v>7.3930000000000042</v>
      </c>
      <c r="O125" s="100">
        <f t="shared" si="2"/>
        <v>53.42673117449764</v>
      </c>
    </row>
    <row r="126" spans="1:15" x14ac:dyDescent="0.3">
      <c r="A126" s="94" t="s">
        <v>102</v>
      </c>
      <c r="B126" s="94">
        <v>2022</v>
      </c>
      <c r="C126" s="95">
        <v>44674</v>
      </c>
      <c r="D126" s="94" t="s">
        <v>72</v>
      </c>
      <c r="E126" s="94" t="s">
        <v>379</v>
      </c>
      <c r="F126" s="94" t="s">
        <v>52</v>
      </c>
      <c r="G126" s="94" t="s">
        <v>53</v>
      </c>
      <c r="H126" s="96">
        <f>(C126-VLOOKUP(F126,Riders!$A$2:$C$3501,2,FALSE))/365</f>
        <v>25.12054794520548</v>
      </c>
      <c r="I126" s="94">
        <v>3</v>
      </c>
      <c r="J126" s="107">
        <v>33.774000000000001</v>
      </c>
      <c r="K126" s="106">
        <v>12.031000000000001</v>
      </c>
      <c r="L126" s="107">
        <v>7.35</v>
      </c>
      <c r="M126" s="107">
        <v>7.1009999999999991</v>
      </c>
      <c r="N126" s="107">
        <v>7.2920000000000016</v>
      </c>
      <c r="O126" s="100">
        <f t="shared" si="2"/>
        <v>53.295434357790015</v>
      </c>
    </row>
    <row r="127" spans="1:15" x14ac:dyDescent="0.3">
      <c r="A127" s="94" t="s">
        <v>102</v>
      </c>
      <c r="B127" s="94">
        <v>2022</v>
      </c>
      <c r="C127" s="95">
        <v>44674</v>
      </c>
      <c r="D127" s="94" t="s">
        <v>72</v>
      </c>
      <c r="E127" s="94" t="s">
        <v>379</v>
      </c>
      <c r="F127" s="94" t="s">
        <v>100</v>
      </c>
      <c r="G127" s="94" t="s">
        <v>47</v>
      </c>
      <c r="H127" s="96">
        <f>(C127-VLOOKUP(F127,Riders!$A$2:$C$3501,2,FALSE))/365</f>
        <v>28.194520547945206</v>
      </c>
      <c r="I127" s="94">
        <v>4</v>
      </c>
      <c r="J127" s="105">
        <v>33.779000000000003</v>
      </c>
      <c r="K127" s="104">
        <v>11.750999999999999</v>
      </c>
      <c r="L127" s="105">
        <v>7.4339999999999993</v>
      </c>
      <c r="M127" s="105">
        <v>7.1850000000000023</v>
      </c>
      <c r="N127" s="105">
        <v>7.4090000000000025</v>
      </c>
      <c r="O127" s="100">
        <f t="shared" si="2"/>
        <v>53.287545516445121</v>
      </c>
    </row>
    <row r="128" spans="1:15" x14ac:dyDescent="0.3">
      <c r="A128" s="94" t="s">
        <v>102</v>
      </c>
      <c r="B128" s="94">
        <v>2022</v>
      </c>
      <c r="C128" s="95">
        <v>44674</v>
      </c>
      <c r="D128" s="94" t="s">
        <v>72</v>
      </c>
      <c r="E128" s="94" t="s">
        <v>379</v>
      </c>
      <c r="F128" s="94" t="s">
        <v>99</v>
      </c>
      <c r="G128" s="94" t="s">
        <v>47</v>
      </c>
      <c r="H128" s="96">
        <f>(C128-VLOOKUP(F128,Riders!$A$2:$C$3501,2,FALSE))/365</f>
        <v>25.186301369863013</v>
      </c>
      <c r="I128" s="94">
        <v>5</v>
      </c>
      <c r="J128" s="107">
        <v>33.847000000000001</v>
      </c>
      <c r="K128" s="106">
        <v>11.773</v>
      </c>
      <c r="L128" s="107">
        <v>7.3910000000000018</v>
      </c>
      <c r="M128" s="107">
        <v>7.2259999999999991</v>
      </c>
      <c r="N128" s="107">
        <v>7.4570000000000007</v>
      </c>
      <c r="O128" s="100">
        <f t="shared" si="2"/>
        <v>53.180488669601438</v>
      </c>
    </row>
    <row r="129" spans="1:15" x14ac:dyDescent="0.3">
      <c r="A129" s="94" t="s">
        <v>102</v>
      </c>
      <c r="B129" s="94">
        <v>2022</v>
      </c>
      <c r="C129" s="95">
        <v>44674</v>
      </c>
      <c r="D129" s="94" t="s">
        <v>72</v>
      </c>
      <c r="E129" s="94" t="s">
        <v>379</v>
      </c>
      <c r="F129" s="94" t="s">
        <v>22</v>
      </c>
      <c r="G129" s="94" t="s">
        <v>15</v>
      </c>
      <c r="H129" s="96">
        <f>(C129-VLOOKUP(F129,Riders!$A$2:$C$3501,2,FALSE))/365</f>
        <v>24.287671232876711</v>
      </c>
      <c r="I129" s="94">
        <v>6</v>
      </c>
      <c r="J129" s="105">
        <v>33.89</v>
      </c>
      <c r="K129" s="104">
        <v>12.01</v>
      </c>
      <c r="L129" s="105">
        <v>7.4580000000000002</v>
      </c>
      <c r="M129" s="105">
        <v>7.1700000000000017</v>
      </c>
      <c r="N129" s="105">
        <v>7.2519999999999989</v>
      </c>
      <c r="O129" s="100">
        <f t="shared" si="2"/>
        <v>53.113012688108583</v>
      </c>
    </row>
    <row r="130" spans="1:15" x14ac:dyDescent="0.3">
      <c r="A130" s="94" t="s">
        <v>102</v>
      </c>
      <c r="B130" s="94">
        <v>2022</v>
      </c>
      <c r="C130" s="95">
        <v>44674</v>
      </c>
      <c r="D130" s="94" t="s">
        <v>72</v>
      </c>
      <c r="E130" s="94" t="s">
        <v>379</v>
      </c>
      <c r="F130" s="94" t="s">
        <v>182</v>
      </c>
      <c r="G130" s="94" t="s">
        <v>25</v>
      </c>
      <c r="H130" s="96">
        <f>(C130-VLOOKUP(F130,Riders!$A$2:$C$3501,2,FALSE))/365</f>
        <v>22.512328767123286</v>
      </c>
      <c r="I130" s="94">
        <v>7</v>
      </c>
      <c r="J130" s="107">
        <v>34.094999999999999</v>
      </c>
      <c r="K130" s="106">
        <v>11.968999999999999</v>
      </c>
      <c r="L130" s="107">
        <v>7.4459999999999997</v>
      </c>
      <c r="M130" s="107">
        <v>7.2250000000000014</v>
      </c>
      <c r="N130" s="107">
        <v>7.4549999999999983</v>
      </c>
      <c r="O130" s="100">
        <f t="shared" si="2"/>
        <v>52.793664760228772</v>
      </c>
    </row>
    <row r="131" spans="1:15" x14ac:dyDescent="0.3">
      <c r="A131" s="94" t="s">
        <v>102</v>
      </c>
      <c r="B131" s="94">
        <v>2022</v>
      </c>
      <c r="C131" s="95">
        <v>44674</v>
      </c>
      <c r="D131" s="94" t="s">
        <v>72</v>
      </c>
      <c r="E131" s="94" t="s">
        <v>379</v>
      </c>
      <c r="F131" s="94" t="s">
        <v>381</v>
      </c>
      <c r="G131" s="94" t="s">
        <v>105</v>
      </c>
      <c r="H131" s="96">
        <f>(C131-VLOOKUP(F131,Riders!$A$2:$C$3501,2,FALSE))/365</f>
        <v>19.347945205479451</v>
      </c>
      <c r="I131" s="94">
        <v>8</v>
      </c>
      <c r="J131" s="105">
        <v>34.106999999999999</v>
      </c>
      <c r="K131" s="104">
        <v>12.163</v>
      </c>
      <c r="L131" s="105">
        <v>7.3709999999999987</v>
      </c>
      <c r="M131" s="105">
        <v>7.18</v>
      </c>
      <c r="N131" s="105">
        <v>7.3930000000000007</v>
      </c>
      <c r="O131" s="100">
        <f t="shared" si="2"/>
        <v>52.775090157445689</v>
      </c>
    </row>
    <row r="132" spans="1:15" x14ac:dyDescent="0.3">
      <c r="A132" s="94" t="s">
        <v>102</v>
      </c>
      <c r="B132" s="94">
        <v>2022</v>
      </c>
      <c r="C132" s="95">
        <v>44674</v>
      </c>
      <c r="D132" s="94" t="s">
        <v>72</v>
      </c>
      <c r="E132" s="94" t="s">
        <v>379</v>
      </c>
      <c r="F132" s="94" t="s">
        <v>103</v>
      </c>
      <c r="G132" s="94" t="s">
        <v>36</v>
      </c>
      <c r="H132" s="96">
        <f>(C132-VLOOKUP(F132,Riders!$A$2:$C$3501,2,FALSE))/365</f>
        <v>39.227397260273975</v>
      </c>
      <c r="I132" s="94">
        <v>9</v>
      </c>
      <c r="J132" s="107">
        <v>34.171999999999997</v>
      </c>
      <c r="K132" s="106">
        <v>12.025</v>
      </c>
      <c r="L132" s="107">
        <v>7.5319999999999983</v>
      </c>
      <c r="M132" s="107">
        <v>7.2490000000000023</v>
      </c>
      <c r="N132" s="107">
        <v>7.3659999999999961</v>
      </c>
      <c r="O132" s="100">
        <f t="shared" si="2"/>
        <v>52.674704436380665</v>
      </c>
    </row>
    <row r="133" spans="1:15" x14ac:dyDescent="0.3">
      <c r="A133" s="94" t="s">
        <v>102</v>
      </c>
      <c r="B133" s="94">
        <v>2022</v>
      </c>
      <c r="C133" s="95">
        <v>44674</v>
      </c>
      <c r="D133" s="94" t="s">
        <v>72</v>
      </c>
      <c r="E133" s="94" t="s">
        <v>379</v>
      </c>
      <c r="F133" s="94" t="s">
        <v>390</v>
      </c>
      <c r="G133" s="94" t="s">
        <v>36</v>
      </c>
      <c r="H133" s="96">
        <f>(C133-VLOOKUP(F133,Riders!$A$2:$C$3501,2,FALSE))/365</f>
        <v>19.010958904109589</v>
      </c>
      <c r="I133" s="94">
        <v>10</v>
      </c>
      <c r="J133" s="105">
        <v>34.234999999999999</v>
      </c>
      <c r="K133" s="104">
        <v>12.08</v>
      </c>
      <c r="L133" s="105">
        <v>7.4689999999999994</v>
      </c>
      <c r="M133" s="105">
        <v>7.2439999999999998</v>
      </c>
      <c r="N133" s="105">
        <v>7.4420000000000002</v>
      </c>
      <c r="O133" s="100">
        <f t="shared" si="2"/>
        <v>52.577771286694905</v>
      </c>
    </row>
    <row r="134" spans="1:15" x14ac:dyDescent="0.3">
      <c r="A134" s="94" t="s">
        <v>102</v>
      </c>
      <c r="B134" s="94">
        <v>2022</v>
      </c>
      <c r="C134" s="95">
        <v>44674</v>
      </c>
      <c r="D134" s="94" t="s">
        <v>72</v>
      </c>
      <c r="E134" s="94" t="s">
        <v>379</v>
      </c>
      <c r="F134" s="94" t="s">
        <v>391</v>
      </c>
      <c r="G134" s="94" t="s">
        <v>105</v>
      </c>
      <c r="H134" s="96">
        <f>(C134-VLOOKUP(F134,Riders!$A$2:$C$3501,2,FALSE))/365</f>
        <v>23.156164383561645</v>
      </c>
      <c r="I134" s="94">
        <v>11</v>
      </c>
      <c r="J134" s="107">
        <v>34.406999999999996</v>
      </c>
      <c r="K134" s="106">
        <v>11.922000000000001</v>
      </c>
      <c r="L134" s="107">
        <v>7.5229999999999997</v>
      </c>
      <c r="M134" s="107">
        <v>7.3470000000000013</v>
      </c>
      <c r="N134" s="107">
        <v>7.6149999999999949</v>
      </c>
      <c r="O134" s="100">
        <f t="shared" si="2"/>
        <v>52.31493591420351</v>
      </c>
    </row>
    <row r="135" spans="1:15" x14ac:dyDescent="0.3">
      <c r="A135" s="94" t="s">
        <v>102</v>
      </c>
      <c r="B135" s="94">
        <v>2022</v>
      </c>
      <c r="C135" s="95">
        <v>44674</v>
      </c>
      <c r="D135" s="94" t="s">
        <v>72</v>
      </c>
      <c r="E135" s="94" t="s">
        <v>379</v>
      </c>
      <c r="F135" s="94" t="s">
        <v>392</v>
      </c>
      <c r="G135" s="94" t="s">
        <v>25</v>
      </c>
      <c r="H135" s="96">
        <f>(C135-VLOOKUP(F135,Riders!$A$2:$C$3501,2,FALSE))/365</f>
        <v>23.298630136986301</v>
      </c>
      <c r="I135" s="94">
        <v>12</v>
      </c>
      <c r="J135" s="105">
        <v>34.47</v>
      </c>
      <c r="K135" s="104">
        <v>11.667999999999999</v>
      </c>
      <c r="L135" s="105">
        <v>7.5130000000000017</v>
      </c>
      <c r="M135" s="105">
        <v>7.4669999999999987</v>
      </c>
      <c r="N135" s="105">
        <v>7.8219999999999992</v>
      </c>
      <c r="O135" s="100">
        <f t="shared" si="2"/>
        <v>52.219321148825067</v>
      </c>
    </row>
    <row r="136" spans="1:15" x14ac:dyDescent="0.3">
      <c r="A136" s="94" t="s">
        <v>102</v>
      </c>
      <c r="B136" s="94">
        <v>2022</v>
      </c>
      <c r="C136" s="95">
        <v>44674</v>
      </c>
      <c r="D136" s="94" t="s">
        <v>72</v>
      </c>
      <c r="E136" s="94" t="s">
        <v>379</v>
      </c>
      <c r="F136" s="94" t="s">
        <v>32</v>
      </c>
      <c r="G136" s="94" t="s">
        <v>78</v>
      </c>
      <c r="H136" s="96">
        <f>(C136-VLOOKUP(F136,Riders!$A$2:$C$3501,2,FALSE))/365</f>
        <v>19.745205479452054</v>
      </c>
      <c r="I136" s="94">
        <v>13</v>
      </c>
      <c r="J136" s="107">
        <v>34.691000000000003</v>
      </c>
      <c r="K136" s="106">
        <v>12.144</v>
      </c>
      <c r="L136" s="107">
        <v>7.5280000000000005</v>
      </c>
      <c r="M136" s="107">
        <v>7.3949999999999996</v>
      </c>
      <c r="N136" s="107">
        <v>7.6240000000000023</v>
      </c>
      <c r="O136" s="100">
        <f t="shared" si="2"/>
        <v>51.886656481508169</v>
      </c>
    </row>
    <row r="137" spans="1:15" x14ac:dyDescent="0.3">
      <c r="A137" s="94" t="s">
        <v>102</v>
      </c>
      <c r="B137" s="94">
        <v>2022</v>
      </c>
      <c r="C137" s="95">
        <v>44674</v>
      </c>
      <c r="D137" s="94" t="s">
        <v>72</v>
      </c>
      <c r="E137" s="94" t="s">
        <v>379</v>
      </c>
      <c r="F137" s="94" t="s">
        <v>41</v>
      </c>
      <c r="G137" s="94" t="s">
        <v>27</v>
      </c>
      <c r="H137" s="96">
        <f>(C137-VLOOKUP(F137,Riders!$A$2:$C$3501,2,FALSE))/365</f>
        <v>26.520547945205479</v>
      </c>
      <c r="I137" s="94">
        <v>14</v>
      </c>
      <c r="J137" s="105">
        <v>34.729999999999997</v>
      </c>
      <c r="K137" s="104">
        <v>12.32</v>
      </c>
      <c r="L137" s="105">
        <v>7.5279999999999987</v>
      </c>
      <c r="M137" s="105">
        <v>7.3339999999999996</v>
      </c>
      <c r="N137" s="105">
        <v>7.5479999999999983</v>
      </c>
      <c r="O137" s="100">
        <f t="shared" si="2"/>
        <v>51.828390440541327</v>
      </c>
    </row>
    <row r="138" spans="1:15" x14ac:dyDescent="0.3">
      <c r="A138" s="94" t="s">
        <v>102</v>
      </c>
      <c r="B138" s="94">
        <v>2022</v>
      </c>
      <c r="C138" s="95">
        <v>44674</v>
      </c>
      <c r="D138" s="94" t="s">
        <v>72</v>
      </c>
      <c r="E138" s="94" t="s">
        <v>379</v>
      </c>
      <c r="F138" s="94" t="s">
        <v>85</v>
      </c>
      <c r="G138" s="94" t="s">
        <v>21</v>
      </c>
      <c r="H138" s="96">
        <f>(C138-VLOOKUP(F138,Riders!$A$2:$C$3501,2,FALSE))/365</f>
        <v>18.964383561643835</v>
      </c>
      <c r="I138" s="94">
        <v>15</v>
      </c>
      <c r="J138" s="107">
        <v>35.015000000000001</v>
      </c>
      <c r="K138" s="106">
        <v>12.395</v>
      </c>
      <c r="L138" s="107">
        <v>7.6840000000000011</v>
      </c>
      <c r="M138" s="107">
        <v>7.4149999999999991</v>
      </c>
      <c r="N138" s="107">
        <v>7.5210000000000008</v>
      </c>
      <c r="O138" s="100">
        <f t="shared" si="2"/>
        <v>51.406540054262457</v>
      </c>
    </row>
    <row r="139" spans="1:15" x14ac:dyDescent="0.3">
      <c r="A139" s="94" t="s">
        <v>102</v>
      </c>
      <c r="B139" s="94">
        <v>2022</v>
      </c>
      <c r="C139" s="95">
        <v>44674</v>
      </c>
      <c r="D139" s="94" t="s">
        <v>72</v>
      </c>
      <c r="E139" s="94" t="s">
        <v>379</v>
      </c>
      <c r="F139" s="94" t="s">
        <v>80</v>
      </c>
      <c r="G139" s="94" t="s">
        <v>17</v>
      </c>
      <c r="H139" s="96">
        <f>(C139-VLOOKUP(F139,Riders!$A$2:$C$3501,2,FALSE))/365</f>
        <v>20.205479452054796</v>
      </c>
      <c r="I139" s="94">
        <v>16</v>
      </c>
      <c r="J139" s="105">
        <v>35.520000000000003</v>
      </c>
      <c r="K139" s="104">
        <v>12.705</v>
      </c>
      <c r="L139" s="105">
        <v>7.7640000000000011</v>
      </c>
      <c r="M139" s="105">
        <v>7.4770000000000003</v>
      </c>
      <c r="N139" s="105">
        <v>7.5740000000000016</v>
      </c>
      <c r="O139" s="100">
        <f t="shared" si="2"/>
        <v>50.67567567567567</v>
      </c>
    </row>
    <row r="140" spans="1:15" x14ac:dyDescent="0.3">
      <c r="A140" s="94" t="s">
        <v>102</v>
      </c>
      <c r="B140" s="94">
        <v>2022</v>
      </c>
      <c r="C140" s="95">
        <v>44674</v>
      </c>
      <c r="D140" s="94" t="s">
        <v>72</v>
      </c>
      <c r="E140" s="94" t="s">
        <v>379</v>
      </c>
      <c r="F140" s="94" t="s">
        <v>107</v>
      </c>
      <c r="G140" s="94" t="s">
        <v>59</v>
      </c>
      <c r="H140" s="96">
        <f>(C140-VLOOKUP(F140,Riders!$A$2:$C$3501,2,FALSE))/365</f>
        <v>18.627397260273973</v>
      </c>
      <c r="I140" s="94">
        <v>17</v>
      </c>
      <c r="J140" s="107">
        <v>35.573</v>
      </c>
      <c r="K140" s="106">
        <v>12.907</v>
      </c>
      <c r="L140" s="107">
        <v>7.6419999999999995</v>
      </c>
      <c r="M140" s="107">
        <v>7.3599999999999994</v>
      </c>
      <c r="N140" s="107">
        <v>7.6640000000000015</v>
      </c>
      <c r="O140" s="100">
        <f t="shared" si="2"/>
        <v>50.600174289489217</v>
      </c>
    </row>
    <row r="141" spans="1:15" x14ac:dyDescent="0.3">
      <c r="A141" s="94" t="s">
        <v>102</v>
      </c>
      <c r="B141" s="94">
        <v>2022</v>
      </c>
      <c r="C141" s="95">
        <v>44674</v>
      </c>
      <c r="D141" s="94" t="s">
        <v>72</v>
      </c>
      <c r="E141" s="94" t="s">
        <v>379</v>
      </c>
      <c r="F141" s="94" t="s">
        <v>86</v>
      </c>
      <c r="G141" s="94" t="s">
        <v>87</v>
      </c>
      <c r="H141" s="96">
        <f>(C141-VLOOKUP(F141,Riders!$A$2:$C$3501,2,FALSE))/365</f>
        <v>21.641095890410959</v>
      </c>
      <c r="I141" s="94">
        <v>18</v>
      </c>
      <c r="J141" s="105">
        <v>36.878999999999998</v>
      </c>
      <c r="K141" s="104">
        <v>13.167</v>
      </c>
      <c r="L141" s="105">
        <v>7.9339999999999993</v>
      </c>
      <c r="M141" s="105">
        <v>7.7409999999999997</v>
      </c>
      <c r="N141" s="105">
        <v>8.036999999999999</v>
      </c>
      <c r="O141" s="100">
        <f t="shared" si="2"/>
        <v>48.808264866184011</v>
      </c>
    </row>
    <row r="142" spans="1:15" x14ac:dyDescent="0.3">
      <c r="A142" s="94" t="s">
        <v>102</v>
      </c>
      <c r="B142" s="94">
        <v>2022</v>
      </c>
      <c r="C142" s="95">
        <v>44674</v>
      </c>
      <c r="D142" s="94" t="s">
        <v>72</v>
      </c>
      <c r="E142" s="94" t="s">
        <v>379</v>
      </c>
      <c r="F142" s="94" t="s">
        <v>383</v>
      </c>
      <c r="G142" s="94" t="s">
        <v>59</v>
      </c>
      <c r="H142" s="96">
        <f>(C142-VLOOKUP(F142,Riders!$A$2:$C$3501,2,FALSE))/365</f>
        <v>18.769863013698629</v>
      </c>
      <c r="I142" s="94">
        <v>19</v>
      </c>
      <c r="J142" s="107">
        <v>37.316000000000003</v>
      </c>
      <c r="K142" s="106">
        <v>13.209</v>
      </c>
      <c r="L142" s="107">
        <v>8.0489999999999995</v>
      </c>
      <c r="M142" s="107">
        <v>7.8940000000000019</v>
      </c>
      <c r="N142" s="107">
        <v>8.1640000000000015</v>
      </c>
      <c r="O142" s="100">
        <f t="shared" si="2"/>
        <v>48.236681316325431</v>
      </c>
    </row>
    <row r="143" spans="1:15" x14ac:dyDescent="0.3">
      <c r="A143" s="94" t="s">
        <v>102</v>
      </c>
      <c r="B143" s="94">
        <v>2022</v>
      </c>
      <c r="C143" s="95">
        <v>44674</v>
      </c>
      <c r="D143" s="94" t="s">
        <v>72</v>
      </c>
      <c r="E143" s="94" t="s">
        <v>379</v>
      </c>
      <c r="F143" s="94" t="s">
        <v>393</v>
      </c>
      <c r="G143" s="94" t="s">
        <v>70</v>
      </c>
      <c r="H143" s="96">
        <f>(C143-VLOOKUP(F143,Riders!$A$2:$C$3501,2,FALSE))/365</f>
        <v>20.663013698630138</v>
      </c>
      <c r="I143" s="94">
        <v>20</v>
      </c>
      <c r="J143" s="105">
        <v>39.941000000000003</v>
      </c>
      <c r="K143" s="104">
        <v>14.391</v>
      </c>
      <c r="L143" s="105">
        <v>8.6429999999999989</v>
      </c>
      <c r="M143" s="105">
        <v>8.3230000000000004</v>
      </c>
      <c r="N143" s="105">
        <v>8.5840000000000032</v>
      </c>
      <c r="O143" s="100">
        <f t="shared" si="2"/>
        <v>45.066473047745419</v>
      </c>
    </row>
    <row r="144" spans="1:15" x14ac:dyDescent="0.3">
      <c r="A144" s="94" t="s">
        <v>102</v>
      </c>
      <c r="B144" s="94">
        <v>2022</v>
      </c>
      <c r="C144" s="95">
        <v>44674</v>
      </c>
      <c r="D144" s="94" t="s">
        <v>72</v>
      </c>
      <c r="E144" s="94" t="s">
        <v>379</v>
      </c>
      <c r="F144" s="94" t="s">
        <v>394</v>
      </c>
      <c r="G144" s="94" t="s">
        <v>70</v>
      </c>
      <c r="H144" s="96">
        <f>(C144-VLOOKUP(F144,Riders!$A$2:$C$3501,2,FALSE))/365</f>
        <v>19.482191780821918</v>
      </c>
      <c r="I144" s="94">
        <v>21</v>
      </c>
      <c r="J144" s="107">
        <v>40.180999999999997</v>
      </c>
      <c r="K144" s="106">
        <v>14.756</v>
      </c>
      <c r="L144" s="107">
        <v>8.4400000000000013</v>
      </c>
      <c r="M144" s="107">
        <v>8.3049999999999997</v>
      </c>
      <c r="N144" s="107">
        <v>8.6799999999999962</v>
      </c>
      <c r="O144" s="100">
        <f t="shared" si="2"/>
        <v>44.797292252557185</v>
      </c>
    </row>
    <row r="145" spans="1:15" x14ac:dyDescent="0.3">
      <c r="A145" s="101" t="s">
        <v>102</v>
      </c>
      <c r="B145" s="101">
        <v>2022</v>
      </c>
      <c r="C145" s="102">
        <v>44674</v>
      </c>
      <c r="D145" s="101" t="s">
        <v>72</v>
      </c>
      <c r="E145" s="101" t="s">
        <v>204</v>
      </c>
      <c r="F145" s="101" t="s">
        <v>20</v>
      </c>
      <c r="G145" s="101" t="s">
        <v>21</v>
      </c>
      <c r="H145" s="96">
        <f>(C145-VLOOKUP(F145,Riders!$A$2:$C$3501,2,FALSE))/365</f>
        <v>26.715068493150685</v>
      </c>
      <c r="I145" s="101">
        <v>1</v>
      </c>
      <c r="J145" s="105">
        <v>33.472999999999999</v>
      </c>
      <c r="K145" s="104">
        <v>11.871</v>
      </c>
      <c r="L145" s="105">
        <v>7.2849999999999984</v>
      </c>
      <c r="M145" s="105">
        <v>7.0740000000000016</v>
      </c>
      <c r="N145" s="105">
        <v>7.2429999999999986</v>
      </c>
      <c r="O145" s="100">
        <f t="shared" si="2"/>
        <v>53.774684073731066</v>
      </c>
    </row>
    <row r="146" spans="1:15" x14ac:dyDescent="0.3">
      <c r="A146" s="101" t="s">
        <v>102</v>
      </c>
      <c r="B146" s="101">
        <v>2022</v>
      </c>
      <c r="C146" s="102">
        <v>44674</v>
      </c>
      <c r="D146" s="101" t="s">
        <v>72</v>
      </c>
      <c r="E146" s="101" t="s">
        <v>204</v>
      </c>
      <c r="F146" s="101" t="s">
        <v>52</v>
      </c>
      <c r="G146" s="101" t="s">
        <v>53</v>
      </c>
      <c r="H146" s="96">
        <f>(C146-VLOOKUP(F146,Riders!$A$2:$C$3501,2,FALSE))/365</f>
        <v>25.12054794520548</v>
      </c>
      <c r="I146" s="101">
        <v>2</v>
      </c>
      <c r="J146" s="107">
        <v>33.850999999999999</v>
      </c>
      <c r="K146" s="106">
        <v>11.94</v>
      </c>
      <c r="L146" s="107">
        <v>7.3710000000000004</v>
      </c>
      <c r="M146" s="107">
        <v>7.1700000000000017</v>
      </c>
      <c r="N146" s="107">
        <v>7.3699999999999974</v>
      </c>
      <c r="O146" s="100">
        <f t="shared" si="2"/>
        <v>53.174204602522821</v>
      </c>
    </row>
    <row r="147" spans="1:15" x14ac:dyDescent="0.3">
      <c r="A147" s="101" t="s">
        <v>102</v>
      </c>
      <c r="B147" s="101">
        <v>2022</v>
      </c>
      <c r="C147" s="102">
        <v>44674</v>
      </c>
      <c r="D147" s="101" t="s">
        <v>72</v>
      </c>
      <c r="E147" s="101" t="s">
        <v>204</v>
      </c>
      <c r="F147" s="101" t="s">
        <v>380</v>
      </c>
      <c r="G147" s="101" t="s">
        <v>19</v>
      </c>
      <c r="H147" s="96">
        <f>(C147-VLOOKUP(F147,Riders!$A$2:$C$3501,2,FALSE))/365</f>
        <v>26.038356164383561</v>
      </c>
      <c r="I147" s="101">
        <v>3</v>
      </c>
      <c r="J147" s="105">
        <v>33.872999999999998</v>
      </c>
      <c r="K147" s="104">
        <v>11.722</v>
      </c>
      <c r="L147" s="105">
        <v>7.3890000000000011</v>
      </c>
      <c r="M147" s="105">
        <v>7.2530000000000001</v>
      </c>
      <c r="N147" s="105">
        <v>7.5089999999999968</v>
      </c>
      <c r="O147" s="100">
        <f t="shared" si="2"/>
        <v>53.139668762731382</v>
      </c>
    </row>
    <row r="148" spans="1:15" x14ac:dyDescent="0.3">
      <c r="A148" s="101" t="s">
        <v>102</v>
      </c>
      <c r="B148" s="101">
        <v>2022</v>
      </c>
      <c r="C148" s="102">
        <v>44674</v>
      </c>
      <c r="D148" s="101" t="s">
        <v>72</v>
      </c>
      <c r="E148" s="101" t="s">
        <v>204</v>
      </c>
      <c r="F148" s="101" t="s">
        <v>99</v>
      </c>
      <c r="G148" s="101" t="s">
        <v>47</v>
      </c>
      <c r="H148" s="96">
        <f>(C148-VLOOKUP(F148,Riders!$A$2:$C$3501,2,FALSE))/365</f>
        <v>25.186301369863013</v>
      </c>
      <c r="I148" s="101">
        <v>4</v>
      </c>
      <c r="J148" s="107">
        <v>33.893000000000001</v>
      </c>
      <c r="K148" s="106">
        <v>11.702999999999999</v>
      </c>
      <c r="L148" s="107">
        <v>7.3949999999999996</v>
      </c>
      <c r="M148" s="107">
        <v>7.2520000000000024</v>
      </c>
      <c r="N148" s="107">
        <v>7.5429999999999993</v>
      </c>
      <c r="O148" s="100">
        <f t="shared" si="2"/>
        <v>53.108311450742043</v>
      </c>
    </row>
    <row r="149" spans="1:15" x14ac:dyDescent="0.3">
      <c r="A149" s="101" t="s">
        <v>102</v>
      </c>
      <c r="B149" s="101">
        <v>2022</v>
      </c>
      <c r="C149" s="102">
        <v>44674</v>
      </c>
      <c r="D149" s="101" t="s">
        <v>72</v>
      </c>
      <c r="E149" s="101" t="s">
        <v>204</v>
      </c>
      <c r="F149" s="101" t="s">
        <v>100</v>
      </c>
      <c r="G149" s="101" t="s">
        <v>47</v>
      </c>
      <c r="H149" s="96">
        <f>(C149-VLOOKUP(F149,Riders!$A$2:$C$3501,2,FALSE))/365</f>
        <v>28.194520547945206</v>
      </c>
      <c r="I149" s="101">
        <v>5</v>
      </c>
      <c r="J149" s="105">
        <v>33.924999999999997</v>
      </c>
      <c r="K149" s="104">
        <v>11.798</v>
      </c>
      <c r="L149" s="105">
        <v>7.427999999999999</v>
      </c>
      <c r="M149" s="105">
        <v>7.2230000000000025</v>
      </c>
      <c r="N149" s="105">
        <v>7.4759999999999955</v>
      </c>
      <c r="O149" s="100">
        <f t="shared" si="2"/>
        <v>53.05821665438468</v>
      </c>
    </row>
    <row r="150" spans="1:15" x14ac:dyDescent="0.3">
      <c r="A150" s="101" t="s">
        <v>102</v>
      </c>
      <c r="B150" s="101">
        <v>2022</v>
      </c>
      <c r="C150" s="102">
        <v>44674</v>
      </c>
      <c r="D150" s="101" t="s">
        <v>72</v>
      </c>
      <c r="E150" s="101" t="s">
        <v>204</v>
      </c>
      <c r="F150" s="101" t="s">
        <v>22</v>
      </c>
      <c r="G150" s="101" t="s">
        <v>15</v>
      </c>
      <c r="H150" s="96">
        <f>(C150-VLOOKUP(F150,Riders!$A$2:$C$3501,2,FALSE))/365</f>
        <v>24.287671232876711</v>
      </c>
      <c r="I150" s="101">
        <v>6</v>
      </c>
      <c r="J150" s="107">
        <v>34.143999999999998</v>
      </c>
      <c r="K150" s="106">
        <v>12.007</v>
      </c>
      <c r="L150" s="107">
        <v>7.5230000000000015</v>
      </c>
      <c r="M150" s="107">
        <v>7.2449999999999974</v>
      </c>
      <c r="N150" s="107">
        <v>7.3689999999999998</v>
      </c>
      <c r="O150" s="100">
        <f t="shared" si="2"/>
        <v>52.717900656044989</v>
      </c>
    </row>
    <row r="151" spans="1:15" x14ac:dyDescent="0.3">
      <c r="A151" s="101" t="s">
        <v>102</v>
      </c>
      <c r="B151" s="101">
        <v>2022</v>
      </c>
      <c r="C151" s="102">
        <v>44674</v>
      </c>
      <c r="D151" s="101" t="s">
        <v>72</v>
      </c>
      <c r="E151" s="101" t="s">
        <v>204</v>
      </c>
      <c r="F151" s="101" t="s">
        <v>182</v>
      </c>
      <c r="G151" s="101" t="s">
        <v>25</v>
      </c>
      <c r="H151" s="96">
        <f>(C151-VLOOKUP(F151,Riders!$A$2:$C$3501,2,FALSE))/365</f>
        <v>22.512328767123286</v>
      </c>
      <c r="I151" s="101">
        <v>7</v>
      </c>
      <c r="J151" s="105">
        <v>34.185000000000002</v>
      </c>
      <c r="K151" s="104">
        <v>12.073</v>
      </c>
      <c r="L151" s="105">
        <v>7.4499999999999993</v>
      </c>
      <c r="M151" s="105">
        <v>7.2319999999999993</v>
      </c>
      <c r="N151" s="105">
        <v>7.4300000000000033</v>
      </c>
      <c r="O151" s="100">
        <f t="shared" si="2"/>
        <v>52.654673102237822</v>
      </c>
    </row>
    <row r="152" spans="1:15" x14ac:dyDescent="0.3">
      <c r="A152" s="101" t="s">
        <v>102</v>
      </c>
      <c r="B152" s="101">
        <v>2022</v>
      </c>
      <c r="C152" s="102">
        <v>44674</v>
      </c>
      <c r="D152" s="101" t="s">
        <v>72</v>
      </c>
      <c r="E152" s="101" t="s">
        <v>204</v>
      </c>
      <c r="F152" s="101" t="s">
        <v>381</v>
      </c>
      <c r="G152" s="101" t="s">
        <v>105</v>
      </c>
      <c r="H152" s="96">
        <f>(C152-VLOOKUP(F152,Riders!$A$2:$C$3501,2,FALSE))/365</f>
        <v>19.347945205479451</v>
      </c>
      <c r="I152" s="101">
        <v>8</v>
      </c>
      <c r="J152" s="107">
        <v>34.540999999999997</v>
      </c>
      <c r="K152" s="106">
        <v>12.364000000000001</v>
      </c>
      <c r="L152" s="107">
        <v>7.4710000000000001</v>
      </c>
      <c r="M152" s="107">
        <v>7.2449999999999974</v>
      </c>
      <c r="N152" s="107">
        <v>7.4609999999999985</v>
      </c>
      <c r="O152" s="100">
        <f t="shared" si="2"/>
        <v>52.111982860947862</v>
      </c>
    </row>
    <row r="153" spans="1:15" x14ac:dyDescent="0.3">
      <c r="A153" s="94" t="s">
        <v>108</v>
      </c>
      <c r="B153" s="94">
        <v>2021</v>
      </c>
      <c r="C153" s="95">
        <v>44492</v>
      </c>
      <c r="D153" s="94" t="s">
        <v>13</v>
      </c>
      <c r="E153" s="94" t="s">
        <v>379</v>
      </c>
      <c r="F153" s="94" t="s">
        <v>109</v>
      </c>
      <c r="G153" s="94" t="s">
        <v>110</v>
      </c>
      <c r="H153" s="96">
        <f>(C153-VLOOKUP(F153,Riders!$A$2:$C$3501,2,FALSE))/365</f>
        <v>28.731506849315068</v>
      </c>
      <c r="I153" s="94">
        <v>1</v>
      </c>
      <c r="J153" s="105">
        <v>33.183</v>
      </c>
      <c r="K153" s="104">
        <v>11.709</v>
      </c>
      <c r="L153" s="105">
        <v>7.2680000000000007</v>
      </c>
      <c r="M153" s="105">
        <v>7.0330000000000013</v>
      </c>
      <c r="N153" s="105">
        <v>7.1729999999999983</v>
      </c>
      <c r="O153" s="100">
        <f t="shared" si="2"/>
        <v>54.244643341470031</v>
      </c>
    </row>
    <row r="154" spans="1:15" x14ac:dyDescent="0.3">
      <c r="A154" s="94" t="s">
        <v>108</v>
      </c>
      <c r="B154" s="94">
        <v>2021</v>
      </c>
      <c r="C154" s="95">
        <v>44492</v>
      </c>
      <c r="D154" s="94" t="s">
        <v>13</v>
      </c>
      <c r="E154" s="94" t="s">
        <v>379</v>
      </c>
      <c r="F154" s="94" t="s">
        <v>14</v>
      </c>
      <c r="G154" s="94" t="s">
        <v>15</v>
      </c>
      <c r="H154" s="96">
        <f>(C154-VLOOKUP(F154,Riders!$A$2:$C$3501,2,FALSE))/365</f>
        <v>21.80821917808219</v>
      </c>
      <c r="I154" s="94">
        <v>2</v>
      </c>
      <c r="J154" s="107">
        <v>33.357999999999997</v>
      </c>
      <c r="K154" s="106">
        <v>12.108000000000001</v>
      </c>
      <c r="L154" s="107">
        <v>7.3030000000000008</v>
      </c>
      <c r="M154" s="107">
        <v>6.9349999999999987</v>
      </c>
      <c r="N154" s="107">
        <v>7.0119999999999969</v>
      </c>
      <c r="O154" s="100">
        <f t="shared" si="2"/>
        <v>53.960069548534086</v>
      </c>
    </row>
    <row r="155" spans="1:15" x14ac:dyDescent="0.3">
      <c r="A155" s="94" t="s">
        <v>108</v>
      </c>
      <c r="B155" s="94">
        <v>2021</v>
      </c>
      <c r="C155" s="95">
        <v>44492</v>
      </c>
      <c r="D155" s="94" t="s">
        <v>13</v>
      </c>
      <c r="E155" s="94" t="s">
        <v>379</v>
      </c>
      <c r="F155" s="94" t="s">
        <v>111</v>
      </c>
      <c r="G155" s="94" t="s">
        <v>110</v>
      </c>
      <c r="H155" s="96">
        <f>(C155-VLOOKUP(F155,Riders!$A$2:$C$3501,2,FALSE))/365</f>
        <v>27.010958904109589</v>
      </c>
      <c r="I155" s="94">
        <v>3</v>
      </c>
      <c r="J155" s="105">
        <v>33.369</v>
      </c>
      <c r="K155" s="104">
        <v>11.577999999999999</v>
      </c>
      <c r="L155" s="105">
        <v>7.3090000000000011</v>
      </c>
      <c r="M155" s="105">
        <v>7.1389999999999993</v>
      </c>
      <c r="N155" s="105">
        <v>7.343</v>
      </c>
      <c r="O155" s="100">
        <f t="shared" si="2"/>
        <v>53.942281758518384</v>
      </c>
    </row>
    <row r="156" spans="1:15" x14ac:dyDescent="0.3">
      <c r="A156" s="94" t="s">
        <v>108</v>
      </c>
      <c r="B156" s="94">
        <v>2021</v>
      </c>
      <c r="C156" s="95">
        <v>44492</v>
      </c>
      <c r="D156" s="94" t="s">
        <v>13</v>
      </c>
      <c r="E156" s="94" t="s">
        <v>379</v>
      </c>
      <c r="F156" s="94" t="s">
        <v>52</v>
      </c>
      <c r="G156" s="94" t="s">
        <v>53</v>
      </c>
      <c r="H156" s="96">
        <f>(C156-VLOOKUP(F156,Riders!$A$2:$C$3501,2,FALSE))/365</f>
        <v>24.621917808219177</v>
      </c>
      <c r="I156" s="94">
        <v>4</v>
      </c>
      <c r="J156" s="107">
        <v>33.374000000000002</v>
      </c>
      <c r="K156" s="106">
        <v>11.682</v>
      </c>
      <c r="L156" s="107">
        <v>7.3510000000000009</v>
      </c>
      <c r="M156" s="107">
        <v>7.0969999999999978</v>
      </c>
      <c r="N156" s="107">
        <v>7.2440000000000033</v>
      </c>
      <c r="O156" s="100">
        <f t="shared" ref="O156:O219" si="3">3.6*500/(J156)</f>
        <v>53.934200275663684</v>
      </c>
    </row>
    <row r="157" spans="1:15" x14ac:dyDescent="0.3">
      <c r="A157" s="94" t="s">
        <v>108</v>
      </c>
      <c r="B157" s="94">
        <v>2021</v>
      </c>
      <c r="C157" s="95">
        <v>44492</v>
      </c>
      <c r="D157" s="94" t="s">
        <v>13</v>
      </c>
      <c r="E157" s="94" t="s">
        <v>379</v>
      </c>
      <c r="F157" s="94" t="s">
        <v>22</v>
      </c>
      <c r="G157" s="94" t="s">
        <v>15</v>
      </c>
      <c r="H157" s="96">
        <f>(C157-VLOOKUP(F157,Riders!$A$2:$C$3501,2,FALSE))/365</f>
        <v>23.789041095890411</v>
      </c>
      <c r="I157" s="94">
        <v>5</v>
      </c>
      <c r="J157" s="105">
        <v>33.438000000000002</v>
      </c>
      <c r="K157" s="104">
        <v>11.878</v>
      </c>
      <c r="L157" s="105">
        <v>7.3539999999999992</v>
      </c>
      <c r="M157" s="105">
        <v>7.0399999999999991</v>
      </c>
      <c r="N157" s="105">
        <v>7.1660000000000039</v>
      </c>
      <c r="O157" s="100">
        <f t="shared" si="3"/>
        <v>53.830970751839224</v>
      </c>
    </row>
    <row r="158" spans="1:15" x14ac:dyDescent="0.3">
      <c r="A158" s="94" t="s">
        <v>108</v>
      </c>
      <c r="B158" s="94">
        <v>2021</v>
      </c>
      <c r="C158" s="95">
        <v>44492</v>
      </c>
      <c r="D158" s="94" t="s">
        <v>13</v>
      </c>
      <c r="E158" s="94" t="s">
        <v>379</v>
      </c>
      <c r="F158" s="94" t="s">
        <v>20</v>
      </c>
      <c r="G158" s="94" t="s">
        <v>21</v>
      </c>
      <c r="H158" s="96">
        <f>(C158-VLOOKUP(F158,Riders!$A$2:$C$3501,2,FALSE))/365</f>
        <v>26.216438356164385</v>
      </c>
      <c r="I158" s="94">
        <v>6</v>
      </c>
      <c r="J158" s="107">
        <v>33.552</v>
      </c>
      <c r="K158" s="106">
        <v>11.930999999999999</v>
      </c>
      <c r="L158" s="107">
        <v>7.3040000000000003</v>
      </c>
      <c r="M158" s="107">
        <v>7.0659999999999989</v>
      </c>
      <c r="N158" s="107">
        <v>7.2510000000000012</v>
      </c>
      <c r="O158" s="100">
        <f t="shared" si="3"/>
        <v>53.648068669527895</v>
      </c>
    </row>
    <row r="159" spans="1:15" x14ac:dyDescent="0.3">
      <c r="A159" s="94" t="s">
        <v>108</v>
      </c>
      <c r="B159" s="94">
        <v>2021</v>
      </c>
      <c r="C159" s="95">
        <v>44492</v>
      </c>
      <c r="D159" s="94" t="s">
        <v>13</v>
      </c>
      <c r="E159" s="94" t="s">
        <v>379</v>
      </c>
      <c r="F159" s="94" t="s">
        <v>122</v>
      </c>
      <c r="G159" s="94" t="s">
        <v>110</v>
      </c>
      <c r="H159" s="96" t="e">
        <f>(C159-VLOOKUP(F159,Riders!$A$2:$C$3501,2,FALSE))/365</f>
        <v>#N/A</v>
      </c>
      <c r="I159" s="94">
        <v>7</v>
      </c>
      <c r="J159" s="105">
        <v>33.659999999999997</v>
      </c>
      <c r="K159" s="104">
        <v>11.651999999999999</v>
      </c>
      <c r="L159" s="105">
        <v>7.4079999999999995</v>
      </c>
      <c r="M159" s="105">
        <v>7.2390000000000008</v>
      </c>
      <c r="N159" s="105">
        <v>7.3609999999999971</v>
      </c>
      <c r="O159" s="100">
        <f t="shared" si="3"/>
        <v>53.475935828877013</v>
      </c>
    </row>
    <row r="160" spans="1:15" x14ac:dyDescent="0.3">
      <c r="A160" s="94" t="s">
        <v>108</v>
      </c>
      <c r="B160" s="94">
        <v>2021</v>
      </c>
      <c r="C160" s="95">
        <v>44492</v>
      </c>
      <c r="D160" s="94" t="s">
        <v>13</v>
      </c>
      <c r="E160" s="94" t="s">
        <v>379</v>
      </c>
      <c r="F160" s="94" t="s">
        <v>382</v>
      </c>
      <c r="G160" s="94" t="s">
        <v>15</v>
      </c>
      <c r="H160" s="96">
        <f>(C160-VLOOKUP(F160,Riders!$A$2:$C$3501,2,FALSE))/365</f>
        <v>20.652054794520549</v>
      </c>
      <c r="I160" s="94">
        <v>8</v>
      </c>
      <c r="J160" s="107">
        <v>34.673999999999999</v>
      </c>
      <c r="K160" s="106">
        <v>12.353999999999999</v>
      </c>
      <c r="L160" s="107">
        <v>7.5440000000000005</v>
      </c>
      <c r="M160" s="107">
        <v>7.3159999999999989</v>
      </c>
      <c r="N160" s="107">
        <v>7.4600000000000009</v>
      </c>
      <c r="O160" s="100">
        <f t="shared" si="3"/>
        <v>51.912095518255754</v>
      </c>
    </row>
    <row r="161" spans="1:15" x14ac:dyDescent="0.3">
      <c r="A161" s="94" t="s">
        <v>108</v>
      </c>
      <c r="B161" s="94">
        <v>2021</v>
      </c>
      <c r="C161" s="95">
        <v>44492</v>
      </c>
      <c r="D161" s="94" t="s">
        <v>13</v>
      </c>
      <c r="E161" s="94" t="s">
        <v>379</v>
      </c>
      <c r="F161" s="94" t="s">
        <v>99</v>
      </c>
      <c r="G161" s="94" t="s">
        <v>47</v>
      </c>
      <c r="H161" s="96">
        <f>(C161-VLOOKUP(F161,Riders!$A$2:$C$3501,2,FALSE))/365</f>
        <v>24.687671232876713</v>
      </c>
      <c r="I161" s="94">
        <v>9</v>
      </c>
      <c r="J161" s="105">
        <v>34.832000000000001</v>
      </c>
      <c r="K161" s="104">
        <v>12.051</v>
      </c>
      <c r="L161" s="105">
        <v>7.6259999999999994</v>
      </c>
      <c r="M161" s="105">
        <v>7.4570000000000007</v>
      </c>
      <c r="N161" s="105">
        <v>7.6980000000000004</v>
      </c>
      <c r="O161" s="100">
        <f t="shared" si="3"/>
        <v>51.676619200734955</v>
      </c>
    </row>
    <row r="162" spans="1:15" x14ac:dyDescent="0.3">
      <c r="A162" s="94" t="s">
        <v>108</v>
      </c>
      <c r="B162" s="94">
        <v>2021</v>
      </c>
      <c r="C162" s="95">
        <v>44492</v>
      </c>
      <c r="D162" s="94" t="s">
        <v>13</v>
      </c>
      <c r="E162" s="94" t="s">
        <v>379</v>
      </c>
      <c r="F162" s="94" t="s">
        <v>60</v>
      </c>
      <c r="G162" s="94" t="s">
        <v>61</v>
      </c>
      <c r="H162" s="96">
        <f>(C162-VLOOKUP(F162,Riders!$A$2:$C$3501,2,FALSE))/365</f>
        <v>33.271232876712325</v>
      </c>
      <c r="I162" s="94">
        <v>10</v>
      </c>
      <c r="J162" s="107">
        <v>35.337000000000003</v>
      </c>
      <c r="K162" s="106">
        <v>12.807</v>
      </c>
      <c r="L162" s="107">
        <v>7.6229999999999993</v>
      </c>
      <c r="M162" s="107">
        <v>7.3620000000000019</v>
      </c>
      <c r="N162" s="107">
        <v>7.5450000000000017</v>
      </c>
      <c r="O162" s="100">
        <f t="shared" si="3"/>
        <v>50.938110196111722</v>
      </c>
    </row>
    <row r="163" spans="1:15" x14ac:dyDescent="0.3">
      <c r="A163" s="94" t="s">
        <v>108</v>
      </c>
      <c r="B163" s="94">
        <v>2021</v>
      </c>
      <c r="C163" s="95">
        <v>44492</v>
      </c>
      <c r="D163" s="94" t="s">
        <v>13</v>
      </c>
      <c r="E163" s="94" t="s">
        <v>379</v>
      </c>
      <c r="F163" s="94" t="s">
        <v>113</v>
      </c>
      <c r="G163" s="94" t="s">
        <v>31</v>
      </c>
      <c r="H163" s="96">
        <f>(C163-VLOOKUP(F163,Riders!$A$2:$C$3501,2,FALSE))/365</f>
        <v>18.443835616438356</v>
      </c>
      <c r="I163" s="94">
        <v>11</v>
      </c>
      <c r="J163" s="105">
        <v>35.575000000000003</v>
      </c>
      <c r="K163" s="104">
        <v>12.478</v>
      </c>
      <c r="L163" s="105">
        <v>7.5980000000000008</v>
      </c>
      <c r="M163" s="105">
        <v>7.5470000000000006</v>
      </c>
      <c r="N163" s="105">
        <v>7.9520000000000017</v>
      </c>
      <c r="O163" s="100">
        <f t="shared" si="3"/>
        <v>50.597329585382987</v>
      </c>
    </row>
    <row r="164" spans="1:15" x14ac:dyDescent="0.3">
      <c r="A164" s="94" t="s">
        <v>108</v>
      </c>
      <c r="B164" s="94">
        <v>2021</v>
      </c>
      <c r="C164" s="95">
        <v>44492</v>
      </c>
      <c r="D164" s="94" t="s">
        <v>13</v>
      </c>
      <c r="E164" s="94" t="s">
        <v>379</v>
      </c>
      <c r="F164" s="94" t="s">
        <v>48</v>
      </c>
      <c r="G164" s="94" t="s">
        <v>49</v>
      </c>
      <c r="H164" s="96">
        <f>(C164-VLOOKUP(F164,Riders!$A$2:$C$3501,2,FALSE))/365</f>
        <v>20.734246575342464</v>
      </c>
      <c r="I164" s="94">
        <v>12</v>
      </c>
      <c r="J164" s="107">
        <v>35.661999999999999</v>
      </c>
      <c r="K164" s="106">
        <v>12.456</v>
      </c>
      <c r="L164" s="107">
        <v>7.7199999999999989</v>
      </c>
      <c r="M164" s="107">
        <v>7.6070000000000029</v>
      </c>
      <c r="N164" s="107">
        <v>7.8789999999999978</v>
      </c>
      <c r="O164" s="100">
        <f t="shared" si="3"/>
        <v>50.473893780494649</v>
      </c>
    </row>
    <row r="165" spans="1:15" x14ac:dyDescent="0.3">
      <c r="A165" s="94" t="s">
        <v>108</v>
      </c>
      <c r="B165" s="94">
        <v>2021</v>
      </c>
      <c r="C165" s="95">
        <v>44492</v>
      </c>
      <c r="D165" s="94" t="s">
        <v>13</v>
      </c>
      <c r="E165" s="94" t="s">
        <v>379</v>
      </c>
      <c r="F165" s="94" t="s">
        <v>85</v>
      </c>
      <c r="G165" s="94" t="s">
        <v>21</v>
      </c>
      <c r="H165" s="96">
        <f>(C165-VLOOKUP(F165,Riders!$A$2:$C$3501,2,FALSE))/365</f>
        <v>18.465753424657535</v>
      </c>
      <c r="I165" s="94">
        <v>13</v>
      </c>
      <c r="J165" s="105">
        <v>36.29</v>
      </c>
      <c r="K165" s="104">
        <v>12.897</v>
      </c>
      <c r="L165" s="105">
        <v>7.918000000000001</v>
      </c>
      <c r="M165" s="105">
        <v>7.6449999999999996</v>
      </c>
      <c r="N165" s="105">
        <v>7.8299999999999983</v>
      </c>
      <c r="O165" s="100">
        <f t="shared" si="3"/>
        <v>49.600440892807939</v>
      </c>
    </row>
    <row r="166" spans="1:15" x14ac:dyDescent="0.3">
      <c r="A166" s="94" t="s">
        <v>108</v>
      </c>
      <c r="B166" s="94">
        <v>2021</v>
      </c>
      <c r="C166" s="95">
        <v>44492</v>
      </c>
      <c r="D166" s="94" t="s">
        <v>13</v>
      </c>
      <c r="E166" s="94" t="s">
        <v>379</v>
      </c>
      <c r="F166" s="94" t="s">
        <v>289</v>
      </c>
      <c r="G166" s="94" t="s">
        <v>70</v>
      </c>
      <c r="H166" s="96">
        <f>(C166-VLOOKUP(F166,Riders!$A$2:$C$3501,2,FALSE))/365</f>
        <v>22.608219178082191</v>
      </c>
      <c r="I166" s="94">
        <v>14</v>
      </c>
      <c r="J166" s="107">
        <v>38.779000000000003</v>
      </c>
      <c r="K166" s="106">
        <v>14.183</v>
      </c>
      <c r="L166" s="107">
        <v>8.3260000000000005</v>
      </c>
      <c r="M166" s="107">
        <v>8.009999999999998</v>
      </c>
      <c r="N166" s="107">
        <v>8.2600000000000051</v>
      </c>
      <c r="O166" s="100">
        <f t="shared" si="3"/>
        <v>46.416875112818786</v>
      </c>
    </row>
    <row r="167" spans="1:15" x14ac:dyDescent="0.3">
      <c r="A167" s="101" t="s">
        <v>108</v>
      </c>
      <c r="B167" s="101">
        <v>2021</v>
      </c>
      <c r="C167" s="102">
        <v>44492</v>
      </c>
      <c r="D167" s="101" t="s">
        <v>13</v>
      </c>
      <c r="E167" s="101" t="s">
        <v>204</v>
      </c>
      <c r="F167" s="101" t="s">
        <v>14</v>
      </c>
      <c r="G167" s="101" t="s">
        <v>15</v>
      </c>
      <c r="H167" s="96">
        <f>(C167-VLOOKUP(F167,Riders!$A$2:$C$3501,2,FALSE))/365</f>
        <v>21.80821917808219</v>
      </c>
      <c r="I167" s="101">
        <v>1</v>
      </c>
      <c r="J167" s="105">
        <v>33.057000000000002</v>
      </c>
      <c r="K167" s="104">
        <v>11.901</v>
      </c>
      <c r="L167" s="105">
        <v>7.1580000000000013</v>
      </c>
      <c r="M167" s="105">
        <v>6.9589999999999996</v>
      </c>
      <c r="N167" s="105">
        <v>7.0390000000000015</v>
      </c>
      <c r="O167" s="100">
        <f t="shared" si="3"/>
        <v>54.45140212360468</v>
      </c>
    </row>
    <row r="168" spans="1:15" x14ac:dyDescent="0.3">
      <c r="A168" s="101" t="s">
        <v>108</v>
      </c>
      <c r="B168" s="101">
        <v>2021</v>
      </c>
      <c r="C168" s="102">
        <v>44492</v>
      </c>
      <c r="D168" s="101" t="s">
        <v>13</v>
      </c>
      <c r="E168" s="101" t="s">
        <v>204</v>
      </c>
      <c r="F168" s="101" t="s">
        <v>109</v>
      </c>
      <c r="G168" s="101" t="s">
        <v>110</v>
      </c>
      <c r="H168" s="96">
        <f>(C168-VLOOKUP(F168,Riders!$A$2:$C$3501,2,FALSE))/365</f>
        <v>28.731506849315068</v>
      </c>
      <c r="I168" s="101">
        <v>2</v>
      </c>
      <c r="J168" s="107">
        <v>33.162999999999997</v>
      </c>
      <c r="K168" s="106">
        <v>11.683</v>
      </c>
      <c r="L168" s="107">
        <v>7.3030000000000008</v>
      </c>
      <c r="M168" s="107">
        <v>7.0329999999999977</v>
      </c>
      <c r="N168" s="107">
        <v>7.1439999999999984</v>
      </c>
      <c r="O168" s="100">
        <f t="shared" si="3"/>
        <v>54.277357295781449</v>
      </c>
    </row>
    <row r="169" spans="1:15" x14ac:dyDescent="0.3">
      <c r="A169" s="101" t="s">
        <v>108</v>
      </c>
      <c r="B169" s="101">
        <v>2021</v>
      </c>
      <c r="C169" s="102">
        <v>44492</v>
      </c>
      <c r="D169" s="101" t="s">
        <v>13</v>
      </c>
      <c r="E169" s="101" t="s">
        <v>204</v>
      </c>
      <c r="F169" s="101" t="s">
        <v>111</v>
      </c>
      <c r="G169" s="101" t="s">
        <v>110</v>
      </c>
      <c r="H169" s="96">
        <f>(C169-VLOOKUP(F169,Riders!$A$2:$C$3501,2,FALSE))/365</f>
        <v>27.010958904109589</v>
      </c>
      <c r="I169" s="101">
        <v>3</v>
      </c>
      <c r="J169" s="105">
        <v>33.164000000000001</v>
      </c>
      <c r="K169" s="104">
        <v>11.448</v>
      </c>
      <c r="L169" s="105">
        <v>7.2689999999999984</v>
      </c>
      <c r="M169" s="105">
        <v>7.0970000000000013</v>
      </c>
      <c r="N169" s="105">
        <v>7.3500000000000014</v>
      </c>
      <c r="O169" s="100">
        <f t="shared" si="3"/>
        <v>54.27572066095766</v>
      </c>
    </row>
    <row r="170" spans="1:15" x14ac:dyDescent="0.3">
      <c r="A170" s="101" t="s">
        <v>108</v>
      </c>
      <c r="B170" s="101">
        <v>2021</v>
      </c>
      <c r="C170" s="102">
        <v>44492</v>
      </c>
      <c r="D170" s="101" t="s">
        <v>13</v>
      </c>
      <c r="E170" s="101" t="s">
        <v>204</v>
      </c>
      <c r="F170" s="101" t="s">
        <v>22</v>
      </c>
      <c r="G170" s="101" t="s">
        <v>15</v>
      </c>
      <c r="H170" s="96">
        <f>(C170-VLOOKUP(F170,Riders!$A$2:$C$3501,2,FALSE))/365</f>
        <v>23.789041095890411</v>
      </c>
      <c r="I170" s="101">
        <v>4</v>
      </c>
      <c r="J170" s="107">
        <v>33.177</v>
      </c>
      <c r="K170" s="106">
        <v>11.657</v>
      </c>
      <c r="L170" s="107">
        <v>7.2789999999999999</v>
      </c>
      <c r="M170" s="107">
        <v>7.0450000000000017</v>
      </c>
      <c r="N170" s="107">
        <v>7.195999999999998</v>
      </c>
      <c r="O170" s="100">
        <f t="shared" si="3"/>
        <v>54.254453386382131</v>
      </c>
    </row>
    <row r="171" spans="1:15" x14ac:dyDescent="0.3">
      <c r="A171" s="101" t="s">
        <v>108</v>
      </c>
      <c r="B171" s="101">
        <v>2021</v>
      </c>
      <c r="C171" s="102">
        <v>44492</v>
      </c>
      <c r="D171" s="101" t="s">
        <v>13</v>
      </c>
      <c r="E171" s="101" t="s">
        <v>204</v>
      </c>
      <c r="F171" s="157" t="s">
        <v>52</v>
      </c>
      <c r="G171" s="101" t="s">
        <v>53</v>
      </c>
      <c r="H171" s="96">
        <f>(C171-VLOOKUP(F171,Riders!$A$2:$C$3501,2,FALSE))/365</f>
        <v>24.621917808219177</v>
      </c>
      <c r="I171" s="101">
        <v>5</v>
      </c>
      <c r="J171" s="105">
        <v>33.299999999999997</v>
      </c>
      <c r="K171" s="105">
        <v>11.635999999999999</v>
      </c>
      <c r="L171" s="105">
        <v>7.3160000000000025</v>
      </c>
      <c r="M171" s="105">
        <v>7.1069999999999993</v>
      </c>
      <c r="N171" s="105">
        <v>7.2409999999999961</v>
      </c>
      <c r="O171" s="100">
        <f t="shared" si="3"/>
        <v>54.054054054054056</v>
      </c>
    </row>
    <row r="172" spans="1:15" x14ac:dyDescent="0.3">
      <c r="A172" s="110" t="s">
        <v>108</v>
      </c>
      <c r="B172" s="101">
        <v>2021</v>
      </c>
      <c r="C172" s="153">
        <v>44492</v>
      </c>
      <c r="D172" s="110" t="s">
        <v>13</v>
      </c>
      <c r="E172" s="110" t="s">
        <v>204</v>
      </c>
      <c r="F172" s="151" t="s">
        <v>122</v>
      </c>
      <c r="G172" s="110" t="s">
        <v>110</v>
      </c>
      <c r="H172" s="96" t="e">
        <f>(C172-VLOOKUP(F172,Riders!$A$2:$C$3501,2,FALSE))/365</f>
        <v>#N/A</v>
      </c>
      <c r="I172" s="110">
        <v>6</v>
      </c>
      <c r="J172" s="107">
        <v>33.337000000000003</v>
      </c>
      <c r="K172" s="107">
        <v>11.467000000000001</v>
      </c>
      <c r="L172" s="107">
        <v>7.3399999999999981</v>
      </c>
      <c r="M172" s="107">
        <v>7.1970000000000027</v>
      </c>
      <c r="N172" s="107">
        <v>7.333000000000002</v>
      </c>
      <c r="O172" s="100">
        <f t="shared" si="3"/>
        <v>53.994060653328127</v>
      </c>
    </row>
    <row r="173" spans="1:15" x14ac:dyDescent="0.3">
      <c r="A173" s="110" t="s">
        <v>108</v>
      </c>
      <c r="B173" s="101">
        <v>2021</v>
      </c>
      <c r="C173" s="153">
        <v>44492</v>
      </c>
      <c r="D173" s="110" t="s">
        <v>13</v>
      </c>
      <c r="E173" s="110" t="s">
        <v>204</v>
      </c>
      <c r="F173" s="151" t="s">
        <v>20</v>
      </c>
      <c r="G173" s="110" t="s">
        <v>21</v>
      </c>
      <c r="H173" s="96">
        <f>(C173-VLOOKUP(F173,Riders!$A$2:$C$3501,2,FALSE))/365</f>
        <v>26.216438356164385</v>
      </c>
      <c r="I173" s="110">
        <v>7</v>
      </c>
      <c r="J173" s="105">
        <v>33.545999999999999</v>
      </c>
      <c r="K173" s="105">
        <v>11.952999999999999</v>
      </c>
      <c r="L173" s="105">
        <v>7.2940000000000005</v>
      </c>
      <c r="M173" s="105">
        <v>7.0509999999999984</v>
      </c>
      <c r="N173" s="105">
        <v>7.2480000000000011</v>
      </c>
      <c r="O173" s="100">
        <f t="shared" si="3"/>
        <v>53.657664103022718</v>
      </c>
    </row>
    <row r="174" spans="1:15" x14ac:dyDescent="0.3">
      <c r="A174" s="110" t="s">
        <v>108</v>
      </c>
      <c r="B174" s="101">
        <v>2021</v>
      </c>
      <c r="C174" s="153">
        <v>44492</v>
      </c>
      <c r="D174" s="110" t="s">
        <v>13</v>
      </c>
      <c r="E174" s="110" t="s">
        <v>204</v>
      </c>
      <c r="F174" s="151" t="s">
        <v>382</v>
      </c>
      <c r="G174" s="110" t="s">
        <v>15</v>
      </c>
      <c r="H174" s="96">
        <f>(C174-VLOOKUP(F174,Riders!$A$2:$C$3501,2,FALSE))/365</f>
        <v>20.652054794520549</v>
      </c>
      <c r="I174" s="110">
        <v>8</v>
      </c>
      <c r="J174" s="107">
        <v>34.814</v>
      </c>
      <c r="K174" s="107">
        <v>12.365</v>
      </c>
      <c r="L174" s="107">
        <v>7.5980000000000008</v>
      </c>
      <c r="M174" s="107">
        <v>7.3309999999999995</v>
      </c>
      <c r="N174" s="107">
        <v>7.52</v>
      </c>
      <c r="O174" s="100">
        <f t="shared" si="3"/>
        <v>51.703337737691733</v>
      </c>
    </row>
    <row r="175" spans="1:15" x14ac:dyDescent="0.3">
      <c r="A175" s="98" t="s">
        <v>71</v>
      </c>
      <c r="B175" s="94">
        <v>2021</v>
      </c>
      <c r="C175" s="154">
        <v>44450</v>
      </c>
      <c r="D175" s="98" t="s">
        <v>72</v>
      </c>
      <c r="E175" s="98" t="s">
        <v>379</v>
      </c>
      <c r="F175" s="99" t="s">
        <v>20</v>
      </c>
      <c r="G175" s="98" t="s">
        <v>21</v>
      </c>
      <c r="H175" s="96">
        <f>(C175-VLOOKUP(F175,Riders!$A$2:$C$3501,2,FALSE))/365</f>
        <v>26.101369863013698</v>
      </c>
      <c r="I175" s="98">
        <v>1</v>
      </c>
      <c r="J175" s="105">
        <v>33.119999999999997</v>
      </c>
      <c r="K175" s="105">
        <v>11.837</v>
      </c>
      <c r="L175" s="105">
        <v>7.2680000000000007</v>
      </c>
      <c r="M175" s="105">
        <v>6.9199999999999982</v>
      </c>
      <c r="N175" s="105">
        <v>7.0949999999999989</v>
      </c>
      <c r="O175" s="100">
        <f t="shared" si="3"/>
        <v>54.347826086956523</v>
      </c>
    </row>
    <row r="176" spans="1:15" x14ac:dyDescent="0.3">
      <c r="A176" s="98" t="s">
        <v>71</v>
      </c>
      <c r="B176" s="94">
        <v>2021</v>
      </c>
      <c r="C176" s="154">
        <v>44450</v>
      </c>
      <c r="D176" s="98" t="s">
        <v>72</v>
      </c>
      <c r="E176" s="98" t="s">
        <v>379</v>
      </c>
      <c r="F176" s="99" t="s">
        <v>16</v>
      </c>
      <c r="G176" s="98" t="s">
        <v>17</v>
      </c>
      <c r="H176" s="96">
        <f>(C176-VLOOKUP(F176,Riders!$A$2:$C$3501,2,FALSE))/365</f>
        <v>22.391780821917809</v>
      </c>
      <c r="I176" s="98">
        <v>2</v>
      </c>
      <c r="J176" s="107">
        <v>34.235999999999997</v>
      </c>
      <c r="K176" s="107">
        <v>12.298</v>
      </c>
      <c r="L176" s="107">
        <v>7.4629999999999992</v>
      </c>
      <c r="M176" s="107">
        <v>7.1950000000000003</v>
      </c>
      <c r="N176" s="107">
        <v>7.2799999999999976</v>
      </c>
      <c r="O176" s="100">
        <f t="shared" si="3"/>
        <v>52.576235541535233</v>
      </c>
    </row>
    <row r="177" spans="1:15" x14ac:dyDescent="0.3">
      <c r="A177" s="98" t="s">
        <v>71</v>
      </c>
      <c r="B177" s="94">
        <v>2021</v>
      </c>
      <c r="C177" s="154">
        <v>44450</v>
      </c>
      <c r="D177" s="98" t="s">
        <v>72</v>
      </c>
      <c r="E177" s="98" t="s">
        <v>379</v>
      </c>
      <c r="F177" s="99" t="s">
        <v>85</v>
      </c>
      <c r="G177" s="98" t="s">
        <v>21</v>
      </c>
      <c r="H177" s="96">
        <f>(C177-VLOOKUP(F177,Riders!$A$2:$C$3501,2,FALSE))/365</f>
        <v>18.350684931506848</v>
      </c>
      <c r="I177" s="98">
        <v>3</v>
      </c>
      <c r="J177" s="105">
        <v>34.966000000000001</v>
      </c>
      <c r="K177" s="105">
        <v>12.682</v>
      </c>
      <c r="L177" s="105">
        <v>7.6109999999999989</v>
      </c>
      <c r="M177" s="105">
        <v>7.2950000000000017</v>
      </c>
      <c r="N177" s="105">
        <v>7.3780000000000001</v>
      </c>
      <c r="O177" s="100">
        <f t="shared" si="3"/>
        <v>51.478579191214322</v>
      </c>
    </row>
    <row r="178" spans="1:15" x14ac:dyDescent="0.3">
      <c r="A178" s="98" t="s">
        <v>71</v>
      </c>
      <c r="B178" s="94">
        <v>2021</v>
      </c>
      <c r="C178" s="154">
        <v>44450</v>
      </c>
      <c r="D178" s="98" t="s">
        <v>72</v>
      </c>
      <c r="E178" s="98" t="s">
        <v>379</v>
      </c>
      <c r="F178" s="99" t="s">
        <v>58</v>
      </c>
      <c r="G178" s="98" t="s">
        <v>59</v>
      </c>
      <c r="H178" s="96">
        <f>(C178-VLOOKUP(F178,Riders!$A$2:$C$3501,2,FALSE))/365</f>
        <v>23.657534246575342</v>
      </c>
      <c r="I178" s="98">
        <v>4</v>
      </c>
      <c r="J178" s="107">
        <v>35.08</v>
      </c>
      <c r="K178" s="107">
        <v>12.955</v>
      </c>
      <c r="L178" s="107">
        <v>7.51</v>
      </c>
      <c r="M178" s="107">
        <v>7.2910000000000004</v>
      </c>
      <c r="N178" s="107">
        <v>7.3239999999999981</v>
      </c>
      <c r="O178" s="100">
        <f t="shared" si="3"/>
        <v>51.311288483466363</v>
      </c>
    </row>
    <row r="179" spans="1:15" x14ac:dyDescent="0.3">
      <c r="A179" s="94" t="s">
        <v>71</v>
      </c>
      <c r="B179" s="94">
        <v>2021</v>
      </c>
      <c r="C179" s="95">
        <v>44450</v>
      </c>
      <c r="D179" s="94" t="s">
        <v>72</v>
      </c>
      <c r="E179" s="94" t="s">
        <v>379</v>
      </c>
      <c r="F179" s="94" t="s">
        <v>48</v>
      </c>
      <c r="G179" s="94" t="s">
        <v>49</v>
      </c>
      <c r="H179" s="96">
        <f>(C179-VLOOKUP(F179,Riders!$A$2:$C$3501,2,FALSE))/365</f>
        <v>20.61917808219178</v>
      </c>
      <c r="I179" s="94">
        <v>5</v>
      </c>
      <c r="J179" s="105">
        <v>35.445999999999998</v>
      </c>
      <c r="K179" s="104">
        <v>12.577999999999999</v>
      </c>
      <c r="L179" s="105">
        <v>7.6389999999999993</v>
      </c>
      <c r="M179" s="105">
        <v>7.5080000000000027</v>
      </c>
      <c r="N179" s="105">
        <v>7.7209999999999965</v>
      </c>
      <c r="O179" s="100">
        <f t="shared" si="3"/>
        <v>50.781470405687529</v>
      </c>
    </row>
    <row r="180" spans="1:15" x14ac:dyDescent="0.3">
      <c r="A180" s="94" t="s">
        <v>71</v>
      </c>
      <c r="B180" s="94">
        <v>2021</v>
      </c>
      <c r="C180" s="95">
        <v>44450</v>
      </c>
      <c r="D180" s="94" t="s">
        <v>72</v>
      </c>
      <c r="E180" s="94" t="s">
        <v>379</v>
      </c>
      <c r="F180" s="94" t="s">
        <v>46</v>
      </c>
      <c r="G180" s="94" t="s">
        <v>47</v>
      </c>
      <c r="H180" s="96">
        <f>(C180-VLOOKUP(F180,Riders!$A$2:$C$3501,2,FALSE))/365</f>
        <v>21.238356164383561</v>
      </c>
      <c r="I180" s="94">
        <v>6</v>
      </c>
      <c r="J180" s="107">
        <v>35.648000000000003</v>
      </c>
      <c r="K180" s="106">
        <v>12.747999999999999</v>
      </c>
      <c r="L180" s="107">
        <v>7.7999999999999989</v>
      </c>
      <c r="M180" s="107">
        <v>7.4910000000000032</v>
      </c>
      <c r="N180" s="107">
        <v>7.6090000000000018</v>
      </c>
      <c r="O180" s="100">
        <f t="shared" si="3"/>
        <v>50.493716337522436</v>
      </c>
    </row>
    <row r="181" spans="1:15" x14ac:dyDescent="0.3">
      <c r="A181" s="94" t="s">
        <v>71</v>
      </c>
      <c r="B181" s="94">
        <v>2021</v>
      </c>
      <c r="C181" s="95">
        <v>44450</v>
      </c>
      <c r="D181" s="94" t="s">
        <v>72</v>
      </c>
      <c r="E181" s="94" t="s">
        <v>379</v>
      </c>
      <c r="F181" s="94" t="s">
        <v>395</v>
      </c>
      <c r="G181" s="94" t="s">
        <v>59</v>
      </c>
      <c r="H181" s="96">
        <f>(C181-VLOOKUP(F181,Riders!$A$2:$C$3501,2,FALSE))/365</f>
        <v>20.476712328767125</v>
      </c>
      <c r="I181" s="94">
        <v>7</v>
      </c>
      <c r="J181" s="105">
        <v>36.917999999999999</v>
      </c>
      <c r="K181" s="104">
        <v>13.528</v>
      </c>
      <c r="L181" s="105">
        <v>8.0170000000000012</v>
      </c>
      <c r="M181" s="105">
        <v>7.625</v>
      </c>
      <c r="N181" s="105">
        <v>7.7479999999999976</v>
      </c>
      <c r="O181" s="100">
        <f t="shared" si="3"/>
        <v>48.756704046806433</v>
      </c>
    </row>
    <row r="182" spans="1:15" x14ac:dyDescent="0.3">
      <c r="A182" s="94" t="s">
        <v>71</v>
      </c>
      <c r="B182" s="94">
        <v>2021</v>
      </c>
      <c r="C182" s="95">
        <v>44450</v>
      </c>
      <c r="D182" s="94" t="s">
        <v>72</v>
      </c>
      <c r="E182" s="94" t="s">
        <v>379</v>
      </c>
      <c r="F182" s="94" t="s">
        <v>86</v>
      </c>
      <c r="G182" s="94" t="s">
        <v>87</v>
      </c>
      <c r="H182" s="96">
        <f>(C182-VLOOKUP(F182,Riders!$A$2:$C$3501,2,FALSE))/365</f>
        <v>21.027397260273972</v>
      </c>
      <c r="I182" s="94">
        <v>8</v>
      </c>
      <c r="J182" s="107">
        <v>37.354999999999997</v>
      </c>
      <c r="K182" s="106">
        <v>13.381</v>
      </c>
      <c r="L182" s="107">
        <v>7.9809999999999981</v>
      </c>
      <c r="M182" s="107">
        <v>7.833000000000002</v>
      </c>
      <c r="N182" s="107">
        <v>8.1599999999999966</v>
      </c>
      <c r="O182" s="100">
        <f t="shared" si="3"/>
        <v>48.186320439030922</v>
      </c>
    </row>
    <row r="183" spans="1:15" x14ac:dyDescent="0.3">
      <c r="A183" s="94" t="s">
        <v>71</v>
      </c>
      <c r="B183" s="94">
        <v>2021</v>
      </c>
      <c r="C183" s="95">
        <v>44450</v>
      </c>
      <c r="D183" s="94" t="s">
        <v>72</v>
      </c>
      <c r="E183" s="94" t="s">
        <v>379</v>
      </c>
      <c r="F183" s="94" t="s">
        <v>396</v>
      </c>
      <c r="G183" s="94" t="s">
        <v>27</v>
      </c>
      <c r="H183" s="96">
        <f>(C183-VLOOKUP(F183,Riders!$A$2:$C$3501,2,FALSE))/365</f>
        <v>22.517808219178082</v>
      </c>
      <c r="I183" s="94">
        <v>9</v>
      </c>
      <c r="J183" s="105">
        <v>37.758000000000003</v>
      </c>
      <c r="K183" s="104">
        <v>13.739000000000001</v>
      </c>
      <c r="L183" s="105">
        <v>8.093</v>
      </c>
      <c r="M183" s="105">
        <v>8.0990000000000002</v>
      </c>
      <c r="N183" s="105">
        <v>7.8270000000000017</v>
      </c>
      <c r="O183" s="100">
        <f t="shared" si="3"/>
        <v>47.672016526299061</v>
      </c>
    </row>
    <row r="184" spans="1:15" x14ac:dyDescent="0.3">
      <c r="A184" s="94" t="s">
        <v>71</v>
      </c>
      <c r="B184" s="94">
        <v>2021</v>
      </c>
      <c r="C184" s="95">
        <v>44450</v>
      </c>
      <c r="D184" s="94" t="s">
        <v>72</v>
      </c>
      <c r="E184" s="94" t="s">
        <v>379</v>
      </c>
      <c r="F184" s="94" t="s">
        <v>397</v>
      </c>
      <c r="G184" s="94" t="s">
        <v>27</v>
      </c>
      <c r="H184" s="96">
        <f>(C184-VLOOKUP(F184,Riders!$A$2:$C$3501,2,FALSE))/365</f>
        <v>20.257534246575343</v>
      </c>
      <c r="I184" s="94">
        <v>10</v>
      </c>
      <c r="J184" s="107">
        <v>37.987000000000002</v>
      </c>
      <c r="K184" s="106">
        <v>13.926</v>
      </c>
      <c r="L184" s="107">
        <v>8.2960000000000012</v>
      </c>
      <c r="M184" s="107">
        <v>7.9349999999999987</v>
      </c>
      <c r="N184" s="107">
        <v>7.8300000000000018</v>
      </c>
      <c r="O184" s="100">
        <f t="shared" si="3"/>
        <v>47.384631584489426</v>
      </c>
    </row>
    <row r="185" spans="1:15" x14ac:dyDescent="0.3">
      <c r="A185" s="94" t="s">
        <v>71</v>
      </c>
      <c r="B185" s="94">
        <v>2021</v>
      </c>
      <c r="C185" s="95">
        <v>44450</v>
      </c>
      <c r="D185" s="94" t="s">
        <v>72</v>
      </c>
      <c r="E185" s="94" t="s">
        <v>379</v>
      </c>
      <c r="F185" s="94" t="s">
        <v>394</v>
      </c>
      <c r="G185" s="94" t="s">
        <v>70</v>
      </c>
      <c r="H185" s="96">
        <f>(C185-VLOOKUP(F185,Riders!$A$2:$C$3501,2,FALSE))/365</f>
        <v>18.86849315068493</v>
      </c>
      <c r="I185" s="94">
        <v>11</v>
      </c>
      <c r="J185" s="105">
        <v>39.451000000000001</v>
      </c>
      <c r="K185" s="104">
        <v>14.196</v>
      </c>
      <c r="L185" s="105">
        <v>8.5009999999999994</v>
      </c>
      <c r="M185" s="105">
        <v>8.2780000000000022</v>
      </c>
      <c r="N185" s="105">
        <v>8.4759999999999991</v>
      </c>
      <c r="O185" s="100">
        <f t="shared" si="3"/>
        <v>45.626219867683965</v>
      </c>
    </row>
    <row r="186" spans="1:15" x14ac:dyDescent="0.3">
      <c r="A186" s="94" t="s">
        <v>71</v>
      </c>
      <c r="B186" s="94">
        <v>2021</v>
      </c>
      <c r="C186" s="95">
        <v>44450</v>
      </c>
      <c r="D186" s="94" t="s">
        <v>72</v>
      </c>
      <c r="E186" s="94" t="s">
        <v>379</v>
      </c>
      <c r="F186" s="94" t="s">
        <v>393</v>
      </c>
      <c r="G186" s="94" t="s">
        <v>70</v>
      </c>
      <c r="H186" s="96">
        <f>(C186-VLOOKUP(F186,Riders!$A$2:$C$3501,2,FALSE))/365</f>
        <v>20.049315068493151</v>
      </c>
      <c r="I186" s="94">
        <v>12</v>
      </c>
      <c r="J186" s="107">
        <v>40.890999999999998</v>
      </c>
      <c r="K186" s="106">
        <v>15.002000000000001</v>
      </c>
      <c r="L186" s="107">
        <v>8.7819999999999983</v>
      </c>
      <c r="M186" s="107">
        <v>8.5399999999999991</v>
      </c>
      <c r="N186" s="107">
        <v>8.5670000000000002</v>
      </c>
      <c r="O186" s="100">
        <f t="shared" si="3"/>
        <v>44.019466386246364</v>
      </c>
    </row>
    <row r="187" spans="1:15" x14ac:dyDescent="0.3">
      <c r="A187" s="101" t="s">
        <v>71</v>
      </c>
      <c r="B187" s="101">
        <v>2021</v>
      </c>
      <c r="C187" s="102">
        <v>44450</v>
      </c>
      <c r="D187" s="101" t="s">
        <v>72</v>
      </c>
      <c r="E187" s="101" t="s">
        <v>204</v>
      </c>
      <c r="F187" s="101" t="s">
        <v>20</v>
      </c>
      <c r="G187" s="94" t="s">
        <v>21</v>
      </c>
      <c r="H187" s="96">
        <f>(C187-VLOOKUP(F187,Riders!$A$2:$C$3501,2,FALSE))/365</f>
        <v>26.101369863013698</v>
      </c>
      <c r="I187" s="101">
        <v>1</v>
      </c>
      <c r="J187" s="105">
        <v>33.232999999999997</v>
      </c>
      <c r="K187" s="104">
        <v>11.762</v>
      </c>
      <c r="L187" s="105">
        <v>7.338000000000001</v>
      </c>
      <c r="M187" s="105">
        <v>6.9379999999999988</v>
      </c>
      <c r="N187" s="105">
        <v>7.1949999999999967</v>
      </c>
      <c r="O187" s="100">
        <f t="shared" si="3"/>
        <v>54.163030722474652</v>
      </c>
    </row>
    <row r="188" spans="1:15" x14ac:dyDescent="0.3">
      <c r="A188" s="101" t="s">
        <v>71</v>
      </c>
      <c r="B188" s="101">
        <v>2021</v>
      </c>
      <c r="C188" s="102">
        <v>44450</v>
      </c>
      <c r="D188" s="101" t="s">
        <v>72</v>
      </c>
      <c r="E188" s="101" t="s">
        <v>204</v>
      </c>
      <c r="F188" s="101" t="s">
        <v>16</v>
      </c>
      <c r="G188" s="94" t="s">
        <v>17</v>
      </c>
      <c r="H188" s="96">
        <f>(C188-VLOOKUP(F188,Riders!$A$2:$C$3501,2,FALSE))/365</f>
        <v>22.391780821917809</v>
      </c>
      <c r="I188" s="101">
        <v>2</v>
      </c>
      <c r="J188" s="107">
        <v>34.506</v>
      </c>
      <c r="K188" s="106">
        <v>12.462</v>
      </c>
      <c r="L188" s="107">
        <v>7.5770000000000017</v>
      </c>
      <c r="M188" s="107">
        <v>7.1759999999999984</v>
      </c>
      <c r="N188" s="107">
        <v>7.2910000000000004</v>
      </c>
      <c r="O188" s="100">
        <f t="shared" si="3"/>
        <v>52.164840897235266</v>
      </c>
    </row>
    <row r="189" spans="1:15" x14ac:dyDescent="0.3">
      <c r="A189" s="101" t="s">
        <v>71</v>
      </c>
      <c r="B189" s="101">
        <v>2021</v>
      </c>
      <c r="C189" s="102">
        <v>44450</v>
      </c>
      <c r="D189" s="101" t="s">
        <v>72</v>
      </c>
      <c r="E189" s="101" t="s">
        <v>204</v>
      </c>
      <c r="F189" s="101" t="s">
        <v>46</v>
      </c>
      <c r="G189" s="94" t="s">
        <v>47</v>
      </c>
      <c r="H189" s="96">
        <f>(C189-VLOOKUP(F189,Riders!$A$2:$C$3501,2,FALSE))/365</f>
        <v>21.238356164383561</v>
      </c>
      <c r="I189" s="101">
        <v>3</v>
      </c>
      <c r="J189" s="105">
        <v>34.954999999999998</v>
      </c>
      <c r="K189" s="105">
        <v>12.367000000000001</v>
      </c>
      <c r="L189" s="105">
        <v>7.7169999999999987</v>
      </c>
      <c r="M189" s="105">
        <v>7.3449999999999989</v>
      </c>
      <c r="N189" s="105">
        <v>7.5259999999999998</v>
      </c>
      <c r="O189" s="100">
        <f t="shared" si="3"/>
        <v>51.494779001573455</v>
      </c>
    </row>
    <row r="190" spans="1:15" x14ac:dyDescent="0.3">
      <c r="A190" s="110" t="s">
        <v>71</v>
      </c>
      <c r="B190" s="110">
        <v>2021</v>
      </c>
      <c r="C190" s="153">
        <v>44450</v>
      </c>
      <c r="D190" s="110" t="s">
        <v>72</v>
      </c>
      <c r="E190" s="110" t="s">
        <v>204</v>
      </c>
      <c r="F190" s="110" t="s">
        <v>85</v>
      </c>
      <c r="G190" s="98" t="s">
        <v>21</v>
      </c>
      <c r="H190" s="96">
        <f>(C190-VLOOKUP(F190,Riders!$A$2:$C$3501,2,FALSE))/365</f>
        <v>18.350684931506848</v>
      </c>
      <c r="I190" s="110">
        <v>4</v>
      </c>
      <c r="J190" s="107">
        <v>35.128</v>
      </c>
      <c r="K190" s="107">
        <v>12.569000000000001</v>
      </c>
      <c r="L190" s="107">
        <v>7.7319999999999975</v>
      </c>
      <c r="M190" s="107">
        <v>7.3170000000000002</v>
      </c>
      <c r="N190" s="107">
        <v>7.5100000000000016</v>
      </c>
      <c r="O190" s="100">
        <f t="shared" si="3"/>
        <v>51.241175130949671</v>
      </c>
    </row>
    <row r="191" spans="1:15" x14ac:dyDescent="0.3">
      <c r="A191" s="110" t="s">
        <v>71</v>
      </c>
      <c r="B191" s="110">
        <v>2021</v>
      </c>
      <c r="C191" s="153">
        <v>44450</v>
      </c>
      <c r="D191" s="110" t="s">
        <v>72</v>
      </c>
      <c r="E191" s="110" t="s">
        <v>204</v>
      </c>
      <c r="F191" s="110" t="s">
        <v>48</v>
      </c>
      <c r="G191" s="98" t="s">
        <v>49</v>
      </c>
      <c r="H191" s="96">
        <f>(C191-VLOOKUP(F191,Riders!$A$2:$C$3501,2,FALSE))/365</f>
        <v>20.61917808219178</v>
      </c>
      <c r="I191" s="110">
        <v>5</v>
      </c>
      <c r="J191" s="105">
        <v>35.295999999999999</v>
      </c>
      <c r="K191" s="105">
        <v>12.266</v>
      </c>
      <c r="L191" s="105">
        <v>7.7569999999999997</v>
      </c>
      <c r="M191" s="105">
        <v>7.4770000000000003</v>
      </c>
      <c r="N191" s="105">
        <v>7.7959999999999994</v>
      </c>
      <c r="O191" s="100">
        <f t="shared" si="3"/>
        <v>50.99728014505893</v>
      </c>
    </row>
    <row r="192" spans="1:15" x14ac:dyDescent="0.3">
      <c r="A192" s="110" t="s">
        <v>71</v>
      </c>
      <c r="B192" s="110">
        <v>2021</v>
      </c>
      <c r="C192" s="153">
        <v>44450</v>
      </c>
      <c r="D192" s="110" t="s">
        <v>72</v>
      </c>
      <c r="E192" s="110" t="s">
        <v>204</v>
      </c>
      <c r="F192" s="110" t="s">
        <v>58</v>
      </c>
      <c r="G192" s="98" t="s">
        <v>59</v>
      </c>
      <c r="H192" s="96">
        <f>(C192-VLOOKUP(F192,Riders!$A$2:$C$3501,2,FALSE))/365</f>
        <v>23.657534246575342</v>
      </c>
      <c r="I192" s="110">
        <v>6</v>
      </c>
      <c r="J192" s="107">
        <v>35.345999999999997</v>
      </c>
      <c r="K192" s="107">
        <v>12.683</v>
      </c>
      <c r="L192" s="107">
        <v>7.7669999999999995</v>
      </c>
      <c r="M192" s="107">
        <v>7.3790000000000013</v>
      </c>
      <c r="N192" s="107">
        <v>7.5169999999999959</v>
      </c>
      <c r="O192" s="100">
        <f t="shared" si="3"/>
        <v>50.925140044135127</v>
      </c>
    </row>
    <row r="193" spans="1:15" x14ac:dyDescent="0.3">
      <c r="A193" s="110" t="s">
        <v>71</v>
      </c>
      <c r="B193" s="110">
        <v>2021</v>
      </c>
      <c r="C193" s="153">
        <v>44450</v>
      </c>
      <c r="D193" s="110" t="s">
        <v>72</v>
      </c>
      <c r="E193" s="110" t="s">
        <v>204</v>
      </c>
      <c r="F193" s="110" t="s">
        <v>395</v>
      </c>
      <c r="G193" s="98" t="s">
        <v>59</v>
      </c>
      <c r="H193" s="96">
        <f>(C193-VLOOKUP(F193,Riders!$A$2:$C$3501,2,FALSE))/365</f>
        <v>20.476712328767125</v>
      </c>
      <c r="I193" s="110">
        <v>7</v>
      </c>
      <c r="J193" s="105">
        <v>37.36</v>
      </c>
      <c r="K193" s="105">
        <v>13.465</v>
      </c>
      <c r="L193" s="105">
        <v>8.1430000000000007</v>
      </c>
      <c r="M193" s="105">
        <v>7.7800000000000011</v>
      </c>
      <c r="N193" s="105">
        <v>7.9719999999999978</v>
      </c>
      <c r="O193" s="100">
        <f t="shared" si="3"/>
        <v>48.179871520342616</v>
      </c>
    </row>
    <row r="194" spans="1:15" x14ac:dyDescent="0.3">
      <c r="A194" s="110" t="s">
        <v>71</v>
      </c>
      <c r="B194" s="110">
        <v>2021</v>
      </c>
      <c r="C194" s="153">
        <v>44450</v>
      </c>
      <c r="D194" s="110" t="s">
        <v>72</v>
      </c>
      <c r="E194" s="110" t="s">
        <v>204</v>
      </c>
      <c r="F194" s="110" t="s">
        <v>86</v>
      </c>
      <c r="G194" s="98" t="s">
        <v>87</v>
      </c>
      <c r="H194" s="96">
        <f>(C194-VLOOKUP(F194,Riders!$A$2:$C$3501,2,FALSE))/365</f>
        <v>21.027397260273972</v>
      </c>
      <c r="I194" s="110">
        <v>8</v>
      </c>
      <c r="J194" s="107">
        <v>37.439</v>
      </c>
      <c r="K194" s="107">
        <v>13.243</v>
      </c>
      <c r="L194" s="107">
        <v>8.0810000000000013</v>
      </c>
      <c r="M194" s="107">
        <v>7.8489999999999966</v>
      </c>
      <c r="N194" s="107">
        <v>8.2660000000000018</v>
      </c>
      <c r="O194" s="100">
        <f t="shared" si="3"/>
        <v>48.078207217073107</v>
      </c>
    </row>
    <row r="195" spans="1:15" x14ac:dyDescent="0.3">
      <c r="A195" s="98" t="s">
        <v>117</v>
      </c>
      <c r="B195" s="98">
        <v>2021</v>
      </c>
      <c r="C195" s="154">
        <v>44387</v>
      </c>
      <c r="D195" s="98" t="s">
        <v>72</v>
      </c>
      <c r="E195" s="98" t="s">
        <v>379</v>
      </c>
      <c r="F195" s="98" t="s">
        <v>398</v>
      </c>
      <c r="G195" s="98" t="s">
        <v>118</v>
      </c>
      <c r="H195" s="96">
        <f>(C195-VLOOKUP(F195,Riders!$A$2:$C$3501,2,FALSE))/365</f>
        <v>18.161643835616438</v>
      </c>
      <c r="I195" s="98">
        <v>1</v>
      </c>
      <c r="J195" s="105">
        <v>33.954000000000001</v>
      </c>
      <c r="K195" s="105">
        <v>11.965999999999999</v>
      </c>
      <c r="L195" s="105">
        <v>7.3580000000000023</v>
      </c>
      <c r="M195" s="105">
        <v>7.1859999999999999</v>
      </c>
      <c r="N195" s="105">
        <v>7.4439999999999991</v>
      </c>
      <c r="O195" s="100">
        <f t="shared" si="3"/>
        <v>53.012899805619369</v>
      </c>
    </row>
    <row r="196" spans="1:15" x14ac:dyDescent="0.3">
      <c r="A196" s="98" t="s">
        <v>117</v>
      </c>
      <c r="B196" s="98">
        <v>2021</v>
      </c>
      <c r="C196" s="154">
        <v>44387</v>
      </c>
      <c r="D196" s="98" t="s">
        <v>72</v>
      </c>
      <c r="E196" s="98" t="s">
        <v>379</v>
      </c>
      <c r="F196" s="98" t="s">
        <v>20</v>
      </c>
      <c r="G196" s="98" t="s">
        <v>21</v>
      </c>
      <c r="H196" s="96">
        <f>(C196-VLOOKUP(F196,Riders!$A$2:$C$3501,2,FALSE))/365</f>
        <v>25.92876712328767</v>
      </c>
      <c r="I196" s="98">
        <v>2</v>
      </c>
      <c r="J196" s="107">
        <v>34.026000000000003</v>
      </c>
      <c r="K196" s="107">
        <v>12.212999999999999</v>
      </c>
      <c r="L196" s="107">
        <v>7.447000000000001</v>
      </c>
      <c r="M196" s="107">
        <v>7.1089999999999982</v>
      </c>
      <c r="N196" s="107">
        <v>7.257000000000005</v>
      </c>
      <c r="O196" s="100">
        <f t="shared" si="3"/>
        <v>52.900722976547343</v>
      </c>
    </row>
    <row r="197" spans="1:15" x14ac:dyDescent="0.3">
      <c r="A197" s="98" t="s">
        <v>117</v>
      </c>
      <c r="B197" s="98">
        <v>2021</v>
      </c>
      <c r="C197" s="154">
        <v>44387</v>
      </c>
      <c r="D197" s="98" t="s">
        <v>72</v>
      </c>
      <c r="E197" s="98" t="s">
        <v>379</v>
      </c>
      <c r="F197" s="98" t="s">
        <v>399</v>
      </c>
      <c r="G197" s="98" t="s">
        <v>118</v>
      </c>
      <c r="H197" s="96">
        <f>(C197-VLOOKUP(F197,Riders!$A$2:$C$3501,2,FALSE))/365</f>
        <v>26.145205479452056</v>
      </c>
      <c r="I197" s="98">
        <v>3</v>
      </c>
      <c r="J197" s="105">
        <v>34.22</v>
      </c>
      <c r="K197" s="105">
        <v>11.663</v>
      </c>
      <c r="L197" s="105">
        <v>7.3820000000000014</v>
      </c>
      <c r="M197" s="105">
        <v>7.3639999999999972</v>
      </c>
      <c r="N197" s="105">
        <v>7.8109999999999999</v>
      </c>
      <c r="O197" s="100">
        <f t="shared" si="3"/>
        <v>52.600818234950324</v>
      </c>
    </row>
    <row r="198" spans="1:15" x14ac:dyDescent="0.3">
      <c r="A198" s="98" t="s">
        <v>117</v>
      </c>
      <c r="B198" s="98">
        <v>2021</v>
      </c>
      <c r="C198" s="154">
        <v>44387</v>
      </c>
      <c r="D198" s="98" t="s">
        <v>72</v>
      </c>
      <c r="E198" s="98" t="s">
        <v>379</v>
      </c>
      <c r="F198" s="98" t="s">
        <v>123</v>
      </c>
      <c r="G198" s="98" t="s">
        <v>124</v>
      </c>
      <c r="H198" s="96">
        <f>(C198-VLOOKUP(F198,Riders!$A$2:$C$3501,2,FALSE))/365</f>
        <v>22.361643835616437</v>
      </c>
      <c r="I198" s="98">
        <v>4</v>
      </c>
      <c r="J198" s="107">
        <v>34.542999999999999</v>
      </c>
      <c r="K198" s="107">
        <v>12.164999999999999</v>
      </c>
      <c r="L198" s="107">
        <v>7.4740000000000002</v>
      </c>
      <c r="M198" s="107">
        <v>7.3300000000000018</v>
      </c>
      <c r="N198" s="107">
        <v>7.5739999999999981</v>
      </c>
      <c r="O198" s="100">
        <f t="shared" si="3"/>
        <v>52.108965637032107</v>
      </c>
    </row>
    <row r="199" spans="1:15" x14ac:dyDescent="0.3">
      <c r="A199" s="98" t="s">
        <v>117</v>
      </c>
      <c r="B199" s="98">
        <v>2021</v>
      </c>
      <c r="C199" s="154">
        <v>44387</v>
      </c>
      <c r="D199" s="98" t="s">
        <v>72</v>
      </c>
      <c r="E199" s="98" t="s">
        <v>379</v>
      </c>
      <c r="F199" s="98" t="s">
        <v>55</v>
      </c>
      <c r="G199" s="98" t="s">
        <v>56</v>
      </c>
      <c r="H199" s="96">
        <f>(C199-VLOOKUP(F199,Riders!$A$2:$C$3501,2,FALSE))/365</f>
        <v>32.19178082191781</v>
      </c>
      <c r="I199" s="98">
        <v>5</v>
      </c>
      <c r="J199" s="105">
        <v>35.103000000000002</v>
      </c>
      <c r="K199" s="105">
        <v>12.827</v>
      </c>
      <c r="L199" s="105">
        <v>7.4749999999999996</v>
      </c>
      <c r="M199" s="105">
        <v>7.2510000000000012</v>
      </c>
      <c r="N199" s="105">
        <v>7.5500000000000007</v>
      </c>
      <c r="O199" s="100">
        <f t="shared" si="3"/>
        <v>51.27766857533544</v>
      </c>
    </row>
    <row r="200" spans="1:15" x14ac:dyDescent="0.3">
      <c r="A200" s="98" t="s">
        <v>117</v>
      </c>
      <c r="B200" s="98">
        <v>2021</v>
      </c>
      <c r="C200" s="154">
        <v>44387</v>
      </c>
      <c r="D200" s="98" t="s">
        <v>72</v>
      </c>
      <c r="E200" s="98" t="s">
        <v>379</v>
      </c>
      <c r="F200" s="98" t="s">
        <v>400</v>
      </c>
      <c r="G200" s="98" t="s">
        <v>15</v>
      </c>
      <c r="H200" s="96">
        <f>(C200-VLOOKUP(F200,Riders!$A$2:$C$3501,2,FALSE))/365</f>
        <v>20.271232876712329</v>
      </c>
      <c r="I200" s="98">
        <v>6</v>
      </c>
      <c r="J200" s="107">
        <v>35.387999999999998</v>
      </c>
      <c r="K200" s="107">
        <v>12.342000000000001</v>
      </c>
      <c r="L200" s="107">
        <v>7.7279999999999998</v>
      </c>
      <c r="M200" s="107">
        <v>7.5670000000000002</v>
      </c>
      <c r="N200" s="107">
        <v>7.7509999999999977</v>
      </c>
      <c r="O200" s="100">
        <f t="shared" si="3"/>
        <v>50.864699898270601</v>
      </c>
    </row>
    <row r="201" spans="1:15" x14ac:dyDescent="0.3">
      <c r="A201" s="98" t="s">
        <v>117</v>
      </c>
      <c r="B201" s="98">
        <v>2021</v>
      </c>
      <c r="C201" s="154">
        <v>44387</v>
      </c>
      <c r="D201" s="98" t="s">
        <v>72</v>
      </c>
      <c r="E201" s="98" t="s">
        <v>379</v>
      </c>
      <c r="F201" s="98" t="s">
        <v>125</v>
      </c>
      <c r="G201" s="98" t="s">
        <v>15</v>
      </c>
      <c r="H201" s="96">
        <f>(C201-VLOOKUP(F201,Riders!$A$2:$C$3501,2,FALSE))/365</f>
        <v>20.134246575342466</v>
      </c>
      <c r="I201" s="98">
        <v>7</v>
      </c>
      <c r="J201" s="105">
        <v>36.360999999999997</v>
      </c>
      <c r="K201" s="105">
        <v>13.118</v>
      </c>
      <c r="L201" s="105">
        <v>8.011000000000001</v>
      </c>
      <c r="M201" s="105">
        <v>7.6119999999999983</v>
      </c>
      <c r="N201" s="105">
        <v>7.6199999999999974</v>
      </c>
      <c r="O201" s="100">
        <f t="shared" si="3"/>
        <v>49.503589010203243</v>
      </c>
    </row>
    <row r="202" spans="1:15" x14ac:dyDescent="0.3">
      <c r="A202" s="98" t="s">
        <v>117</v>
      </c>
      <c r="B202" s="98">
        <v>2021</v>
      </c>
      <c r="C202" s="154">
        <v>44387</v>
      </c>
      <c r="D202" s="98" t="s">
        <v>72</v>
      </c>
      <c r="E202" s="98" t="s">
        <v>379</v>
      </c>
      <c r="F202" s="98" t="s">
        <v>113</v>
      </c>
      <c r="G202" s="98" t="s">
        <v>31</v>
      </c>
      <c r="H202" s="96">
        <f>(C202-VLOOKUP(F202,Riders!$A$2:$C$3501,2,FALSE))/365</f>
        <v>18.156164383561645</v>
      </c>
      <c r="I202" s="98">
        <v>8</v>
      </c>
      <c r="J202" s="107">
        <v>37.03</v>
      </c>
      <c r="K202" s="107">
        <v>13.553000000000001</v>
      </c>
      <c r="L202" s="107">
        <v>7.7629999999999981</v>
      </c>
      <c r="M202" s="107">
        <v>7.7029999999999994</v>
      </c>
      <c r="N202" s="107">
        <v>8.0110000000000028</v>
      </c>
      <c r="O202" s="100">
        <f t="shared" si="3"/>
        <v>48.60923575479341</v>
      </c>
    </row>
    <row r="203" spans="1:15" x14ac:dyDescent="0.3">
      <c r="A203" s="98" t="s">
        <v>117</v>
      </c>
      <c r="B203" s="98">
        <v>2021</v>
      </c>
      <c r="C203" s="154">
        <v>44387</v>
      </c>
      <c r="D203" s="98" t="s">
        <v>72</v>
      </c>
      <c r="E203" s="98" t="s">
        <v>379</v>
      </c>
      <c r="F203" s="98" t="s">
        <v>231</v>
      </c>
      <c r="G203" s="98" t="s">
        <v>232</v>
      </c>
      <c r="H203" s="96">
        <f>(C203-VLOOKUP(F203,Riders!$A$2:$C$3501,2,FALSE))/365</f>
        <v>24.408219178082192</v>
      </c>
      <c r="I203" s="98">
        <v>9</v>
      </c>
      <c r="J203" s="105">
        <v>37.237000000000002</v>
      </c>
      <c r="K203" s="105">
        <v>13.512</v>
      </c>
      <c r="L203" s="105">
        <v>8.0530000000000008</v>
      </c>
      <c r="M203" s="105">
        <v>7.8379999999999974</v>
      </c>
      <c r="N203" s="105">
        <v>7.8340000000000032</v>
      </c>
      <c r="O203" s="100">
        <f t="shared" si="3"/>
        <v>48.339017643741435</v>
      </c>
    </row>
    <row r="204" spans="1:15" x14ac:dyDescent="0.3">
      <c r="A204" s="98" t="s">
        <v>117</v>
      </c>
      <c r="B204" s="98">
        <v>2021</v>
      </c>
      <c r="C204" s="154">
        <v>44387</v>
      </c>
      <c r="D204" s="98" t="s">
        <v>72</v>
      </c>
      <c r="E204" s="98" t="s">
        <v>379</v>
      </c>
      <c r="F204" s="98" t="s">
        <v>615</v>
      </c>
      <c r="G204" s="98" t="s">
        <v>232</v>
      </c>
      <c r="H204" s="96">
        <f>(C204-VLOOKUP(F204,Riders!$A$2:$C$3501,2,FALSE))/365</f>
        <v>25.421917808219177</v>
      </c>
      <c r="I204" s="98">
        <v>10</v>
      </c>
      <c r="J204" s="107">
        <v>38.808</v>
      </c>
      <c r="K204" s="107">
        <v>14.208</v>
      </c>
      <c r="L204" s="107">
        <v>8.5630000000000006</v>
      </c>
      <c r="M204" s="107">
        <v>8.0299999999999976</v>
      </c>
      <c r="N204" s="107">
        <v>8.0070000000000014</v>
      </c>
      <c r="O204" s="100">
        <f t="shared" si="3"/>
        <v>46.382189239332099</v>
      </c>
    </row>
    <row r="205" spans="1:15" x14ac:dyDescent="0.3">
      <c r="A205" s="110" t="s">
        <v>117</v>
      </c>
      <c r="B205" s="110">
        <v>2021</v>
      </c>
      <c r="C205" s="112">
        <v>44387</v>
      </c>
      <c r="D205" s="110" t="s">
        <v>72</v>
      </c>
      <c r="E205" s="110" t="s">
        <v>204</v>
      </c>
      <c r="F205" s="104" t="s">
        <v>20</v>
      </c>
      <c r="G205" s="104" t="s">
        <v>21</v>
      </c>
      <c r="H205" s="96">
        <f>(C205-VLOOKUP(F205,Riders!$A$2:$C$3501,2,FALSE))/365</f>
        <v>25.92876712328767</v>
      </c>
      <c r="I205" s="104">
        <v>1</v>
      </c>
      <c r="J205" s="105">
        <v>33.805999999999997</v>
      </c>
      <c r="K205" s="105">
        <v>12.023</v>
      </c>
      <c r="L205" s="105">
        <v>7.3910000000000018</v>
      </c>
      <c r="M205" s="105">
        <v>7.1129999999999995</v>
      </c>
      <c r="N205" s="105">
        <v>7.2789999999999964</v>
      </c>
      <c r="O205" s="100">
        <f t="shared" si="3"/>
        <v>53.244986097142522</v>
      </c>
    </row>
    <row r="206" spans="1:15" x14ac:dyDescent="0.3">
      <c r="A206" s="110" t="s">
        <v>117</v>
      </c>
      <c r="B206" s="110">
        <v>2021</v>
      </c>
      <c r="C206" s="111">
        <v>44387</v>
      </c>
      <c r="D206" s="110" t="s">
        <v>72</v>
      </c>
      <c r="E206" s="110" t="s">
        <v>204</v>
      </c>
      <c r="F206" s="106" t="s">
        <v>398</v>
      </c>
      <c r="G206" s="106" t="s">
        <v>118</v>
      </c>
      <c r="H206" s="96">
        <f>(C206-VLOOKUP(F206,Riders!$A$2:$C$3501,2,FALSE))/365</f>
        <v>18.161643835616438</v>
      </c>
      <c r="I206" s="106">
        <v>2</v>
      </c>
      <c r="J206" s="107">
        <v>33.844000000000001</v>
      </c>
      <c r="K206" s="107">
        <v>11.98</v>
      </c>
      <c r="L206" s="107">
        <v>7.3679999999999986</v>
      </c>
      <c r="M206" s="107">
        <v>7.1440000000000019</v>
      </c>
      <c r="N206" s="107">
        <v>7.3520000000000003</v>
      </c>
      <c r="O206" s="100">
        <f t="shared" si="3"/>
        <v>53.185202694716935</v>
      </c>
    </row>
    <row r="207" spans="1:15" x14ac:dyDescent="0.3">
      <c r="A207" s="110" t="s">
        <v>117</v>
      </c>
      <c r="B207" s="110">
        <v>2021</v>
      </c>
      <c r="C207" s="112">
        <v>44387</v>
      </c>
      <c r="D207" s="110" t="s">
        <v>72</v>
      </c>
      <c r="E207" s="110" t="s">
        <v>204</v>
      </c>
      <c r="F207" s="104" t="s">
        <v>399</v>
      </c>
      <c r="G207" s="104" t="s">
        <v>118</v>
      </c>
      <c r="H207" s="96">
        <f>(C207-VLOOKUP(F207,Riders!$A$2:$C$3501,2,FALSE))/365</f>
        <v>26.145205479452056</v>
      </c>
      <c r="I207" s="104">
        <v>3</v>
      </c>
      <c r="J207" s="105">
        <v>34.265999999999998</v>
      </c>
      <c r="K207" s="105">
        <v>11.714</v>
      </c>
      <c r="L207" s="105">
        <v>7.3770000000000007</v>
      </c>
      <c r="M207" s="105">
        <v>7.352999999999998</v>
      </c>
      <c r="N207" s="105">
        <v>7.8219999999999992</v>
      </c>
      <c r="O207" s="100">
        <f t="shared" si="3"/>
        <v>52.530204867798986</v>
      </c>
    </row>
    <row r="208" spans="1:15" x14ac:dyDescent="0.3">
      <c r="A208" s="110" t="s">
        <v>117</v>
      </c>
      <c r="B208" s="110">
        <v>2021</v>
      </c>
      <c r="C208" s="111">
        <v>44387</v>
      </c>
      <c r="D208" s="110" t="s">
        <v>72</v>
      </c>
      <c r="E208" s="110" t="s">
        <v>204</v>
      </c>
      <c r="F208" s="106" t="s">
        <v>123</v>
      </c>
      <c r="G208" s="106" t="s">
        <v>124</v>
      </c>
      <c r="H208" s="96">
        <f>(C208-VLOOKUP(F208,Riders!$A$2:$C$3501,2,FALSE))/365</f>
        <v>22.361643835616437</v>
      </c>
      <c r="I208" s="106">
        <v>4</v>
      </c>
      <c r="J208" s="107">
        <v>34.762</v>
      </c>
      <c r="K208" s="107">
        <v>12.294</v>
      </c>
      <c r="L208" s="107">
        <v>7.4619999999999997</v>
      </c>
      <c r="M208" s="107">
        <v>7.338000000000001</v>
      </c>
      <c r="N208" s="107">
        <v>7.6679999999999993</v>
      </c>
      <c r="O208" s="100">
        <f t="shared" si="3"/>
        <v>51.780680052931359</v>
      </c>
    </row>
    <row r="209" spans="1:15" x14ac:dyDescent="0.3">
      <c r="A209" s="110" t="s">
        <v>117</v>
      </c>
      <c r="B209" s="110">
        <v>2021</v>
      </c>
      <c r="C209" s="112">
        <v>44387</v>
      </c>
      <c r="D209" s="110" t="s">
        <v>72</v>
      </c>
      <c r="E209" s="110" t="s">
        <v>204</v>
      </c>
      <c r="F209" s="104" t="s">
        <v>55</v>
      </c>
      <c r="G209" s="104" t="s">
        <v>56</v>
      </c>
      <c r="H209" s="96">
        <f>(C209-VLOOKUP(F209,Riders!$A$2:$C$3501,2,FALSE))/365</f>
        <v>32.19178082191781</v>
      </c>
      <c r="I209" s="104">
        <v>5</v>
      </c>
      <c r="J209" s="105">
        <v>35.119</v>
      </c>
      <c r="K209" s="105">
        <v>12.802</v>
      </c>
      <c r="L209" s="105">
        <v>7.5010000000000012</v>
      </c>
      <c r="M209" s="105">
        <v>7.259999999999998</v>
      </c>
      <c r="N209" s="105">
        <v>7.5560000000000009</v>
      </c>
      <c r="O209" s="100">
        <f t="shared" si="3"/>
        <v>51.254306785500724</v>
      </c>
    </row>
    <row r="210" spans="1:15" x14ac:dyDescent="0.3">
      <c r="A210" s="110" t="s">
        <v>117</v>
      </c>
      <c r="B210" s="110">
        <v>2021</v>
      </c>
      <c r="C210" s="111">
        <v>44387</v>
      </c>
      <c r="D210" s="110" t="s">
        <v>72</v>
      </c>
      <c r="E210" s="110" t="s">
        <v>204</v>
      </c>
      <c r="F210" s="106" t="s">
        <v>400</v>
      </c>
      <c r="G210" s="106" t="s">
        <v>15</v>
      </c>
      <c r="H210" s="96">
        <f>(C210-VLOOKUP(F210,Riders!$A$2:$C$3501,2,FALSE))/365</f>
        <v>20.271232876712329</v>
      </c>
      <c r="I210" s="106">
        <v>6</v>
      </c>
      <c r="J210" s="107">
        <v>35.588000000000001</v>
      </c>
      <c r="K210" s="107">
        <v>12.47</v>
      </c>
      <c r="L210" s="107">
        <v>7.8339999999999979</v>
      </c>
      <c r="M210" s="107">
        <v>7.5450000000000017</v>
      </c>
      <c r="N210" s="107">
        <v>7.7390000000000008</v>
      </c>
      <c r="O210" s="100">
        <f t="shared" si="3"/>
        <v>50.578846802292908</v>
      </c>
    </row>
    <row r="211" spans="1:15" x14ac:dyDescent="0.3">
      <c r="A211" s="110" t="s">
        <v>117</v>
      </c>
      <c r="B211" s="110">
        <v>2021</v>
      </c>
      <c r="C211" s="112">
        <v>44387</v>
      </c>
      <c r="D211" s="110" t="s">
        <v>72</v>
      </c>
      <c r="E211" s="110" t="s">
        <v>204</v>
      </c>
      <c r="F211" s="104" t="s">
        <v>113</v>
      </c>
      <c r="G211" s="104" t="s">
        <v>31</v>
      </c>
      <c r="H211" s="96">
        <f>(C211-VLOOKUP(F211,Riders!$A$2:$C$3501,2,FALSE))/365</f>
        <v>18.156164383561645</v>
      </c>
      <c r="I211" s="104">
        <v>7</v>
      </c>
      <c r="J211" s="105">
        <v>36.320999999999998</v>
      </c>
      <c r="K211" s="105">
        <v>13.14</v>
      </c>
      <c r="L211" s="105">
        <v>7.7409999999999997</v>
      </c>
      <c r="M211" s="105">
        <v>7.57</v>
      </c>
      <c r="N211" s="105">
        <v>7.8699999999999974</v>
      </c>
      <c r="O211" s="100">
        <f t="shared" si="3"/>
        <v>49.558106880317176</v>
      </c>
    </row>
    <row r="212" spans="1:15" x14ac:dyDescent="0.3">
      <c r="A212" s="110" t="s">
        <v>117</v>
      </c>
      <c r="B212" s="110">
        <v>2021</v>
      </c>
      <c r="C212" s="111">
        <v>44387</v>
      </c>
      <c r="D212" s="110" t="s">
        <v>72</v>
      </c>
      <c r="E212" s="110" t="s">
        <v>204</v>
      </c>
      <c r="F212" s="106" t="s">
        <v>125</v>
      </c>
      <c r="G212" s="106" t="s">
        <v>15</v>
      </c>
      <c r="H212" s="96">
        <f>(C212-VLOOKUP(F212,Riders!$A$2:$C$3501,2,FALSE))/365</f>
        <v>20.134246575342466</v>
      </c>
      <c r="I212" s="106">
        <v>8</v>
      </c>
      <c r="J212" s="107">
        <v>36.438000000000002</v>
      </c>
      <c r="K212" s="107">
        <v>13.193</v>
      </c>
      <c r="L212" s="107">
        <v>7.9829999999999988</v>
      </c>
      <c r="M212" s="107">
        <v>7.6010000000000026</v>
      </c>
      <c r="N212" s="107">
        <v>7.6610000000000014</v>
      </c>
      <c r="O212" s="100">
        <f t="shared" si="3"/>
        <v>49.398979087765518</v>
      </c>
    </row>
    <row r="213" spans="1:15" x14ac:dyDescent="0.3">
      <c r="A213" s="98" t="s">
        <v>127</v>
      </c>
      <c r="B213" s="98">
        <v>2021</v>
      </c>
      <c r="C213" s="154">
        <v>44331</v>
      </c>
      <c r="D213" s="98" t="s">
        <v>72</v>
      </c>
      <c r="E213" s="98" t="s">
        <v>379</v>
      </c>
      <c r="F213" s="98" t="s">
        <v>52</v>
      </c>
      <c r="G213" s="98" t="s">
        <v>53</v>
      </c>
      <c r="H213" s="96">
        <f>(C213-VLOOKUP(F213,Riders!$A$2:$C$3501,2,FALSE))/365</f>
        <v>24.18082191780822</v>
      </c>
      <c r="I213" s="98">
        <v>1</v>
      </c>
      <c r="J213" s="105">
        <v>34.094000000000001</v>
      </c>
      <c r="K213" s="105">
        <v>11.872999999999999</v>
      </c>
      <c r="L213" s="105">
        <v>7.4860000000000024</v>
      </c>
      <c r="M213" s="105">
        <v>7.2679999999999971</v>
      </c>
      <c r="N213" s="105">
        <v>7.4670000000000023</v>
      </c>
      <c r="O213" s="100">
        <f t="shared" si="3"/>
        <v>52.795213234000116</v>
      </c>
    </row>
    <row r="214" spans="1:15" x14ac:dyDescent="0.3">
      <c r="A214" s="98" t="s">
        <v>127</v>
      </c>
      <c r="B214" s="98">
        <v>2021</v>
      </c>
      <c r="C214" s="154">
        <v>44331</v>
      </c>
      <c r="D214" s="98" t="s">
        <v>72</v>
      </c>
      <c r="E214" s="98" t="s">
        <v>379</v>
      </c>
      <c r="F214" s="98" t="s">
        <v>60</v>
      </c>
      <c r="G214" s="98" t="s">
        <v>61</v>
      </c>
      <c r="H214" s="96">
        <f>(C214-VLOOKUP(F214,Riders!$A$2:$C$3501,2,FALSE))/365</f>
        <v>32.830136986301369</v>
      </c>
      <c r="I214" s="98">
        <v>2</v>
      </c>
      <c r="J214" s="107">
        <v>35.302999999999997</v>
      </c>
      <c r="K214" s="107">
        <v>12.21</v>
      </c>
      <c r="L214" s="107">
        <v>7.666999999999998</v>
      </c>
      <c r="M214" s="107">
        <v>7.593</v>
      </c>
      <c r="N214" s="107">
        <v>7.8329999999999984</v>
      </c>
      <c r="O214" s="100">
        <f t="shared" si="3"/>
        <v>50.987168229328958</v>
      </c>
    </row>
    <row r="215" spans="1:15" x14ac:dyDescent="0.3">
      <c r="A215" s="98" t="s">
        <v>127</v>
      </c>
      <c r="B215" s="98">
        <v>2021</v>
      </c>
      <c r="C215" s="154">
        <v>44331</v>
      </c>
      <c r="D215" s="98" t="s">
        <v>72</v>
      </c>
      <c r="E215" s="98" t="s">
        <v>379</v>
      </c>
      <c r="F215" s="98" t="s">
        <v>64</v>
      </c>
      <c r="G215" s="98" t="s">
        <v>65</v>
      </c>
      <c r="H215" s="96">
        <f>(C215-VLOOKUP(F215,Riders!$A$2:$C$3501,2,FALSE))/365</f>
        <v>20.391780821917809</v>
      </c>
      <c r="I215" s="98">
        <v>3</v>
      </c>
      <c r="J215" s="105">
        <v>36.049999999999997</v>
      </c>
      <c r="K215" s="105">
        <v>12.696999999999999</v>
      </c>
      <c r="L215" s="105">
        <v>7.7980000000000018</v>
      </c>
      <c r="M215" s="105">
        <v>7.6400000000000006</v>
      </c>
      <c r="N215" s="105">
        <v>7.9149999999999956</v>
      </c>
      <c r="O215" s="100">
        <f t="shared" si="3"/>
        <v>49.930651872399451</v>
      </c>
    </row>
    <row r="216" spans="1:15" x14ac:dyDescent="0.3">
      <c r="A216" s="98" t="s">
        <v>127</v>
      </c>
      <c r="B216" s="98">
        <v>2021</v>
      </c>
      <c r="C216" s="154">
        <v>44331</v>
      </c>
      <c r="D216" s="98" t="s">
        <v>72</v>
      </c>
      <c r="E216" s="98" t="s">
        <v>379</v>
      </c>
      <c r="F216" s="98" t="s">
        <v>58</v>
      </c>
      <c r="G216" s="98" t="s">
        <v>59</v>
      </c>
      <c r="H216" s="96">
        <f>(C216-VLOOKUP(F216,Riders!$A$2:$C$3501,2,FALSE))/365</f>
        <v>23.331506849315069</v>
      </c>
      <c r="I216" s="98">
        <v>4</v>
      </c>
      <c r="J216" s="107">
        <v>36.075000000000003</v>
      </c>
      <c r="K216" s="107">
        <v>13.212999999999999</v>
      </c>
      <c r="L216" s="107">
        <v>7.7219999999999995</v>
      </c>
      <c r="M216" s="107">
        <v>7.5010000000000012</v>
      </c>
      <c r="N216" s="107">
        <v>7.6390000000000029</v>
      </c>
      <c r="O216" s="100">
        <f t="shared" si="3"/>
        <v>49.896049896049895</v>
      </c>
    </row>
    <row r="217" spans="1:15" x14ac:dyDescent="0.3">
      <c r="A217" s="98" t="s">
        <v>127</v>
      </c>
      <c r="B217" s="98">
        <v>2021</v>
      </c>
      <c r="C217" s="154">
        <v>44331</v>
      </c>
      <c r="D217" s="98" t="s">
        <v>72</v>
      </c>
      <c r="E217" s="98" t="s">
        <v>379</v>
      </c>
      <c r="F217" s="98" t="s">
        <v>129</v>
      </c>
      <c r="G217" s="98" t="s">
        <v>65</v>
      </c>
      <c r="H217" s="96">
        <f>(C217-VLOOKUP(F217,Riders!$A$2:$C$3501,2,FALSE))/365</f>
        <v>30.838356164383562</v>
      </c>
      <c r="I217" s="98">
        <v>5</v>
      </c>
      <c r="J217" s="105">
        <v>36.341000000000001</v>
      </c>
      <c r="K217" s="105">
        <v>12.868</v>
      </c>
      <c r="L217" s="105">
        <v>7.8459999999999983</v>
      </c>
      <c r="M217" s="105">
        <v>7.6829999999999998</v>
      </c>
      <c r="N217" s="105">
        <v>7.9440000000000026</v>
      </c>
      <c r="O217" s="100">
        <f t="shared" si="3"/>
        <v>49.530832943507335</v>
      </c>
    </row>
    <row r="218" spans="1:15" x14ac:dyDescent="0.3">
      <c r="A218" s="101" t="s">
        <v>127</v>
      </c>
      <c r="B218" s="101">
        <v>2021</v>
      </c>
      <c r="C218" s="102">
        <v>44331</v>
      </c>
      <c r="D218" s="101" t="s">
        <v>72</v>
      </c>
      <c r="E218" s="110" t="s">
        <v>204</v>
      </c>
      <c r="F218" s="110" t="s">
        <v>52</v>
      </c>
      <c r="G218" s="110" t="s">
        <v>53</v>
      </c>
      <c r="H218" s="96">
        <f>(C218-VLOOKUP(F218,Riders!$A$2:$C$3501,2,FALSE))/365</f>
        <v>24.18082191780822</v>
      </c>
      <c r="I218" s="110">
        <v>1</v>
      </c>
      <c r="J218" s="107">
        <v>34.021999999999998</v>
      </c>
      <c r="K218" s="107">
        <v>11.708</v>
      </c>
      <c r="L218" s="107">
        <v>7.4880000000000013</v>
      </c>
      <c r="M218" s="107">
        <v>7.3059999999999974</v>
      </c>
      <c r="N218" s="107">
        <v>7.52</v>
      </c>
      <c r="O218" s="100">
        <f t="shared" si="3"/>
        <v>52.906942566574571</v>
      </c>
    </row>
    <row r="219" spans="1:15" x14ac:dyDescent="0.3">
      <c r="A219" s="101" t="s">
        <v>127</v>
      </c>
      <c r="B219" s="101">
        <v>2021</v>
      </c>
      <c r="C219" s="102">
        <v>44331</v>
      </c>
      <c r="D219" s="101" t="s">
        <v>72</v>
      </c>
      <c r="E219" s="110" t="s">
        <v>204</v>
      </c>
      <c r="F219" s="110" t="s">
        <v>60</v>
      </c>
      <c r="G219" s="110" t="s">
        <v>61</v>
      </c>
      <c r="H219" s="96">
        <f>(C219-VLOOKUP(F219,Riders!$A$2:$C$3501,2,FALSE))/365</f>
        <v>32.830136986301369</v>
      </c>
      <c r="I219" s="110">
        <v>2</v>
      </c>
      <c r="J219" s="105">
        <v>34.902999999999999</v>
      </c>
      <c r="K219" s="105">
        <v>12.2</v>
      </c>
      <c r="L219" s="105">
        <v>7.554000000000002</v>
      </c>
      <c r="M219" s="105">
        <v>7.4579999999999984</v>
      </c>
      <c r="N219" s="105">
        <v>7.6909999999999989</v>
      </c>
      <c r="O219" s="100">
        <f t="shared" si="3"/>
        <v>51.57149815202132</v>
      </c>
    </row>
    <row r="220" spans="1:15" x14ac:dyDescent="0.3">
      <c r="A220" s="101" t="s">
        <v>127</v>
      </c>
      <c r="B220" s="101">
        <v>2021</v>
      </c>
      <c r="C220" s="102">
        <v>44331</v>
      </c>
      <c r="D220" s="101" t="s">
        <v>72</v>
      </c>
      <c r="E220" s="110" t="s">
        <v>204</v>
      </c>
      <c r="F220" s="110" t="s">
        <v>58</v>
      </c>
      <c r="G220" s="110" t="s">
        <v>59</v>
      </c>
      <c r="H220" s="96">
        <f>(C220-VLOOKUP(F220,Riders!$A$2:$C$3501,2,FALSE))/365</f>
        <v>23.331506849315069</v>
      </c>
      <c r="I220" s="110">
        <v>3</v>
      </c>
      <c r="J220" s="107">
        <v>35.493000000000002</v>
      </c>
      <c r="K220" s="107">
        <v>12.862</v>
      </c>
      <c r="L220" s="107">
        <v>7.6309999999999985</v>
      </c>
      <c r="M220" s="107">
        <v>7.4390000000000001</v>
      </c>
      <c r="N220" s="107">
        <v>7.5610000000000035</v>
      </c>
      <c r="O220" s="100">
        <f t="shared" ref="O220:O283" si="4">3.6*500/(J220)</f>
        <v>50.714225340207925</v>
      </c>
    </row>
    <row r="221" spans="1:15" x14ac:dyDescent="0.3">
      <c r="A221" s="101" t="s">
        <v>127</v>
      </c>
      <c r="B221" s="101">
        <v>2021</v>
      </c>
      <c r="C221" s="102">
        <v>44331</v>
      </c>
      <c r="D221" s="101" t="s">
        <v>72</v>
      </c>
      <c r="E221" s="110" t="s">
        <v>204</v>
      </c>
      <c r="F221" s="110" t="s">
        <v>64</v>
      </c>
      <c r="G221" s="110" t="s">
        <v>65</v>
      </c>
      <c r="H221" s="96">
        <f>(C221-VLOOKUP(F221,Riders!$A$2:$C$3501,2,FALSE))/365</f>
        <v>20.391780821917809</v>
      </c>
      <c r="I221" s="110">
        <v>4</v>
      </c>
      <c r="J221" s="105">
        <v>35.826999999999998</v>
      </c>
      <c r="K221" s="105">
        <v>12.484999999999999</v>
      </c>
      <c r="L221" s="105">
        <v>7.7460000000000022</v>
      </c>
      <c r="M221" s="105">
        <v>7.6309999999999967</v>
      </c>
      <c r="N221" s="105">
        <v>7.9649999999999999</v>
      </c>
      <c r="O221" s="100">
        <f t="shared" si="4"/>
        <v>50.24143802160382</v>
      </c>
    </row>
    <row r="222" spans="1:15" x14ac:dyDescent="0.3">
      <c r="A222" s="101" t="s">
        <v>127</v>
      </c>
      <c r="B222" s="101">
        <v>2021</v>
      </c>
      <c r="C222" s="102">
        <v>44331</v>
      </c>
      <c r="D222" s="101" t="s">
        <v>72</v>
      </c>
      <c r="E222" s="110" t="s">
        <v>204</v>
      </c>
      <c r="F222" s="110" t="s">
        <v>129</v>
      </c>
      <c r="G222" s="110" t="s">
        <v>65</v>
      </c>
      <c r="H222" s="96">
        <f>(C222-VLOOKUP(F222,Riders!$A$2:$C$3501,2,FALSE))/365</f>
        <v>30.838356164383562</v>
      </c>
      <c r="I222" s="110">
        <v>5</v>
      </c>
      <c r="J222" s="107">
        <v>36.149000000000001</v>
      </c>
      <c r="K222" s="107">
        <v>12.72</v>
      </c>
      <c r="L222" s="107">
        <v>7.8059999999999992</v>
      </c>
      <c r="M222" s="107">
        <v>7.6969999999999992</v>
      </c>
      <c r="N222" s="107">
        <v>7.9260000000000019</v>
      </c>
      <c r="O222" s="100">
        <f t="shared" si="4"/>
        <v>49.793908545187968</v>
      </c>
    </row>
    <row r="223" spans="1:15" x14ac:dyDescent="0.3">
      <c r="A223" s="101" t="s">
        <v>131</v>
      </c>
      <c r="B223" s="101">
        <v>2020</v>
      </c>
      <c r="C223" s="108">
        <v>43890</v>
      </c>
      <c r="D223" s="101" t="s">
        <v>13</v>
      </c>
      <c r="E223" s="110" t="s">
        <v>379</v>
      </c>
      <c r="F223" s="104" t="s">
        <v>14</v>
      </c>
      <c r="G223" s="104" t="s">
        <v>15</v>
      </c>
      <c r="H223" s="96">
        <f>(C223-VLOOKUP(F223,Riders!$A$2:$C$3501,2,FALSE))/365</f>
        <v>20.158904109589042</v>
      </c>
      <c r="I223" s="110">
        <v>1</v>
      </c>
      <c r="J223" s="105">
        <v>33.197000000000003</v>
      </c>
      <c r="K223" s="105">
        <v>12.038</v>
      </c>
      <c r="L223" s="105">
        <v>7.1649999999999991</v>
      </c>
      <c r="M223" s="105">
        <v>6.9370000000000012</v>
      </c>
      <c r="N223" s="105">
        <v>7.0570000000000022</v>
      </c>
      <c r="O223" s="100">
        <f t="shared" si="4"/>
        <v>54.221767027141006</v>
      </c>
    </row>
    <row r="224" spans="1:15" x14ac:dyDescent="0.3">
      <c r="A224" s="101" t="s">
        <v>131</v>
      </c>
      <c r="B224" s="101">
        <v>2020</v>
      </c>
      <c r="C224" s="113">
        <v>43890</v>
      </c>
      <c r="D224" s="101" t="s">
        <v>13</v>
      </c>
      <c r="E224" s="110" t="s">
        <v>379</v>
      </c>
      <c r="F224" s="106" t="s">
        <v>22</v>
      </c>
      <c r="G224" s="106" t="s">
        <v>15</v>
      </c>
      <c r="H224" s="96">
        <f>(C224-VLOOKUP(F224,Riders!$A$2:$C$3501,2,FALSE))/365</f>
        <v>22.139726027397259</v>
      </c>
      <c r="I224" s="110">
        <v>2</v>
      </c>
      <c r="J224" s="107">
        <v>33.262</v>
      </c>
      <c r="K224" s="107">
        <v>11.715</v>
      </c>
      <c r="L224" s="107">
        <v>7.2970000000000006</v>
      </c>
      <c r="M224" s="107">
        <v>7.027000000000001</v>
      </c>
      <c r="N224" s="107">
        <v>7.222999999999999</v>
      </c>
      <c r="O224" s="100">
        <f t="shared" si="4"/>
        <v>54.115807828753532</v>
      </c>
    </row>
    <row r="225" spans="1:15" x14ac:dyDescent="0.3">
      <c r="A225" s="101" t="s">
        <v>131</v>
      </c>
      <c r="B225" s="101">
        <v>2020</v>
      </c>
      <c r="C225" s="108">
        <v>43890</v>
      </c>
      <c r="D225" s="101" t="s">
        <v>13</v>
      </c>
      <c r="E225" s="110" t="s">
        <v>379</v>
      </c>
      <c r="F225" s="104" t="s">
        <v>138</v>
      </c>
      <c r="G225" s="104" t="s">
        <v>44</v>
      </c>
      <c r="H225" s="96">
        <f>(C225-VLOOKUP(F225,Riders!$A$2:$C$3501,2,FALSE))/365</f>
        <v>24.457534246575342</v>
      </c>
      <c r="I225" s="110">
        <v>3</v>
      </c>
      <c r="J225" s="105">
        <v>33.298999999999999</v>
      </c>
      <c r="K225" s="105">
        <v>11.795999999999999</v>
      </c>
      <c r="L225" s="105">
        <v>7.2310000000000016</v>
      </c>
      <c r="M225" s="105">
        <v>7.0389999999999979</v>
      </c>
      <c r="N225" s="105">
        <v>7.2330000000000005</v>
      </c>
      <c r="O225" s="100">
        <f t="shared" si="4"/>
        <v>54.055677347668102</v>
      </c>
    </row>
    <row r="226" spans="1:15" x14ac:dyDescent="0.3">
      <c r="A226" s="101" t="s">
        <v>131</v>
      </c>
      <c r="B226" s="101">
        <v>2020</v>
      </c>
      <c r="C226" s="113">
        <v>43890</v>
      </c>
      <c r="D226" s="101" t="s">
        <v>13</v>
      </c>
      <c r="E226" s="110" t="s">
        <v>379</v>
      </c>
      <c r="F226" s="106" t="s">
        <v>52</v>
      </c>
      <c r="G226" s="106" t="s">
        <v>53</v>
      </c>
      <c r="H226" s="96">
        <f>(C226-VLOOKUP(F226,Riders!$A$2:$C$3501,2,FALSE))/365</f>
        <v>22.972602739726028</v>
      </c>
      <c r="I226" s="110">
        <v>4</v>
      </c>
      <c r="J226" s="107">
        <v>33.409999999999997</v>
      </c>
      <c r="K226" s="107">
        <v>11.598000000000001</v>
      </c>
      <c r="L226" s="107">
        <v>7.3289999999999988</v>
      </c>
      <c r="M226" s="107">
        <v>7.1410000000000018</v>
      </c>
      <c r="N226" s="107">
        <v>7.3419999999999952</v>
      </c>
      <c r="O226" s="100">
        <f t="shared" si="4"/>
        <v>53.876085004489681</v>
      </c>
    </row>
    <row r="227" spans="1:15" x14ac:dyDescent="0.3">
      <c r="A227" s="101" t="s">
        <v>131</v>
      </c>
      <c r="B227" s="101">
        <v>2020</v>
      </c>
      <c r="C227" s="108">
        <v>43890</v>
      </c>
      <c r="D227" s="101" t="s">
        <v>13</v>
      </c>
      <c r="E227" s="110" t="s">
        <v>379</v>
      </c>
      <c r="F227" s="104" t="s">
        <v>111</v>
      </c>
      <c r="G227" s="104" t="s">
        <v>118</v>
      </c>
      <c r="H227" s="96">
        <f>(C227-VLOOKUP(F227,Riders!$A$2:$C$3501,2,FALSE))/365</f>
        <v>25.361643835616437</v>
      </c>
      <c r="I227" s="110">
        <v>5</v>
      </c>
      <c r="J227" s="105">
        <v>33.47</v>
      </c>
      <c r="K227" s="105">
        <v>11.769</v>
      </c>
      <c r="L227" s="105">
        <v>7.3650000000000002</v>
      </c>
      <c r="M227" s="105">
        <v>7.1069999999999993</v>
      </c>
      <c r="N227" s="105">
        <v>7.2289999999999992</v>
      </c>
      <c r="O227" s="100">
        <f t="shared" si="4"/>
        <v>53.779504033462807</v>
      </c>
    </row>
    <row r="228" spans="1:15" x14ac:dyDescent="0.3">
      <c r="A228" s="101" t="s">
        <v>131</v>
      </c>
      <c r="B228" s="101">
        <v>2020</v>
      </c>
      <c r="C228" s="113">
        <v>43890</v>
      </c>
      <c r="D228" s="101" t="s">
        <v>13</v>
      </c>
      <c r="E228" s="110" t="s">
        <v>379</v>
      </c>
      <c r="F228" s="106" t="s">
        <v>380</v>
      </c>
      <c r="G228" s="106" t="s">
        <v>19</v>
      </c>
      <c r="H228" s="96">
        <f>(C228-VLOOKUP(F228,Riders!$A$2:$C$3501,2,FALSE))/365</f>
        <v>23.890410958904109</v>
      </c>
      <c r="I228" s="110">
        <v>6</v>
      </c>
      <c r="J228" s="107">
        <v>33.521000000000001</v>
      </c>
      <c r="K228" s="107">
        <v>11.505000000000001</v>
      </c>
      <c r="L228" s="107">
        <v>7.2989999999999977</v>
      </c>
      <c r="M228" s="107">
        <v>7.1920000000000002</v>
      </c>
      <c r="N228" s="107">
        <v>7.5250000000000021</v>
      </c>
      <c r="O228" s="100">
        <f t="shared" si="4"/>
        <v>53.69768205005817</v>
      </c>
    </row>
    <row r="229" spans="1:15" x14ac:dyDescent="0.3">
      <c r="A229" s="101" t="s">
        <v>131</v>
      </c>
      <c r="B229" s="101">
        <v>2020</v>
      </c>
      <c r="C229" s="108">
        <v>43890</v>
      </c>
      <c r="D229" s="101" t="s">
        <v>13</v>
      </c>
      <c r="E229" s="110" t="s">
        <v>379</v>
      </c>
      <c r="F229" s="104" t="s">
        <v>109</v>
      </c>
      <c r="G229" s="104" t="s">
        <v>118</v>
      </c>
      <c r="H229" s="96">
        <f>(C229-VLOOKUP(F229,Riders!$A$2:$C$3501,2,FALSE))/365</f>
        <v>27.082191780821919</v>
      </c>
      <c r="I229" s="110">
        <v>7</v>
      </c>
      <c r="J229" s="105">
        <v>33.549999999999997</v>
      </c>
      <c r="K229" s="105">
        <v>11.891</v>
      </c>
      <c r="L229" s="105">
        <v>7.3720000000000017</v>
      </c>
      <c r="M229" s="105">
        <v>7.0809999999999995</v>
      </c>
      <c r="N229" s="105">
        <v>7.205999999999996</v>
      </c>
      <c r="O229" s="100">
        <f t="shared" si="4"/>
        <v>53.651266766020868</v>
      </c>
    </row>
    <row r="230" spans="1:15" x14ac:dyDescent="0.3">
      <c r="A230" s="101" t="s">
        <v>131</v>
      </c>
      <c r="B230" s="101">
        <v>2020</v>
      </c>
      <c r="C230" s="113">
        <v>43890</v>
      </c>
      <c r="D230" s="101" t="s">
        <v>13</v>
      </c>
      <c r="E230" s="110" t="s">
        <v>379</v>
      </c>
      <c r="F230" s="106" t="s">
        <v>100</v>
      </c>
      <c r="G230" s="106" t="s">
        <v>47</v>
      </c>
      <c r="H230" s="96">
        <f>(C230-VLOOKUP(F230,Riders!$A$2:$C$3501,2,FALSE))/365</f>
        <v>26.046575342465754</v>
      </c>
      <c r="I230" s="110">
        <v>8</v>
      </c>
      <c r="J230" s="107">
        <v>33.655000000000001</v>
      </c>
      <c r="K230" s="107">
        <v>11.866</v>
      </c>
      <c r="L230" s="107">
        <v>7.4089999999999989</v>
      </c>
      <c r="M230" s="107">
        <v>7.1000000000000014</v>
      </c>
      <c r="N230" s="107">
        <v>7.2800000000000011</v>
      </c>
      <c r="O230" s="100">
        <f t="shared" si="4"/>
        <v>53.483880552666761</v>
      </c>
    </row>
    <row r="231" spans="1:15" x14ac:dyDescent="0.3">
      <c r="A231" s="101" t="s">
        <v>131</v>
      </c>
      <c r="B231" s="101">
        <v>2020</v>
      </c>
      <c r="C231" s="108">
        <v>43890</v>
      </c>
      <c r="D231" s="101" t="s">
        <v>13</v>
      </c>
      <c r="E231" s="110" t="s">
        <v>379</v>
      </c>
      <c r="F231" s="104" t="s">
        <v>30</v>
      </c>
      <c r="G231" s="104" t="s">
        <v>31</v>
      </c>
      <c r="H231" s="96">
        <f>(C231-VLOOKUP(F231,Riders!$A$2:$C$3501,2,FALSE))/365</f>
        <v>23.87123287671233</v>
      </c>
      <c r="I231" s="110">
        <v>9</v>
      </c>
      <c r="J231" s="105">
        <v>33.777999999999999</v>
      </c>
      <c r="K231" s="105">
        <v>12.05</v>
      </c>
      <c r="L231" s="105">
        <v>7.3709999999999987</v>
      </c>
      <c r="M231" s="105">
        <v>7.1069999999999993</v>
      </c>
      <c r="N231" s="105">
        <v>7.25</v>
      </c>
      <c r="O231" s="100">
        <f t="shared" si="4"/>
        <v>53.289123097874359</v>
      </c>
    </row>
    <row r="232" spans="1:15" x14ac:dyDescent="0.3">
      <c r="A232" s="101" t="s">
        <v>131</v>
      </c>
      <c r="B232" s="101">
        <v>2020</v>
      </c>
      <c r="C232" s="113">
        <v>43890</v>
      </c>
      <c r="D232" s="101" t="s">
        <v>13</v>
      </c>
      <c r="E232" s="110" t="s">
        <v>379</v>
      </c>
      <c r="F232" s="106" t="s">
        <v>43</v>
      </c>
      <c r="G232" s="106" t="s">
        <v>44</v>
      </c>
      <c r="H232" s="96">
        <f>(C232-VLOOKUP(F232,Riders!$A$2:$C$3501,2,FALSE))/365</f>
        <v>27.279452054794522</v>
      </c>
      <c r="I232" s="110">
        <v>10</v>
      </c>
      <c r="J232" s="107">
        <v>33.869999999999997</v>
      </c>
      <c r="K232" s="107">
        <v>11.987</v>
      </c>
      <c r="L232" s="107">
        <v>7.3630000000000013</v>
      </c>
      <c r="M232" s="107">
        <v>7.139999999999997</v>
      </c>
      <c r="N232" s="107">
        <v>7.379999999999999</v>
      </c>
      <c r="O232" s="100">
        <f t="shared" si="4"/>
        <v>53.144375553587253</v>
      </c>
    </row>
    <row r="233" spans="1:15" x14ac:dyDescent="0.3">
      <c r="A233" s="101" t="s">
        <v>131</v>
      </c>
      <c r="B233" s="101">
        <v>2020</v>
      </c>
      <c r="C233" s="108">
        <v>43890</v>
      </c>
      <c r="D233" s="101" t="s">
        <v>13</v>
      </c>
      <c r="E233" s="110" t="s">
        <v>379</v>
      </c>
      <c r="F233" s="104" t="s">
        <v>140</v>
      </c>
      <c r="G233" s="104" t="s">
        <v>118</v>
      </c>
      <c r="H233" s="96">
        <f>(C233-VLOOKUP(F233,Riders!$A$2:$C$3501,2,FALSE))/365</f>
        <v>24.413698630136988</v>
      </c>
      <c r="I233" s="110">
        <v>11</v>
      </c>
      <c r="J233" s="105">
        <v>33.988</v>
      </c>
      <c r="K233" s="105">
        <v>11.675000000000001</v>
      </c>
      <c r="L233" s="105">
        <v>7.468</v>
      </c>
      <c r="M233" s="105">
        <v>7.2949999999999982</v>
      </c>
      <c r="N233" s="105">
        <v>7.5500000000000007</v>
      </c>
      <c r="O233" s="100">
        <f t="shared" si="4"/>
        <v>52.959868188772511</v>
      </c>
    </row>
    <row r="234" spans="1:15" x14ac:dyDescent="0.3">
      <c r="A234" s="101" t="s">
        <v>131</v>
      </c>
      <c r="B234" s="101">
        <v>2020</v>
      </c>
      <c r="C234" s="113">
        <v>43890</v>
      </c>
      <c r="D234" s="101" t="s">
        <v>13</v>
      </c>
      <c r="E234" s="110" t="s">
        <v>379</v>
      </c>
      <c r="F234" s="106" t="s">
        <v>384</v>
      </c>
      <c r="G234" s="106" t="s">
        <v>19</v>
      </c>
      <c r="H234" s="96">
        <f>(C234-VLOOKUP(F234,Riders!$A$2:$C$3501,2,FALSE))/365</f>
        <v>20.484931506849314</v>
      </c>
      <c r="I234" s="110">
        <v>12</v>
      </c>
      <c r="J234" s="107">
        <v>34.064</v>
      </c>
      <c r="K234" s="107">
        <v>12.208</v>
      </c>
      <c r="L234" s="107">
        <v>7.4709999999999983</v>
      </c>
      <c r="M234" s="107">
        <v>7.1410000000000018</v>
      </c>
      <c r="N234" s="107">
        <v>7.2439999999999998</v>
      </c>
      <c r="O234" s="100">
        <f t="shared" si="4"/>
        <v>52.84170972287459</v>
      </c>
    </row>
    <row r="235" spans="1:15" x14ac:dyDescent="0.3">
      <c r="A235" s="101" t="s">
        <v>131</v>
      </c>
      <c r="B235" s="101">
        <v>2020</v>
      </c>
      <c r="C235" s="108">
        <v>43890</v>
      </c>
      <c r="D235" s="101" t="s">
        <v>13</v>
      </c>
      <c r="E235" s="110" t="s">
        <v>379</v>
      </c>
      <c r="F235" s="104" t="s">
        <v>163</v>
      </c>
      <c r="G235" s="104" t="s">
        <v>118</v>
      </c>
      <c r="H235" s="96" t="e">
        <f>(C235-VLOOKUP(F235,Riders!$A$2:$C$3501,2,FALSE))/365</f>
        <v>#N/A</v>
      </c>
      <c r="I235" s="110">
        <v>13</v>
      </c>
      <c r="J235" s="105">
        <v>34.073999999999998</v>
      </c>
      <c r="K235" s="105">
        <v>11.833</v>
      </c>
      <c r="L235" s="105">
        <v>7.2990000000000013</v>
      </c>
      <c r="M235" s="105">
        <v>7.2479999999999976</v>
      </c>
      <c r="N235" s="105">
        <v>7.6939999999999991</v>
      </c>
      <c r="O235" s="100">
        <f t="shared" si="4"/>
        <v>52.826201796090864</v>
      </c>
    </row>
    <row r="236" spans="1:15" x14ac:dyDescent="0.3">
      <c r="A236" s="101" t="s">
        <v>131</v>
      </c>
      <c r="B236" s="101">
        <v>2020</v>
      </c>
      <c r="C236" s="113">
        <v>43890</v>
      </c>
      <c r="D236" s="101" t="s">
        <v>13</v>
      </c>
      <c r="E236" s="110" t="s">
        <v>379</v>
      </c>
      <c r="F236" s="106" t="s">
        <v>401</v>
      </c>
      <c r="G236" s="106" t="s">
        <v>36</v>
      </c>
      <c r="H236" s="96">
        <f>(C236-VLOOKUP(F236,Riders!$A$2:$C$3501,2,FALSE))/365</f>
        <v>32.131506849315066</v>
      </c>
      <c r="I236" s="110">
        <v>14</v>
      </c>
      <c r="J236" s="107">
        <v>34.139000000000003</v>
      </c>
      <c r="K236" s="107">
        <v>11.848000000000001</v>
      </c>
      <c r="L236" s="107">
        <v>7.4459999999999997</v>
      </c>
      <c r="M236" s="107">
        <v>7.3109999999999999</v>
      </c>
      <c r="N236" s="107">
        <v>7.5340000000000025</v>
      </c>
      <c r="O236" s="100">
        <f t="shared" si="4"/>
        <v>52.725621722956149</v>
      </c>
    </row>
    <row r="237" spans="1:15" x14ac:dyDescent="0.3">
      <c r="A237" s="101" t="s">
        <v>131</v>
      </c>
      <c r="B237" s="101">
        <v>2020</v>
      </c>
      <c r="C237" s="108">
        <v>43890</v>
      </c>
      <c r="D237" s="101" t="s">
        <v>13</v>
      </c>
      <c r="E237" s="110" t="s">
        <v>379</v>
      </c>
      <c r="F237" s="104" t="s">
        <v>60</v>
      </c>
      <c r="G237" s="104" t="s">
        <v>61</v>
      </c>
      <c r="H237" s="96">
        <f>(C237-VLOOKUP(F237,Riders!$A$2:$C$3501,2,FALSE))/365</f>
        <v>31.621917808219177</v>
      </c>
      <c r="I237" s="110">
        <v>15</v>
      </c>
      <c r="J237" s="105">
        <v>34.585999999999999</v>
      </c>
      <c r="K237" s="105">
        <v>12.256</v>
      </c>
      <c r="L237" s="105">
        <v>7.4589999999999996</v>
      </c>
      <c r="M237" s="105">
        <v>7.3270000000000017</v>
      </c>
      <c r="N237" s="105">
        <v>7.5439999999999969</v>
      </c>
      <c r="O237" s="100">
        <f t="shared" si="4"/>
        <v>52.044179725900655</v>
      </c>
    </row>
    <row r="238" spans="1:15" x14ac:dyDescent="0.3">
      <c r="A238" s="101" t="s">
        <v>131</v>
      </c>
      <c r="B238" s="101">
        <v>2020</v>
      </c>
      <c r="C238" s="113">
        <v>43890</v>
      </c>
      <c r="D238" s="101" t="s">
        <v>13</v>
      </c>
      <c r="E238" s="110" t="s">
        <v>379</v>
      </c>
      <c r="F238" s="106" t="s">
        <v>154</v>
      </c>
      <c r="G238" s="106" t="s">
        <v>38</v>
      </c>
      <c r="H238" s="96">
        <f>(C238-VLOOKUP(F238,Riders!$A$2:$C$3501,2,FALSE))/365</f>
        <v>29.243835616438357</v>
      </c>
      <c r="I238" s="110">
        <v>16</v>
      </c>
      <c r="J238" s="107">
        <v>34.710999999999999</v>
      </c>
      <c r="K238" s="107">
        <v>11.782999999999999</v>
      </c>
      <c r="L238" s="107">
        <v>7.35</v>
      </c>
      <c r="M238" s="107">
        <v>7.458000000000002</v>
      </c>
      <c r="N238" s="107">
        <v>8.1199999999999974</v>
      </c>
      <c r="O238" s="100">
        <f t="shared" si="4"/>
        <v>51.856760104865891</v>
      </c>
    </row>
    <row r="239" spans="1:15" x14ac:dyDescent="0.3">
      <c r="A239" s="101" t="s">
        <v>131</v>
      </c>
      <c r="B239" s="101">
        <v>2020</v>
      </c>
      <c r="C239" s="108">
        <v>43890</v>
      </c>
      <c r="D239" s="101" t="s">
        <v>13</v>
      </c>
      <c r="E239" s="110" t="s">
        <v>379</v>
      </c>
      <c r="F239" s="104" t="s">
        <v>116</v>
      </c>
      <c r="G239" s="104" t="s">
        <v>21</v>
      </c>
      <c r="H239" s="96">
        <f>(C239-VLOOKUP(F239,Riders!$A$2:$C$3501,2,FALSE))/365</f>
        <v>28.936986301369863</v>
      </c>
      <c r="I239" s="110">
        <v>17</v>
      </c>
      <c r="J239" s="105">
        <v>34.828000000000003</v>
      </c>
      <c r="K239" s="105">
        <v>12.226000000000001</v>
      </c>
      <c r="L239" s="105">
        <v>7.5849999999999991</v>
      </c>
      <c r="M239" s="105">
        <v>7.4149999999999991</v>
      </c>
      <c r="N239" s="105">
        <v>7.6020000000000039</v>
      </c>
      <c r="O239" s="100">
        <f t="shared" si="4"/>
        <v>51.682554266681976</v>
      </c>
    </row>
    <row r="240" spans="1:15" x14ac:dyDescent="0.3">
      <c r="A240" s="101" t="s">
        <v>131</v>
      </c>
      <c r="B240" s="101">
        <v>2020</v>
      </c>
      <c r="C240" s="113">
        <v>43890</v>
      </c>
      <c r="D240" s="101" t="s">
        <v>13</v>
      </c>
      <c r="E240" s="110" t="s">
        <v>379</v>
      </c>
      <c r="F240" s="106" t="s">
        <v>385</v>
      </c>
      <c r="G240" s="106" t="s">
        <v>38</v>
      </c>
      <c r="H240" s="96">
        <f>(C240-VLOOKUP(F240,Riders!$A$2:$C$3501,2,FALSE))/365</f>
        <v>22.676712328767124</v>
      </c>
      <c r="I240" s="110">
        <v>18</v>
      </c>
      <c r="J240" s="107">
        <v>34.856000000000002</v>
      </c>
      <c r="K240" s="107">
        <v>12.58</v>
      </c>
      <c r="L240" s="107">
        <v>7.4880000000000013</v>
      </c>
      <c r="M240" s="107">
        <v>7.2439999999999998</v>
      </c>
      <c r="N240" s="107">
        <v>7.5440000000000005</v>
      </c>
      <c r="O240" s="100">
        <f t="shared" si="4"/>
        <v>51.641037411062655</v>
      </c>
    </row>
    <row r="241" spans="1:15" x14ac:dyDescent="0.3">
      <c r="A241" s="101" t="s">
        <v>131</v>
      </c>
      <c r="B241" s="101">
        <v>2020</v>
      </c>
      <c r="C241" s="108">
        <v>43890</v>
      </c>
      <c r="D241" s="101" t="s">
        <v>13</v>
      </c>
      <c r="E241" s="110" t="s">
        <v>379</v>
      </c>
      <c r="F241" s="104" t="s">
        <v>41</v>
      </c>
      <c r="G241" s="104" t="s">
        <v>27</v>
      </c>
      <c r="H241" s="96">
        <f>(C241-VLOOKUP(F241,Riders!$A$2:$C$3501,2,FALSE))/365</f>
        <v>24.372602739726027</v>
      </c>
      <c r="I241" s="110">
        <v>19</v>
      </c>
      <c r="J241" s="105">
        <v>35.091999999999999</v>
      </c>
      <c r="K241" s="105">
        <v>12.603</v>
      </c>
      <c r="L241" s="105">
        <v>7.5729999999999986</v>
      </c>
      <c r="M241" s="105">
        <v>7.3190000000000026</v>
      </c>
      <c r="N241" s="105">
        <v>7.5969999999999978</v>
      </c>
      <c r="O241" s="100">
        <f t="shared" si="4"/>
        <v>51.293742163456059</v>
      </c>
    </row>
    <row r="242" spans="1:15" x14ac:dyDescent="0.3">
      <c r="A242" s="101" t="s">
        <v>131</v>
      </c>
      <c r="B242" s="101">
        <v>2020</v>
      </c>
      <c r="C242" s="113">
        <v>43890</v>
      </c>
      <c r="D242" s="101" t="s">
        <v>13</v>
      </c>
      <c r="E242" s="110" t="s">
        <v>379</v>
      </c>
      <c r="F242" s="106" t="s">
        <v>402</v>
      </c>
      <c r="G242" s="106" t="s">
        <v>142</v>
      </c>
      <c r="H242" s="96">
        <f>(C242-VLOOKUP(F242,Riders!$A$2:$C$3501,2,FALSE))/365</f>
        <v>32.260273972602739</v>
      </c>
      <c r="I242" s="110">
        <v>20</v>
      </c>
      <c r="J242" s="107">
        <v>35.183</v>
      </c>
      <c r="K242" s="107">
        <v>12.808</v>
      </c>
      <c r="L242" s="107">
        <v>7.5450000000000017</v>
      </c>
      <c r="M242" s="107">
        <v>7.2789999999999999</v>
      </c>
      <c r="N242" s="107">
        <v>7.5509999999999984</v>
      </c>
      <c r="O242" s="100">
        <f t="shared" si="4"/>
        <v>51.161072108688856</v>
      </c>
    </row>
    <row r="243" spans="1:15" x14ac:dyDescent="0.3">
      <c r="A243" s="101" t="s">
        <v>131</v>
      </c>
      <c r="B243" s="101">
        <v>2020</v>
      </c>
      <c r="C243" s="108">
        <v>43890</v>
      </c>
      <c r="D243" s="101" t="s">
        <v>13</v>
      </c>
      <c r="E243" s="110" t="s">
        <v>379</v>
      </c>
      <c r="F243" s="104" t="s">
        <v>155</v>
      </c>
      <c r="G243" s="104" t="s">
        <v>156</v>
      </c>
      <c r="H243" s="96">
        <f>(C243-VLOOKUP(F243,Riders!$A$2:$C$3501,2,FALSE))/365</f>
        <v>21.358904109589041</v>
      </c>
      <c r="I243" s="110">
        <v>21</v>
      </c>
      <c r="J243" s="105">
        <v>35.283999999999999</v>
      </c>
      <c r="K243" s="105">
        <v>12.561999999999999</v>
      </c>
      <c r="L243" s="105">
        <v>7.6349999999999998</v>
      </c>
      <c r="M243" s="105">
        <v>7.4430000000000014</v>
      </c>
      <c r="N243" s="105">
        <v>7.6439999999999984</v>
      </c>
      <c r="O243" s="100">
        <f t="shared" si="4"/>
        <v>51.01462419226845</v>
      </c>
    </row>
    <row r="244" spans="1:15" x14ac:dyDescent="0.3">
      <c r="A244" s="101" t="s">
        <v>131</v>
      </c>
      <c r="B244" s="101">
        <v>2020</v>
      </c>
      <c r="C244" s="113">
        <v>43890</v>
      </c>
      <c r="D244" s="101" t="s">
        <v>13</v>
      </c>
      <c r="E244" s="110" t="s">
        <v>204</v>
      </c>
      <c r="F244" s="106" t="s">
        <v>14</v>
      </c>
      <c r="G244" s="106" t="s">
        <v>15</v>
      </c>
      <c r="H244" s="96">
        <f>(C244-VLOOKUP(F244,Riders!$A$2:$C$3501,2,FALSE))/365</f>
        <v>20.158904109589042</v>
      </c>
      <c r="I244" s="110">
        <v>1</v>
      </c>
      <c r="J244" s="107">
        <v>33.121000000000002</v>
      </c>
      <c r="K244" s="107">
        <v>11.911</v>
      </c>
      <c r="L244" s="107">
        <v>7.1850000000000005</v>
      </c>
      <c r="M244" s="107">
        <v>6.9370000000000012</v>
      </c>
      <c r="N244" s="107">
        <v>7.088000000000001</v>
      </c>
      <c r="O244" s="100">
        <f t="shared" si="4"/>
        <v>54.346185199722228</v>
      </c>
    </row>
    <row r="245" spans="1:15" x14ac:dyDescent="0.3">
      <c r="A245" s="101" t="s">
        <v>131</v>
      </c>
      <c r="B245" s="101">
        <v>2020</v>
      </c>
      <c r="C245" s="108">
        <v>43890</v>
      </c>
      <c r="D245" s="101" t="s">
        <v>13</v>
      </c>
      <c r="E245" s="110" t="s">
        <v>204</v>
      </c>
      <c r="F245" s="104" t="s">
        <v>138</v>
      </c>
      <c r="G245" s="104" t="s">
        <v>44</v>
      </c>
      <c r="H245" s="96">
        <f>(C245-VLOOKUP(F245,Riders!$A$2:$C$3501,2,FALSE))/365</f>
        <v>24.457534246575342</v>
      </c>
      <c r="I245" s="110">
        <v>2</v>
      </c>
      <c r="J245" s="105">
        <v>33.154000000000003</v>
      </c>
      <c r="K245" s="105">
        <v>11.619</v>
      </c>
      <c r="L245" s="105">
        <v>7.1999999999999993</v>
      </c>
      <c r="M245" s="105">
        <v>7.0370000000000026</v>
      </c>
      <c r="N245" s="105">
        <v>7.2980000000000018</v>
      </c>
      <c r="O245" s="100">
        <f t="shared" si="4"/>
        <v>54.292091452011817</v>
      </c>
    </row>
    <row r="246" spans="1:15" x14ac:dyDescent="0.3">
      <c r="A246" s="101" t="s">
        <v>131</v>
      </c>
      <c r="B246" s="101">
        <v>2020</v>
      </c>
      <c r="C246" s="113">
        <v>43890</v>
      </c>
      <c r="D246" s="101" t="s">
        <v>13</v>
      </c>
      <c r="E246" s="110" t="s">
        <v>204</v>
      </c>
      <c r="F246" s="106" t="s">
        <v>52</v>
      </c>
      <c r="G246" s="106" t="s">
        <v>53</v>
      </c>
      <c r="H246" s="96">
        <f>(C246-VLOOKUP(F246,Riders!$A$2:$C$3501,2,FALSE))/365</f>
        <v>22.972602739726028</v>
      </c>
      <c r="I246" s="110">
        <v>3</v>
      </c>
      <c r="J246" s="107">
        <v>33.170999999999999</v>
      </c>
      <c r="K246" s="107">
        <v>11.395</v>
      </c>
      <c r="L246" s="107">
        <v>7.3109999999999999</v>
      </c>
      <c r="M246" s="107">
        <v>7.1219999999999999</v>
      </c>
      <c r="N246" s="107">
        <v>7.343</v>
      </c>
      <c r="O246" s="100">
        <f t="shared" si="4"/>
        <v>54.264266980193547</v>
      </c>
    </row>
    <row r="247" spans="1:15" x14ac:dyDescent="0.3">
      <c r="A247" s="101" t="s">
        <v>131</v>
      </c>
      <c r="B247" s="101">
        <v>2020</v>
      </c>
      <c r="C247" s="108">
        <v>43890</v>
      </c>
      <c r="D247" s="101" t="s">
        <v>13</v>
      </c>
      <c r="E247" s="110" t="s">
        <v>204</v>
      </c>
      <c r="F247" s="104" t="s">
        <v>22</v>
      </c>
      <c r="G247" s="104" t="s">
        <v>15</v>
      </c>
      <c r="H247" s="96">
        <f>(C247-VLOOKUP(F247,Riders!$A$2:$C$3501,2,FALSE))/365</f>
        <v>22.139726027397259</v>
      </c>
      <c r="I247" s="110">
        <v>4</v>
      </c>
      <c r="J247" s="105">
        <v>33.179000000000002</v>
      </c>
      <c r="K247" s="105">
        <v>11.657</v>
      </c>
      <c r="L247" s="105">
        <v>7.3079999999999998</v>
      </c>
      <c r="M247" s="105">
        <v>7.0139999999999993</v>
      </c>
      <c r="N247" s="105">
        <v>7.2000000000000028</v>
      </c>
      <c r="O247" s="100">
        <f t="shared" si="4"/>
        <v>54.251182977184364</v>
      </c>
    </row>
    <row r="248" spans="1:15" x14ac:dyDescent="0.3">
      <c r="A248" s="101" t="s">
        <v>131</v>
      </c>
      <c r="B248" s="101">
        <v>2020</v>
      </c>
      <c r="C248" s="113">
        <v>43890</v>
      </c>
      <c r="D248" s="101" t="s">
        <v>13</v>
      </c>
      <c r="E248" s="110" t="s">
        <v>204</v>
      </c>
      <c r="F248" s="106" t="s">
        <v>109</v>
      </c>
      <c r="G248" s="106" t="s">
        <v>118</v>
      </c>
      <c r="H248" s="96">
        <f>(C248-VLOOKUP(F248,Riders!$A$2:$C$3501,2,FALSE))/365</f>
        <v>27.082191780821919</v>
      </c>
      <c r="I248" s="110">
        <v>5</v>
      </c>
      <c r="J248" s="107">
        <v>33.475999999999999</v>
      </c>
      <c r="K248" s="107">
        <v>11.871</v>
      </c>
      <c r="L248" s="107">
        <v>7.322000000000001</v>
      </c>
      <c r="M248" s="107">
        <v>7.0749999999999993</v>
      </c>
      <c r="N248" s="107">
        <v>7.2079999999999984</v>
      </c>
      <c r="O248" s="100">
        <f t="shared" si="4"/>
        <v>53.769864977894613</v>
      </c>
    </row>
    <row r="249" spans="1:15" x14ac:dyDescent="0.3">
      <c r="A249" s="101" t="s">
        <v>131</v>
      </c>
      <c r="B249" s="101">
        <v>2020</v>
      </c>
      <c r="C249" s="108">
        <v>43890</v>
      </c>
      <c r="D249" s="101" t="s">
        <v>13</v>
      </c>
      <c r="E249" s="110" t="s">
        <v>204</v>
      </c>
      <c r="F249" s="104" t="s">
        <v>111</v>
      </c>
      <c r="G249" s="104" t="s">
        <v>118</v>
      </c>
      <c r="H249" s="96">
        <f>(C249-VLOOKUP(F249,Riders!$A$2:$C$3501,2,FALSE))/365</f>
        <v>25.361643835616437</v>
      </c>
      <c r="I249" s="110">
        <v>6</v>
      </c>
      <c r="J249" s="105">
        <v>33.494</v>
      </c>
      <c r="K249" s="105">
        <v>11.682</v>
      </c>
      <c r="L249" s="105">
        <v>7.3250000000000011</v>
      </c>
      <c r="M249" s="105">
        <v>7.1529999999999987</v>
      </c>
      <c r="N249" s="105">
        <v>7.3339999999999996</v>
      </c>
      <c r="O249" s="100">
        <f t="shared" si="4"/>
        <v>53.740968531677318</v>
      </c>
    </row>
    <row r="250" spans="1:15" x14ac:dyDescent="0.3">
      <c r="A250" s="101" t="s">
        <v>131</v>
      </c>
      <c r="B250" s="101">
        <v>2020</v>
      </c>
      <c r="C250" s="113">
        <v>43890</v>
      </c>
      <c r="D250" s="101" t="s">
        <v>13</v>
      </c>
      <c r="E250" s="110" t="s">
        <v>204</v>
      </c>
      <c r="F250" s="106" t="s">
        <v>100</v>
      </c>
      <c r="G250" s="106" t="s">
        <v>47</v>
      </c>
      <c r="H250" s="96">
        <f>(C250-VLOOKUP(F250,Riders!$A$2:$C$3501,2,FALSE))/365</f>
        <v>26.046575342465754</v>
      </c>
      <c r="I250" s="110">
        <v>7</v>
      </c>
      <c r="J250" s="107">
        <v>33.923000000000002</v>
      </c>
      <c r="K250" s="107">
        <v>12</v>
      </c>
      <c r="L250" s="107">
        <v>7.3990000000000009</v>
      </c>
      <c r="M250" s="107">
        <v>7.1359999999999992</v>
      </c>
      <c r="N250" s="107">
        <v>7.3880000000000017</v>
      </c>
      <c r="O250" s="100">
        <f t="shared" si="4"/>
        <v>53.061344810305691</v>
      </c>
    </row>
    <row r="251" spans="1:15" x14ac:dyDescent="0.3">
      <c r="A251" s="101" t="s">
        <v>131</v>
      </c>
      <c r="B251" s="101">
        <v>2020</v>
      </c>
      <c r="C251" s="108">
        <v>43890</v>
      </c>
      <c r="D251" s="101" t="s">
        <v>13</v>
      </c>
      <c r="E251" s="110" t="s">
        <v>204</v>
      </c>
      <c r="F251" s="104" t="s">
        <v>380</v>
      </c>
      <c r="G251" s="104" t="s">
        <v>19</v>
      </c>
      <c r="H251" s="96">
        <f>(C251-VLOOKUP(F251,Riders!$A$2:$C$3501,2,FALSE))/365</f>
        <v>23.890410958904109</v>
      </c>
      <c r="I251" s="110">
        <v>8</v>
      </c>
      <c r="J251" s="105">
        <v>34.003999999999998</v>
      </c>
      <c r="K251" s="105">
        <v>11.728999999999999</v>
      </c>
      <c r="L251" s="105">
        <v>7.3949999999999996</v>
      </c>
      <c r="M251" s="105">
        <v>7.282</v>
      </c>
      <c r="N251" s="105">
        <v>7.597999999999999</v>
      </c>
      <c r="O251" s="100">
        <f t="shared" si="4"/>
        <v>52.934948829549469</v>
      </c>
    </row>
    <row r="252" spans="1:15" x14ac:dyDescent="0.3">
      <c r="A252" s="101" t="s">
        <v>173</v>
      </c>
      <c r="B252" s="101">
        <v>2019</v>
      </c>
      <c r="C252" s="102">
        <v>43526</v>
      </c>
      <c r="D252" s="101" t="s">
        <v>13</v>
      </c>
      <c r="E252" s="110" t="s">
        <v>379</v>
      </c>
      <c r="F252" s="106" t="s">
        <v>111</v>
      </c>
      <c r="G252" s="106" t="s">
        <v>118</v>
      </c>
      <c r="H252" s="96">
        <f>(C252-VLOOKUP(F252,Riders!$A$2:$C$3501,2,FALSE))/365</f>
        <v>24.364383561643837</v>
      </c>
      <c r="I252" s="110">
        <v>1</v>
      </c>
      <c r="J252" s="107">
        <v>33.554000000000002</v>
      </c>
      <c r="K252" s="107">
        <v>11.598000000000001</v>
      </c>
      <c r="L252" s="107">
        <v>7.3839999999999986</v>
      </c>
      <c r="M252" s="107">
        <v>7.1900000000000013</v>
      </c>
      <c r="N252" s="107">
        <v>7.3820000000000014</v>
      </c>
      <c r="O252" s="100">
        <f t="shared" si="4"/>
        <v>53.644870954282645</v>
      </c>
    </row>
    <row r="253" spans="1:15" x14ac:dyDescent="0.3">
      <c r="A253" s="110" t="s">
        <v>173</v>
      </c>
      <c r="B253" s="110">
        <v>2019</v>
      </c>
      <c r="C253" s="153">
        <v>43526</v>
      </c>
      <c r="D253" s="110" t="s">
        <v>13</v>
      </c>
      <c r="E253" s="110" t="s">
        <v>379</v>
      </c>
      <c r="F253" s="104" t="s">
        <v>136</v>
      </c>
      <c r="G253" s="104" t="s">
        <v>36</v>
      </c>
      <c r="H253" s="96">
        <f>(C253-VLOOKUP(F253,Riders!$A$2:$C$3501,2,FALSE))/365</f>
        <v>31.134246575342466</v>
      </c>
      <c r="I253" s="110">
        <v>2</v>
      </c>
      <c r="J253" s="105">
        <v>33.555999999999997</v>
      </c>
      <c r="K253" s="105">
        <v>11.789</v>
      </c>
      <c r="L253" s="105">
        <v>7.3340000000000014</v>
      </c>
      <c r="M253" s="105">
        <v>7.1559999999999988</v>
      </c>
      <c r="N253" s="105">
        <v>7.2769999999999975</v>
      </c>
      <c r="O253" s="100">
        <f t="shared" si="4"/>
        <v>53.641673620216956</v>
      </c>
    </row>
    <row r="254" spans="1:15" x14ac:dyDescent="0.3">
      <c r="A254" s="110" t="s">
        <v>173</v>
      </c>
      <c r="B254" s="110">
        <v>2019</v>
      </c>
      <c r="C254" s="153">
        <v>43526</v>
      </c>
      <c r="D254" s="110" t="s">
        <v>13</v>
      </c>
      <c r="E254" s="110" t="s">
        <v>379</v>
      </c>
      <c r="F254" s="106" t="s">
        <v>403</v>
      </c>
      <c r="G254" s="106" t="s">
        <v>15</v>
      </c>
      <c r="H254" s="96">
        <f>(C254-VLOOKUP(F254,Riders!$A$2:$C$3501,2,FALSE))/365</f>
        <v>32.249315068493154</v>
      </c>
      <c r="I254" s="110">
        <v>3</v>
      </c>
      <c r="J254" s="107">
        <v>33.597999999999999</v>
      </c>
      <c r="K254" s="107">
        <v>11.621</v>
      </c>
      <c r="L254" s="107">
        <v>7.2969999999999988</v>
      </c>
      <c r="M254" s="107">
        <v>7.2040000000000006</v>
      </c>
      <c r="N254" s="107">
        <v>7.4759999999999991</v>
      </c>
      <c r="O254" s="100">
        <f t="shared" si="4"/>
        <v>53.57461753675814</v>
      </c>
    </row>
    <row r="255" spans="1:15" x14ac:dyDescent="0.3">
      <c r="A255" s="110" t="s">
        <v>173</v>
      </c>
      <c r="B255" s="110">
        <v>2019</v>
      </c>
      <c r="C255" s="153">
        <v>43526</v>
      </c>
      <c r="D255" s="110" t="s">
        <v>13</v>
      </c>
      <c r="E255" s="110" t="s">
        <v>379</v>
      </c>
      <c r="F255" s="104" t="s">
        <v>30</v>
      </c>
      <c r="G255" s="104" t="s">
        <v>31</v>
      </c>
      <c r="H255" s="96">
        <f>(C255-VLOOKUP(F255,Riders!$A$2:$C$3501,2,FALSE))/365</f>
        <v>22.873972602739727</v>
      </c>
      <c r="I255" s="110">
        <v>4</v>
      </c>
      <c r="J255" s="105">
        <v>33.673999999999999</v>
      </c>
      <c r="K255" s="105">
        <v>11.875</v>
      </c>
      <c r="L255" s="105">
        <v>7.2989999999999995</v>
      </c>
      <c r="M255" s="105">
        <v>7.1690000000000005</v>
      </c>
      <c r="N255" s="105">
        <v>7.3309999999999995</v>
      </c>
      <c r="O255" s="100">
        <f t="shared" si="4"/>
        <v>53.453703153768487</v>
      </c>
    </row>
    <row r="256" spans="1:15" x14ac:dyDescent="0.3">
      <c r="A256" s="110" t="s">
        <v>173</v>
      </c>
      <c r="B256" s="110">
        <v>2019</v>
      </c>
      <c r="C256" s="153">
        <v>43526</v>
      </c>
      <c r="D256" s="110" t="s">
        <v>13</v>
      </c>
      <c r="E256" s="110" t="s">
        <v>379</v>
      </c>
      <c r="F256" s="106" t="s">
        <v>380</v>
      </c>
      <c r="G256" s="106" t="s">
        <v>19</v>
      </c>
      <c r="H256" s="96">
        <f>(C256-VLOOKUP(F256,Riders!$A$2:$C$3501,2,FALSE))/365</f>
        <v>22.893150684931506</v>
      </c>
      <c r="I256" s="110">
        <v>5</v>
      </c>
      <c r="J256" s="107">
        <v>33.798000000000002</v>
      </c>
      <c r="K256" s="107">
        <v>11.605</v>
      </c>
      <c r="L256" s="107">
        <v>7.3810000000000002</v>
      </c>
      <c r="M256" s="107">
        <v>7.2579999999999991</v>
      </c>
      <c r="N256" s="107">
        <v>7.554000000000002</v>
      </c>
      <c r="O256" s="100">
        <f t="shared" si="4"/>
        <v>53.257589206461915</v>
      </c>
    </row>
    <row r="257" spans="1:15" x14ac:dyDescent="0.3">
      <c r="A257" s="110" t="s">
        <v>173</v>
      </c>
      <c r="B257" s="110">
        <v>2019</v>
      </c>
      <c r="C257" s="153">
        <v>43526</v>
      </c>
      <c r="D257" s="110" t="s">
        <v>13</v>
      </c>
      <c r="E257" s="110" t="s">
        <v>379</v>
      </c>
      <c r="F257" s="104" t="s">
        <v>138</v>
      </c>
      <c r="G257" s="104" t="s">
        <v>44</v>
      </c>
      <c r="H257" s="96">
        <f>(C257-VLOOKUP(F257,Riders!$A$2:$C$3501,2,FALSE))/365</f>
        <v>23.460273972602739</v>
      </c>
      <c r="I257" s="110">
        <v>6</v>
      </c>
      <c r="J257" s="105">
        <v>33.972999999999999</v>
      </c>
      <c r="K257" s="105">
        <v>11.967000000000001</v>
      </c>
      <c r="L257" s="105">
        <v>7.3480000000000008</v>
      </c>
      <c r="M257" s="105">
        <v>7.2169999999999987</v>
      </c>
      <c r="N257" s="105">
        <v>7.4409999999999989</v>
      </c>
      <c r="O257" s="100">
        <f t="shared" si="4"/>
        <v>52.983251405527923</v>
      </c>
    </row>
    <row r="258" spans="1:15" x14ac:dyDescent="0.3">
      <c r="A258" s="110" t="s">
        <v>173</v>
      </c>
      <c r="B258" s="110">
        <v>2019</v>
      </c>
      <c r="C258" s="153">
        <v>43526</v>
      </c>
      <c r="D258" s="110" t="s">
        <v>13</v>
      </c>
      <c r="E258" s="110" t="s">
        <v>379</v>
      </c>
      <c r="F258" s="106" t="s">
        <v>14</v>
      </c>
      <c r="G258" s="106" t="s">
        <v>15</v>
      </c>
      <c r="H258" s="96">
        <f>(C258-VLOOKUP(F258,Riders!$A$2:$C$3501,2,FALSE))/365</f>
        <v>19.161643835616438</v>
      </c>
      <c r="I258" s="110">
        <v>7</v>
      </c>
      <c r="J258" s="107">
        <v>34.101999999999997</v>
      </c>
      <c r="K258" s="107">
        <v>12.180999999999999</v>
      </c>
      <c r="L258" s="107">
        <v>7.3529999999999998</v>
      </c>
      <c r="M258" s="107">
        <v>7.2050000000000018</v>
      </c>
      <c r="N258" s="107">
        <v>7.362999999999996</v>
      </c>
      <c r="O258" s="100">
        <f t="shared" si="4"/>
        <v>52.782827986628355</v>
      </c>
    </row>
    <row r="259" spans="1:15" x14ac:dyDescent="0.3">
      <c r="A259" s="110" t="s">
        <v>173</v>
      </c>
      <c r="B259" s="110">
        <v>2019</v>
      </c>
      <c r="C259" s="153">
        <v>43526</v>
      </c>
      <c r="D259" s="110" t="s">
        <v>13</v>
      </c>
      <c r="E259" s="110" t="s">
        <v>379</v>
      </c>
      <c r="F259" s="104" t="s">
        <v>52</v>
      </c>
      <c r="G259" s="104" t="s">
        <v>53</v>
      </c>
      <c r="H259" s="96">
        <f>(C259-VLOOKUP(F259,Riders!$A$2:$C$3501,2,FALSE))/365</f>
        <v>21.975342465753425</v>
      </c>
      <c r="I259" s="110">
        <v>8</v>
      </c>
      <c r="J259" s="105">
        <v>34.127000000000002</v>
      </c>
      <c r="K259" s="105">
        <v>11.792</v>
      </c>
      <c r="L259" s="105">
        <v>7.4870000000000001</v>
      </c>
      <c r="M259" s="105">
        <v>7.3039999999999985</v>
      </c>
      <c r="N259" s="105">
        <v>7.544000000000004</v>
      </c>
      <c r="O259" s="100">
        <f t="shared" si="4"/>
        <v>52.744161514343475</v>
      </c>
    </row>
    <row r="260" spans="1:15" x14ac:dyDescent="0.3">
      <c r="A260" s="110" t="s">
        <v>173</v>
      </c>
      <c r="B260" s="110">
        <v>2019</v>
      </c>
      <c r="C260" s="153">
        <v>43526</v>
      </c>
      <c r="D260" s="110" t="s">
        <v>13</v>
      </c>
      <c r="E260" s="110" t="s">
        <v>379</v>
      </c>
      <c r="F260" s="106" t="s">
        <v>154</v>
      </c>
      <c r="G260" s="106" t="s">
        <v>38</v>
      </c>
      <c r="H260" s="96">
        <f>(C260-VLOOKUP(F260,Riders!$A$2:$C$3501,2,FALSE))/365</f>
        <v>28.246575342465754</v>
      </c>
      <c r="I260" s="110">
        <v>9</v>
      </c>
      <c r="J260" s="107">
        <v>34.143999999999998</v>
      </c>
      <c r="K260" s="107">
        <v>11.71</v>
      </c>
      <c r="L260" s="107">
        <v>7.4429999999999978</v>
      </c>
      <c r="M260" s="107">
        <v>7.3290000000000006</v>
      </c>
      <c r="N260" s="107">
        <v>7.661999999999999</v>
      </c>
      <c r="O260" s="100">
        <f t="shared" si="4"/>
        <v>52.717900656044989</v>
      </c>
    </row>
    <row r="261" spans="1:15" x14ac:dyDescent="0.3">
      <c r="A261" s="110" t="s">
        <v>173</v>
      </c>
      <c r="B261" s="110">
        <v>2019</v>
      </c>
      <c r="C261" s="153">
        <v>43526</v>
      </c>
      <c r="D261" s="110" t="s">
        <v>13</v>
      </c>
      <c r="E261" s="110" t="s">
        <v>379</v>
      </c>
      <c r="F261" s="104" t="s">
        <v>404</v>
      </c>
      <c r="G261" s="104" t="s">
        <v>47</v>
      </c>
      <c r="H261" s="96">
        <f>(C261-VLOOKUP(F261,Riders!$A$2:$C$3501,2,FALSE))/365</f>
        <v>25.049315068493151</v>
      </c>
      <c r="I261" s="110">
        <v>10</v>
      </c>
      <c r="J261" s="105">
        <v>34.26</v>
      </c>
      <c r="K261" s="105">
        <v>11.946</v>
      </c>
      <c r="L261" s="105">
        <v>7.4380000000000006</v>
      </c>
      <c r="M261" s="105">
        <v>7.2910000000000004</v>
      </c>
      <c r="N261" s="105">
        <v>7.5849999999999973</v>
      </c>
      <c r="O261" s="100">
        <f t="shared" si="4"/>
        <v>52.539404553415068</v>
      </c>
    </row>
    <row r="262" spans="1:15" x14ac:dyDescent="0.3">
      <c r="A262" s="110" t="s">
        <v>173</v>
      </c>
      <c r="B262" s="110">
        <v>2019</v>
      </c>
      <c r="C262" s="153">
        <v>43526</v>
      </c>
      <c r="D262" s="110" t="s">
        <v>13</v>
      </c>
      <c r="E262" s="110" t="s">
        <v>379</v>
      </c>
      <c r="F262" s="106" t="s">
        <v>405</v>
      </c>
      <c r="G262" s="106" t="s">
        <v>44</v>
      </c>
      <c r="H262" s="96" t="e">
        <f>(C262-VLOOKUP(F262,Riders!$A$2:$C$3501,2,FALSE))/365</f>
        <v>#N/A</v>
      </c>
      <c r="I262" s="110">
        <v>11</v>
      </c>
      <c r="J262" s="107">
        <v>34.28</v>
      </c>
      <c r="K262" s="107">
        <v>12.518000000000001</v>
      </c>
      <c r="L262" s="107">
        <v>7.43</v>
      </c>
      <c r="M262" s="107">
        <v>7.102999999999998</v>
      </c>
      <c r="N262" s="107">
        <v>7.2290000000000028</v>
      </c>
      <c r="O262" s="100">
        <f t="shared" si="4"/>
        <v>52.508751458576427</v>
      </c>
    </row>
    <row r="263" spans="1:15" x14ac:dyDescent="0.3">
      <c r="A263" s="110" t="s">
        <v>173</v>
      </c>
      <c r="B263" s="110">
        <v>2019</v>
      </c>
      <c r="C263" s="153">
        <v>43526</v>
      </c>
      <c r="D263" s="110" t="s">
        <v>13</v>
      </c>
      <c r="E263" s="110" t="s">
        <v>379</v>
      </c>
      <c r="F263" s="104" t="s">
        <v>163</v>
      </c>
      <c r="G263" s="104" t="s">
        <v>118</v>
      </c>
      <c r="H263" s="96" t="e">
        <f>(C263-VLOOKUP(F263,Riders!$A$2:$C$3501,2,FALSE))/365</f>
        <v>#N/A</v>
      </c>
      <c r="I263" s="110">
        <v>12</v>
      </c>
      <c r="J263" s="105">
        <v>34.295999999999999</v>
      </c>
      <c r="K263" s="105">
        <v>11.848000000000001</v>
      </c>
      <c r="L263" s="105">
        <v>7.3919999999999977</v>
      </c>
      <c r="M263" s="105">
        <v>7.3250000000000028</v>
      </c>
      <c r="N263" s="105">
        <v>7.7309999999999981</v>
      </c>
      <c r="O263" s="100">
        <f t="shared" si="4"/>
        <v>52.484254723582929</v>
      </c>
    </row>
    <row r="264" spans="1:15" x14ac:dyDescent="0.3">
      <c r="A264" s="110" t="s">
        <v>173</v>
      </c>
      <c r="B264" s="110">
        <v>2019</v>
      </c>
      <c r="C264" s="153">
        <v>43526</v>
      </c>
      <c r="D264" s="110" t="s">
        <v>13</v>
      </c>
      <c r="E264" s="110" t="s">
        <v>379</v>
      </c>
      <c r="F264" s="106" t="s">
        <v>139</v>
      </c>
      <c r="G264" s="106" t="s">
        <v>61</v>
      </c>
      <c r="H264" s="96">
        <f>(C264-VLOOKUP(F264,Riders!$A$2:$C$3501,2,FALSE))/365</f>
        <v>26.726027397260275</v>
      </c>
      <c r="I264" s="110">
        <v>13</v>
      </c>
      <c r="J264" s="107">
        <v>34.332999999999998</v>
      </c>
      <c r="K264" s="107">
        <v>12.129</v>
      </c>
      <c r="L264" s="107">
        <v>7.4060000000000006</v>
      </c>
      <c r="M264" s="107">
        <v>7.2510000000000012</v>
      </c>
      <c r="N264" s="107">
        <v>7.546999999999997</v>
      </c>
      <c r="O264" s="100">
        <f t="shared" si="4"/>
        <v>52.427693472752168</v>
      </c>
    </row>
    <row r="265" spans="1:15" x14ac:dyDescent="0.3">
      <c r="A265" s="110" t="s">
        <v>173</v>
      </c>
      <c r="B265" s="110">
        <v>2019</v>
      </c>
      <c r="C265" s="153">
        <v>43526</v>
      </c>
      <c r="D265" s="110" t="s">
        <v>13</v>
      </c>
      <c r="E265" s="110" t="s">
        <v>379</v>
      </c>
      <c r="F265" s="104" t="s">
        <v>133</v>
      </c>
      <c r="G265" s="104" t="s">
        <v>25</v>
      </c>
      <c r="H265" s="96">
        <f>(C265-VLOOKUP(F265,Riders!$A$2:$C$3501,2,FALSE))/365</f>
        <v>26.101369863013698</v>
      </c>
      <c r="I265" s="110">
        <v>14</v>
      </c>
      <c r="J265" s="105">
        <v>34.335000000000001</v>
      </c>
      <c r="K265" s="105">
        <v>11.737</v>
      </c>
      <c r="L265" s="105">
        <v>7.6</v>
      </c>
      <c r="M265" s="105">
        <v>7.375</v>
      </c>
      <c r="N265" s="105">
        <v>7.6230000000000011</v>
      </c>
      <c r="O265" s="100">
        <f t="shared" si="4"/>
        <v>52.424639580602879</v>
      </c>
    </row>
    <row r="266" spans="1:15" x14ac:dyDescent="0.3">
      <c r="A266" s="110" t="s">
        <v>173</v>
      </c>
      <c r="B266" s="110">
        <v>2019</v>
      </c>
      <c r="C266" s="153">
        <v>43526</v>
      </c>
      <c r="D266" s="110" t="s">
        <v>13</v>
      </c>
      <c r="E266" s="110" t="s">
        <v>379</v>
      </c>
      <c r="F266" s="106" t="s">
        <v>22</v>
      </c>
      <c r="G266" s="106" t="s">
        <v>15</v>
      </c>
      <c r="H266" s="96">
        <f>(C266-VLOOKUP(F266,Riders!$A$2:$C$3501,2,FALSE))/365</f>
        <v>21.142465753424659</v>
      </c>
      <c r="I266" s="110">
        <v>15</v>
      </c>
      <c r="J266" s="107">
        <v>34.351999999999997</v>
      </c>
      <c r="K266" s="107">
        <v>12.121</v>
      </c>
      <c r="L266" s="107">
        <v>7.5559999999999992</v>
      </c>
      <c r="M266" s="107">
        <v>7.2630000000000017</v>
      </c>
      <c r="N266" s="107">
        <v>7.4119999999999955</v>
      </c>
      <c r="O266" s="100">
        <f t="shared" si="4"/>
        <v>52.398695854680952</v>
      </c>
    </row>
    <row r="267" spans="1:15" x14ac:dyDescent="0.3">
      <c r="A267" s="110" t="s">
        <v>173</v>
      </c>
      <c r="B267" s="110">
        <v>2019</v>
      </c>
      <c r="C267" s="153">
        <v>43526</v>
      </c>
      <c r="D267" s="110" t="s">
        <v>13</v>
      </c>
      <c r="E267" s="110" t="s">
        <v>379</v>
      </c>
      <c r="F267" s="104" t="s">
        <v>60</v>
      </c>
      <c r="G267" s="104" t="s">
        <v>61</v>
      </c>
      <c r="H267" s="96">
        <f>(C267-VLOOKUP(F267,Riders!$A$2:$C$3501,2,FALSE))/365</f>
        <v>30.624657534246577</v>
      </c>
      <c r="I267" s="110">
        <v>16</v>
      </c>
      <c r="J267" s="105">
        <v>34.414999999999999</v>
      </c>
      <c r="K267" s="105">
        <v>12.006</v>
      </c>
      <c r="L267" s="105">
        <v>7.4860000000000007</v>
      </c>
      <c r="M267" s="105">
        <v>7.3359999999999985</v>
      </c>
      <c r="N267" s="105">
        <v>7.5869999999999997</v>
      </c>
      <c r="O267" s="100">
        <f t="shared" si="4"/>
        <v>52.302774952782215</v>
      </c>
    </row>
    <row r="268" spans="1:15" x14ac:dyDescent="0.3">
      <c r="A268" s="110" t="s">
        <v>173</v>
      </c>
      <c r="B268" s="110">
        <v>2019</v>
      </c>
      <c r="C268" s="153">
        <v>43526</v>
      </c>
      <c r="D268" s="110" t="s">
        <v>13</v>
      </c>
      <c r="E268" s="110" t="s">
        <v>379</v>
      </c>
      <c r="F268" s="106" t="s">
        <v>18</v>
      </c>
      <c r="G268" s="106" t="s">
        <v>19</v>
      </c>
      <c r="H268" s="96">
        <f>(C268-VLOOKUP(F268,Riders!$A$2:$C$3501,2,FALSE))/365</f>
        <v>20.772602739726029</v>
      </c>
      <c r="I268" s="110">
        <v>17</v>
      </c>
      <c r="J268" s="107">
        <v>34.518000000000001</v>
      </c>
      <c r="K268" s="107">
        <v>12.236000000000001</v>
      </c>
      <c r="L268" s="107">
        <v>7.445999999999998</v>
      </c>
      <c r="M268" s="107">
        <v>7.2910000000000004</v>
      </c>
      <c r="N268" s="107">
        <v>7.5450000000000017</v>
      </c>
      <c r="O268" s="100">
        <f t="shared" si="4"/>
        <v>52.146706066400135</v>
      </c>
    </row>
    <row r="269" spans="1:15" x14ac:dyDescent="0.3">
      <c r="A269" s="110" t="s">
        <v>173</v>
      </c>
      <c r="B269" s="110">
        <v>2019</v>
      </c>
      <c r="C269" s="153">
        <v>43526</v>
      </c>
      <c r="D269" s="110" t="s">
        <v>13</v>
      </c>
      <c r="E269" s="110" t="s">
        <v>379</v>
      </c>
      <c r="F269" s="104" t="s">
        <v>75</v>
      </c>
      <c r="G269" s="104" t="s">
        <v>38</v>
      </c>
      <c r="H269" s="96">
        <f>(C269-VLOOKUP(F269,Riders!$A$2:$C$3501,2,FALSE))/365</f>
        <v>19.978082191780821</v>
      </c>
      <c r="I269" s="110">
        <v>18</v>
      </c>
      <c r="J269" s="105">
        <v>34.58</v>
      </c>
      <c r="K269" s="105">
        <v>11.99</v>
      </c>
      <c r="L269" s="105">
        <v>7.488999999999999</v>
      </c>
      <c r="M269" s="105">
        <v>7.3300000000000018</v>
      </c>
      <c r="N269" s="105">
        <v>7.7709999999999972</v>
      </c>
      <c r="O269" s="100">
        <f t="shared" si="4"/>
        <v>52.05320994794679</v>
      </c>
    </row>
    <row r="270" spans="1:15" x14ac:dyDescent="0.3">
      <c r="A270" s="114" t="s">
        <v>173</v>
      </c>
      <c r="B270" s="114">
        <v>2019</v>
      </c>
      <c r="C270" s="155">
        <v>43526</v>
      </c>
      <c r="D270" s="114" t="s">
        <v>13</v>
      </c>
      <c r="E270" s="114" t="s">
        <v>379</v>
      </c>
      <c r="F270" s="115" t="s">
        <v>20</v>
      </c>
      <c r="G270" s="115" t="s">
        <v>21</v>
      </c>
      <c r="H270" s="96">
        <f>(C270-VLOOKUP(F270,Riders!$A$2:$C$3501,2,FALSE))/365</f>
        <v>23.56986301369863</v>
      </c>
      <c r="I270" s="114">
        <v>19</v>
      </c>
      <c r="J270" s="90">
        <v>34.756</v>
      </c>
      <c r="K270" s="90">
        <v>12.208</v>
      </c>
      <c r="L270" s="90">
        <v>7.5899999999999981</v>
      </c>
      <c r="M270" s="90">
        <v>7.4160000000000004</v>
      </c>
      <c r="N270" s="90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19" t="s">
        <v>379</v>
      </c>
      <c r="F271" t="s">
        <v>140</v>
      </c>
      <c r="G271" t="s">
        <v>118</v>
      </c>
      <c r="H271" s="96">
        <f>(C271-VLOOKUP(F271,Riders!$A$2:$C$3501,2,FALSE))/365</f>
        <v>23.416438356164385</v>
      </c>
      <c r="I271" s="119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19" t="s">
        <v>379</v>
      </c>
      <c r="F272" s="152" t="s">
        <v>98</v>
      </c>
      <c r="G272" s="152" t="s">
        <v>67</v>
      </c>
      <c r="H272" s="96">
        <f>(C272-VLOOKUP(F272,Riders!$A$2:$C$3501,2,FALSE))/365</f>
        <v>27.586301369863012</v>
      </c>
      <c r="I272" s="119">
        <v>21</v>
      </c>
      <c r="J272" s="152">
        <v>35.048999999999999</v>
      </c>
      <c r="K272" s="152">
        <v>12.631</v>
      </c>
      <c r="L272" s="152">
        <v>7.5769999999999982</v>
      </c>
      <c r="M272" s="152">
        <v>7.3540000000000028</v>
      </c>
      <c r="N272" s="152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19" t="s">
        <v>379</v>
      </c>
      <c r="F273" t="s">
        <v>406</v>
      </c>
      <c r="G273" t="s">
        <v>25</v>
      </c>
      <c r="H273" s="96">
        <f>(C273-VLOOKUP(F273,Riders!$A$2:$C$3501,2,FALSE))/365</f>
        <v>25.476712328767125</v>
      </c>
      <c r="I273" s="119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19" t="s">
        <v>379</v>
      </c>
      <c r="F274" s="152" t="s">
        <v>144</v>
      </c>
      <c r="G274" s="152" t="s">
        <v>145</v>
      </c>
      <c r="H274" s="96">
        <f>(C274-VLOOKUP(F274,Riders!$A$2:$C$3501,2,FALSE))/365</f>
        <v>20.87123287671233</v>
      </c>
      <c r="I274" s="119">
        <v>23</v>
      </c>
      <c r="J274" s="152">
        <v>35.182000000000002</v>
      </c>
      <c r="K274" s="152">
        <v>12.763999999999999</v>
      </c>
      <c r="L274" s="152">
        <v>7.6649999999999991</v>
      </c>
      <c r="M274" s="152">
        <v>7.3470000000000013</v>
      </c>
      <c r="N274" s="152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19" t="s">
        <v>379</v>
      </c>
      <c r="F275" t="s">
        <v>28</v>
      </c>
      <c r="G275" t="s">
        <v>29</v>
      </c>
      <c r="H275" s="96">
        <f>(C275-VLOOKUP(F275,Riders!$A$2:$C$3501,2,FALSE))/365</f>
        <v>19.18082191780822</v>
      </c>
      <c r="I275" s="119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19" t="s">
        <v>379</v>
      </c>
      <c r="F276" s="152" t="s">
        <v>141</v>
      </c>
      <c r="G276" s="152" t="s">
        <v>142</v>
      </c>
      <c r="H276" s="96">
        <f>(C276-VLOOKUP(F276,Riders!$A$2:$C$3501,2,FALSE))/365</f>
        <v>31.263013698630136</v>
      </c>
      <c r="I276" s="119">
        <v>25</v>
      </c>
      <c r="J276" s="152">
        <v>36.234999999999999</v>
      </c>
      <c r="K276" s="152">
        <v>12.914999999999999</v>
      </c>
      <c r="L276" s="152">
        <v>7.7980000000000018</v>
      </c>
      <c r="M276" s="152">
        <v>7.593</v>
      </c>
      <c r="N276" s="152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19" t="s">
        <v>379</v>
      </c>
      <c r="F277" t="s">
        <v>168</v>
      </c>
      <c r="G277" t="s">
        <v>65</v>
      </c>
      <c r="H277" s="96">
        <f>(C277-VLOOKUP(F277,Riders!$A$2:$C$3501,2,FALSE))/365</f>
        <v>20.753424657534246</v>
      </c>
      <c r="I277" s="119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19" t="s">
        <v>204</v>
      </c>
      <c r="F278" s="152" t="s">
        <v>111</v>
      </c>
      <c r="G278" s="152" t="s">
        <v>118</v>
      </c>
      <c r="H278" s="96">
        <f>(C278-VLOOKUP(F278,Riders!$A$2:$C$3501,2,FALSE))/365</f>
        <v>24.364383561643837</v>
      </c>
      <c r="I278" s="119">
        <v>1</v>
      </c>
      <c r="J278" s="152">
        <v>33.012</v>
      </c>
      <c r="K278" s="152">
        <v>11.43</v>
      </c>
      <c r="L278" s="152">
        <v>7.2340000000000018</v>
      </c>
      <c r="M278" s="152">
        <v>7.0569999999999986</v>
      </c>
      <c r="N278" s="152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19" t="s">
        <v>204</v>
      </c>
      <c r="F279" t="s">
        <v>30</v>
      </c>
      <c r="G279" t="s">
        <v>31</v>
      </c>
      <c r="H279" s="96">
        <f>(C279-VLOOKUP(F279,Riders!$A$2:$C$3501,2,FALSE))/365</f>
        <v>22.873972602739727</v>
      </c>
      <c r="I279" s="119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19" t="s">
        <v>204</v>
      </c>
      <c r="F280" s="152" t="s">
        <v>136</v>
      </c>
      <c r="G280" s="152" t="s">
        <v>36</v>
      </c>
      <c r="H280" s="96">
        <f>(C280-VLOOKUP(F280,Riders!$A$2:$C$3501,2,FALSE))/365</f>
        <v>31.134246575342466</v>
      </c>
      <c r="I280" s="119">
        <v>3</v>
      </c>
      <c r="J280" s="152">
        <v>33.418999999999997</v>
      </c>
      <c r="K280" s="152">
        <v>11.553000000000001</v>
      </c>
      <c r="L280" s="152">
        <v>7.2889999999999979</v>
      </c>
      <c r="M280" s="152">
        <v>7.1780000000000008</v>
      </c>
      <c r="N280" s="152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19" t="s">
        <v>204</v>
      </c>
      <c r="F281" t="s">
        <v>403</v>
      </c>
      <c r="G281" t="s">
        <v>15</v>
      </c>
      <c r="H281" s="96">
        <f>(C281-VLOOKUP(F281,Riders!$A$2:$C$3501,2,FALSE))/365</f>
        <v>32.249315068493154</v>
      </c>
      <c r="I281" s="119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19" t="s">
        <v>204</v>
      </c>
      <c r="F282" s="152" t="s">
        <v>138</v>
      </c>
      <c r="G282" s="152" t="s">
        <v>44</v>
      </c>
      <c r="H282" s="96">
        <f>(C282-VLOOKUP(F282,Riders!$A$2:$C$3501,2,FALSE))/365</f>
        <v>23.460273972602739</v>
      </c>
      <c r="I282" s="119">
        <v>5</v>
      </c>
      <c r="J282" s="152">
        <v>33.826000000000001</v>
      </c>
      <c r="K282" s="152">
        <v>11.795999999999999</v>
      </c>
      <c r="L282" s="152">
        <v>7.338000000000001</v>
      </c>
      <c r="M282" s="152">
        <v>7.2010000000000005</v>
      </c>
      <c r="N282" s="152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19" t="s">
        <v>204</v>
      </c>
      <c r="F283" t="s">
        <v>380</v>
      </c>
      <c r="G283" t="s">
        <v>19</v>
      </c>
      <c r="H283" s="96">
        <f>(C283-VLOOKUP(F283,Riders!$A$2:$C$3501,2,FALSE))/365</f>
        <v>22.893150684931506</v>
      </c>
      <c r="I283" s="119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19" t="s">
        <v>204</v>
      </c>
      <c r="F284" s="152" t="s">
        <v>14</v>
      </c>
      <c r="G284" s="152" t="s">
        <v>15</v>
      </c>
      <c r="H284" s="96">
        <f>(C284-VLOOKUP(F284,Riders!$A$2:$C$3501,2,FALSE))/365</f>
        <v>19.161643835616438</v>
      </c>
      <c r="I284" s="119">
        <v>7</v>
      </c>
      <c r="J284" s="152">
        <v>33.997</v>
      </c>
      <c r="K284" s="152">
        <v>12.023</v>
      </c>
      <c r="L284" s="152">
        <v>7.407</v>
      </c>
      <c r="M284" s="152">
        <v>7.1969999999999992</v>
      </c>
      <c r="N284" s="152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19" t="s">
        <v>204</v>
      </c>
      <c r="F285" t="s">
        <v>52</v>
      </c>
      <c r="G285" t="s">
        <v>53</v>
      </c>
      <c r="H285" s="96">
        <f>(C285-VLOOKUP(F285,Riders!$A$2:$C$3501,2,FALSE))/365</f>
        <v>21.975342465753425</v>
      </c>
      <c r="I285" s="119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56">
        <v>43436</v>
      </c>
      <c r="D286" s="1" t="s">
        <v>72</v>
      </c>
      <c r="E286" s="119" t="s">
        <v>379</v>
      </c>
      <c r="F286" s="152" t="s">
        <v>111</v>
      </c>
      <c r="G286" s="152" t="s">
        <v>160</v>
      </c>
      <c r="H286" s="96">
        <f>(C286-VLOOKUP(F286,Riders!$A$2:$C$3501,2,FALSE))/365</f>
        <v>24.117808219178084</v>
      </c>
      <c r="I286" s="119">
        <v>1</v>
      </c>
      <c r="J286" s="152">
        <v>33.243000000000002</v>
      </c>
      <c r="K286" s="152">
        <v>11.631</v>
      </c>
      <c r="L286" s="152">
        <v>7.2940000000000005</v>
      </c>
      <c r="M286" s="152">
        <v>7.0949999999999989</v>
      </c>
      <c r="N286" s="152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19" t="s">
        <v>379</v>
      </c>
      <c r="F287" t="s">
        <v>403</v>
      </c>
      <c r="G287" t="s">
        <v>15</v>
      </c>
      <c r="H287" s="96">
        <f>(C287-VLOOKUP(F287,Riders!$A$2:$C$3501,2,FALSE))/365</f>
        <v>32.0027397260274</v>
      </c>
      <c r="I287" s="119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56">
        <v>43436</v>
      </c>
      <c r="D288" s="1" t="s">
        <v>72</v>
      </c>
      <c r="E288" s="119" t="s">
        <v>379</v>
      </c>
      <c r="F288" s="152" t="s">
        <v>30</v>
      </c>
      <c r="G288" s="152" t="s">
        <v>31</v>
      </c>
      <c r="H288" s="96">
        <f>(C288-VLOOKUP(F288,Riders!$A$2:$C$3501,2,FALSE))/365</f>
        <v>22.627397260273973</v>
      </c>
      <c r="I288" s="119">
        <v>3</v>
      </c>
      <c r="J288" s="152">
        <v>33.601999999999997</v>
      </c>
      <c r="K288" s="152">
        <v>11.856</v>
      </c>
      <c r="L288" s="152">
        <v>7.3059999999999992</v>
      </c>
      <c r="M288" s="152">
        <v>7.1039999999999992</v>
      </c>
      <c r="N288" s="152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19" t="s">
        <v>379</v>
      </c>
      <c r="F289" t="s">
        <v>184</v>
      </c>
      <c r="G289" t="s">
        <v>19</v>
      </c>
      <c r="H289" s="96">
        <f>(C289-VLOOKUP(F289,Riders!$A$2:$C$3501,2,FALSE))/365</f>
        <v>24.446575342465753</v>
      </c>
      <c r="I289" s="119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56">
        <v>43436</v>
      </c>
      <c r="D290" s="1" t="s">
        <v>72</v>
      </c>
      <c r="E290" s="119" t="s">
        <v>379</v>
      </c>
      <c r="F290" s="152" t="s">
        <v>100</v>
      </c>
      <c r="G290" s="152" t="s">
        <v>47</v>
      </c>
      <c r="H290" s="96">
        <f>(C290-VLOOKUP(F290,Riders!$A$2:$C$3501,2,FALSE))/365</f>
        <v>24.802739726027397</v>
      </c>
      <c r="I290" s="119">
        <v>5</v>
      </c>
      <c r="J290" s="152">
        <v>34.134999999999998</v>
      </c>
      <c r="K290" s="152">
        <v>11.971</v>
      </c>
      <c r="L290" s="152">
        <v>7.4319999999999986</v>
      </c>
      <c r="M290" s="152">
        <v>7.2340000000000018</v>
      </c>
      <c r="N290" s="152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19" t="s">
        <v>379</v>
      </c>
      <c r="F291" t="s">
        <v>139</v>
      </c>
      <c r="G291" t="s">
        <v>61</v>
      </c>
      <c r="H291" s="96">
        <f>(C291-VLOOKUP(F291,Riders!$A$2:$C$3501,2,FALSE))/365</f>
        <v>26.479452054794521</v>
      </c>
      <c r="I291" s="119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56">
        <v>43436</v>
      </c>
      <c r="D292" s="1" t="s">
        <v>72</v>
      </c>
      <c r="E292" s="119" t="s">
        <v>379</v>
      </c>
      <c r="F292" s="152" t="s">
        <v>182</v>
      </c>
      <c r="G292" s="152" t="s">
        <v>25</v>
      </c>
      <c r="H292" s="96">
        <f>(C292-VLOOKUP(F292,Riders!$A$2:$C$3501,2,FALSE))/365</f>
        <v>19.12054794520548</v>
      </c>
      <c r="I292" s="119">
        <v>7</v>
      </c>
      <c r="J292" s="152">
        <v>34.356000000000002</v>
      </c>
      <c r="K292" s="152">
        <v>11.946</v>
      </c>
      <c r="L292" s="152">
        <v>7.5449999999999999</v>
      </c>
      <c r="M292" s="152">
        <v>7.3300000000000018</v>
      </c>
      <c r="N292" s="152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19" t="s">
        <v>379</v>
      </c>
      <c r="F293" t="s">
        <v>52</v>
      </c>
      <c r="G293" t="s">
        <v>53</v>
      </c>
      <c r="H293" s="96">
        <f>(C293-VLOOKUP(F293,Riders!$A$2:$C$3501,2,FALSE))/365</f>
        <v>21.728767123287671</v>
      </c>
      <c r="I293" s="119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56">
        <v>43436</v>
      </c>
      <c r="D294" s="1" t="s">
        <v>72</v>
      </c>
      <c r="E294" s="119" t="s">
        <v>379</v>
      </c>
      <c r="F294" s="152" t="s">
        <v>138</v>
      </c>
      <c r="G294" s="152" t="s">
        <v>44</v>
      </c>
      <c r="H294" s="96">
        <f>(C294-VLOOKUP(F294,Riders!$A$2:$C$3501,2,FALSE))/365</f>
        <v>23.213698630136985</v>
      </c>
      <c r="I294" s="119">
        <v>9</v>
      </c>
      <c r="J294" s="152">
        <v>34.46</v>
      </c>
      <c r="K294" s="152">
        <v>12.12</v>
      </c>
      <c r="L294" s="152">
        <v>7.4510000000000023</v>
      </c>
      <c r="M294" s="152">
        <v>7.3219999999999992</v>
      </c>
      <c r="N294" s="152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19" t="s">
        <v>379</v>
      </c>
      <c r="F295" t="s">
        <v>154</v>
      </c>
      <c r="G295" t="s">
        <v>38</v>
      </c>
      <c r="H295" s="96">
        <f>(C295-VLOOKUP(F295,Riders!$A$2:$C$3501,2,FALSE))/365</f>
        <v>28</v>
      </c>
      <c r="I295" s="119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56">
        <v>43436</v>
      </c>
      <c r="D296" s="1" t="s">
        <v>72</v>
      </c>
      <c r="E296" s="119" t="s">
        <v>379</v>
      </c>
      <c r="F296" s="152" t="s">
        <v>163</v>
      </c>
      <c r="G296" s="152" t="s">
        <v>118</v>
      </c>
      <c r="H296" s="96" t="e">
        <f>(C296-VLOOKUP(F296,Riders!$A$2:$C$3501,2,FALSE))/365</f>
        <v>#N/A</v>
      </c>
      <c r="I296" s="119">
        <v>11</v>
      </c>
      <c r="J296" s="152">
        <v>34.715000000000003</v>
      </c>
      <c r="K296" s="152">
        <v>12.06</v>
      </c>
      <c r="L296" s="152">
        <v>7.4730000000000008</v>
      </c>
      <c r="M296" s="152">
        <v>7.3969999999999985</v>
      </c>
      <c r="N296" s="152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19" t="s">
        <v>204</v>
      </c>
      <c r="F297" t="s">
        <v>30</v>
      </c>
      <c r="G297" t="s">
        <v>31</v>
      </c>
      <c r="H297" s="96">
        <f>(C297-VLOOKUP(F297,Riders!$A$2:$C$3501,2,FALSE))/365</f>
        <v>22.627397260273973</v>
      </c>
      <c r="I297" s="119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0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56">
        <v>43436</v>
      </c>
      <c r="D298" s="1" t="s">
        <v>72</v>
      </c>
      <c r="E298" s="119" t="s">
        <v>204</v>
      </c>
      <c r="F298" s="152" t="s">
        <v>403</v>
      </c>
      <c r="G298" s="152" t="s">
        <v>15</v>
      </c>
      <c r="H298" s="96">
        <f>(C298-VLOOKUP(F298,Riders!$A$2:$C$3501,2,FALSE))/365</f>
        <v>32.0027397260274</v>
      </c>
      <c r="I298" s="119">
        <v>2</v>
      </c>
      <c r="J298" s="152">
        <v>33.4</v>
      </c>
      <c r="K298" s="152">
        <v>11.618</v>
      </c>
      <c r="L298" s="152">
        <v>7.2499999999999982</v>
      </c>
      <c r="M298" s="152">
        <v>7.1370000000000005</v>
      </c>
      <c r="N298" s="152">
        <v>7.3949999999999996</v>
      </c>
      <c r="O298" s="100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19" t="s">
        <v>204</v>
      </c>
      <c r="F299" t="s">
        <v>111</v>
      </c>
      <c r="G299" t="s">
        <v>160</v>
      </c>
      <c r="H299" s="96">
        <f>(C299-VLOOKUP(F299,Riders!$A$2:$C$3501,2,FALSE))/365</f>
        <v>24.117808219178084</v>
      </c>
      <c r="I299" s="119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0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56">
        <v>43436</v>
      </c>
      <c r="D300" s="1" t="s">
        <v>72</v>
      </c>
      <c r="E300" s="119" t="s">
        <v>204</v>
      </c>
      <c r="F300" s="152" t="s">
        <v>184</v>
      </c>
      <c r="G300" s="152" t="s">
        <v>19</v>
      </c>
      <c r="H300" s="96">
        <f>(C300-VLOOKUP(F300,Riders!$A$2:$C$3501,2,FALSE))/365</f>
        <v>24.446575342465753</v>
      </c>
      <c r="I300" s="119">
        <v>4</v>
      </c>
      <c r="J300" s="152">
        <v>33.828000000000003</v>
      </c>
      <c r="K300" s="152">
        <v>12.039</v>
      </c>
      <c r="L300" s="152">
        <v>7.3950000000000014</v>
      </c>
      <c r="M300" s="152">
        <v>7.1289999999999978</v>
      </c>
      <c r="N300" s="152">
        <v>7.2650000000000041</v>
      </c>
      <c r="O300" s="100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19" t="s">
        <v>204</v>
      </c>
      <c r="F301" t="s">
        <v>100</v>
      </c>
      <c r="G301" t="s">
        <v>47</v>
      </c>
      <c r="H301" s="96">
        <f>(C301-VLOOKUP(F301,Riders!$A$2:$C$3501,2,FALSE))/365</f>
        <v>24.802739726027397</v>
      </c>
      <c r="I301" s="119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0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56">
        <v>43436</v>
      </c>
      <c r="D302" s="1" t="s">
        <v>72</v>
      </c>
      <c r="E302" s="119" t="s">
        <v>204</v>
      </c>
      <c r="F302" s="152" t="s">
        <v>139</v>
      </c>
      <c r="G302" s="152" t="s">
        <v>61</v>
      </c>
      <c r="H302" s="96">
        <f>(C302-VLOOKUP(F302,Riders!$A$2:$C$3501,2,FALSE))/365</f>
        <v>26.479452054794521</v>
      </c>
      <c r="I302" s="119">
        <v>6</v>
      </c>
      <c r="J302" s="152">
        <v>34.317</v>
      </c>
      <c r="K302" s="152">
        <v>12.071</v>
      </c>
      <c r="L302" s="152">
        <v>7.4369999999999994</v>
      </c>
      <c r="M302" s="152">
        <v>7.2620000000000005</v>
      </c>
      <c r="N302" s="152">
        <v>7.5470000000000006</v>
      </c>
      <c r="O302" s="100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19" t="s">
        <v>204</v>
      </c>
      <c r="F303" t="s">
        <v>182</v>
      </c>
      <c r="G303" t="s">
        <v>25</v>
      </c>
      <c r="H303" s="96">
        <f>(C303-VLOOKUP(F303,Riders!$A$2:$C$3501,2,FALSE))/365</f>
        <v>19.12054794520548</v>
      </c>
      <c r="I303" s="119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0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56">
        <v>43436</v>
      </c>
      <c r="D304" s="1" t="s">
        <v>72</v>
      </c>
      <c r="E304" s="119" t="s">
        <v>204</v>
      </c>
      <c r="F304" s="152" t="s">
        <v>52</v>
      </c>
      <c r="G304" s="152" t="s">
        <v>53</v>
      </c>
      <c r="H304" s="96">
        <f>(C304-VLOOKUP(F304,Riders!$A$2:$C$3501,2,FALSE))/365</f>
        <v>21.728767123287671</v>
      </c>
      <c r="I304" s="119">
        <v>8</v>
      </c>
      <c r="J304" s="152">
        <v>34.39</v>
      </c>
      <c r="K304" s="152">
        <v>11.958</v>
      </c>
      <c r="L304" s="152">
        <v>7.5359999999999996</v>
      </c>
      <c r="M304" s="152">
        <v>7.3189999999999991</v>
      </c>
      <c r="N304" s="152">
        <v>7.5770000000000017</v>
      </c>
      <c r="O304" s="100">
        <f t="shared" si="5"/>
        <v>52.340796743239316</v>
      </c>
    </row>
    <row r="305" spans="1:15" x14ac:dyDescent="0.3">
      <c r="A305" s="17" t="s">
        <v>657</v>
      </c>
      <c r="B305" s="17">
        <v>2024</v>
      </c>
      <c r="C305" s="9">
        <v>45301</v>
      </c>
      <c r="D305" s="17" t="s">
        <v>3881</v>
      </c>
      <c r="E305" s="119" t="s">
        <v>379</v>
      </c>
      <c r="F305" t="s">
        <v>133</v>
      </c>
      <c r="G305" t="s">
        <v>25</v>
      </c>
      <c r="H305" s="96">
        <f>(C305-VLOOKUP(F305,Riders!$A$2:$C$3501,2,FALSE))/365</f>
        <v>30.964383561643835</v>
      </c>
      <c r="I305" s="119">
        <v>1</v>
      </c>
      <c r="J305" s="152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100">
        <f t="shared" si="5"/>
        <v>54.132082280765061</v>
      </c>
    </row>
    <row r="306" spans="1:15" x14ac:dyDescent="0.3">
      <c r="A306" s="17" t="s">
        <v>657</v>
      </c>
      <c r="B306" s="17">
        <v>2024</v>
      </c>
      <c r="C306" s="9">
        <v>45301</v>
      </c>
      <c r="D306" s="17" t="s">
        <v>3881</v>
      </c>
      <c r="E306" s="119" t="s">
        <v>379</v>
      </c>
      <c r="F306" t="s">
        <v>22</v>
      </c>
      <c r="G306" t="s">
        <v>15</v>
      </c>
      <c r="H306" s="96">
        <f>(C306-VLOOKUP(F306,Riders!$A$2:$C$3501,2,FALSE))/365</f>
        <v>26.005479452054793</v>
      </c>
      <c r="I306" s="119">
        <v>2</v>
      </c>
      <c r="J306" s="152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100">
        <f t="shared" si="5"/>
        <v>53.935816378509578</v>
      </c>
    </row>
    <row r="307" spans="1:15" x14ac:dyDescent="0.3">
      <c r="A307" s="17" t="s">
        <v>657</v>
      </c>
      <c r="B307" s="17">
        <v>2024</v>
      </c>
      <c r="C307" s="9">
        <v>45301</v>
      </c>
      <c r="D307" s="17" t="s">
        <v>3881</v>
      </c>
      <c r="E307" s="119" t="s">
        <v>379</v>
      </c>
      <c r="F307" t="s">
        <v>52</v>
      </c>
      <c r="G307" t="s">
        <v>53</v>
      </c>
      <c r="H307" s="96">
        <f>(C307-VLOOKUP(F307,Riders!$A$2:$C$3501,2,FALSE))/365</f>
        <v>26.838356164383562</v>
      </c>
      <c r="I307" s="119">
        <v>3</v>
      </c>
      <c r="J307" s="152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100">
        <f t="shared" si="5"/>
        <v>53.874472479123639</v>
      </c>
    </row>
    <row r="308" spans="1:15" x14ac:dyDescent="0.3">
      <c r="A308" s="17" t="s">
        <v>657</v>
      </c>
      <c r="B308" s="17">
        <v>2024</v>
      </c>
      <c r="C308" s="9">
        <v>45301</v>
      </c>
      <c r="D308" s="17" t="s">
        <v>3881</v>
      </c>
      <c r="E308" s="119" t="s">
        <v>379</v>
      </c>
      <c r="F308" t="s">
        <v>32</v>
      </c>
      <c r="G308" t="s">
        <v>17</v>
      </c>
      <c r="H308" s="96">
        <f>(C308-VLOOKUP(F308,Riders!$A$2:$C$3501,2,FALSE))/365</f>
        <v>21.463013698630139</v>
      </c>
      <c r="I308" s="119">
        <v>4</v>
      </c>
      <c r="J308" s="152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100">
        <f t="shared" si="5"/>
        <v>53.644870954282645</v>
      </c>
    </row>
    <row r="309" spans="1:15" x14ac:dyDescent="0.3">
      <c r="A309" s="17" t="s">
        <v>657</v>
      </c>
      <c r="B309" s="17">
        <v>2024</v>
      </c>
      <c r="C309" s="9">
        <v>45301</v>
      </c>
      <c r="D309" s="17" t="s">
        <v>3881</v>
      </c>
      <c r="E309" s="119" t="s">
        <v>379</v>
      </c>
      <c r="F309" t="s">
        <v>99</v>
      </c>
      <c r="G309" t="s">
        <v>47</v>
      </c>
      <c r="H309" s="96">
        <f>(C309-VLOOKUP(F309,Riders!$A$2:$C$3501,2,FALSE))/365</f>
        <v>26.904109589041095</v>
      </c>
      <c r="I309" s="119">
        <v>5</v>
      </c>
      <c r="J309" s="152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100">
        <f t="shared" si="5"/>
        <v>53.584186711121696</v>
      </c>
    </row>
    <row r="310" spans="1:15" x14ac:dyDescent="0.3">
      <c r="A310" s="17" t="s">
        <v>657</v>
      </c>
      <c r="B310" s="17">
        <v>2024</v>
      </c>
      <c r="C310" s="9">
        <v>45301</v>
      </c>
      <c r="D310" s="17" t="s">
        <v>3881</v>
      </c>
      <c r="E310" s="119" t="s">
        <v>379</v>
      </c>
      <c r="F310" t="s">
        <v>391</v>
      </c>
      <c r="G310" t="s">
        <v>25</v>
      </c>
      <c r="H310" s="96">
        <f>(C310-VLOOKUP(F310,Riders!$A$2:$C$3501,2,FALSE))/365</f>
        <v>24.873972602739727</v>
      </c>
      <c r="I310" s="119">
        <v>6</v>
      </c>
      <c r="J310" s="152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100">
        <f t="shared" si="5"/>
        <v>53.036329885971888</v>
      </c>
    </row>
    <row r="311" spans="1:15" x14ac:dyDescent="0.3">
      <c r="A311" s="17" t="s">
        <v>657</v>
      </c>
      <c r="B311" s="17">
        <v>2024</v>
      </c>
      <c r="C311" s="9">
        <v>45301</v>
      </c>
      <c r="D311" s="17" t="s">
        <v>3881</v>
      </c>
      <c r="E311" s="119" t="s">
        <v>379</v>
      </c>
      <c r="F311" t="s">
        <v>928</v>
      </c>
      <c r="G311" t="s">
        <v>15</v>
      </c>
      <c r="H311" s="96">
        <f>(C311-VLOOKUP(F311,Riders!$A$2:$C$3501,2,FALSE))/365</f>
        <v>19.452054794520549</v>
      </c>
      <c r="I311" s="119">
        <v>7</v>
      </c>
      <c r="J311" s="152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100">
        <f t="shared" si="5"/>
        <v>52.225381535426216</v>
      </c>
    </row>
    <row r="312" spans="1:15" x14ac:dyDescent="0.3">
      <c r="A312" s="17" t="s">
        <v>657</v>
      </c>
      <c r="B312" s="17">
        <v>2024</v>
      </c>
      <c r="C312" s="9">
        <v>45301</v>
      </c>
      <c r="D312" s="17" t="s">
        <v>3881</v>
      </c>
      <c r="E312" s="119" t="s">
        <v>379</v>
      </c>
      <c r="F312" t="s">
        <v>57</v>
      </c>
      <c r="G312" t="s">
        <v>47</v>
      </c>
      <c r="H312" s="96">
        <f>(C312-VLOOKUP(F312,Riders!$A$2:$C$3501,2,FALSE))/365</f>
        <v>23.950684931506849</v>
      </c>
      <c r="I312" s="119">
        <v>8</v>
      </c>
      <c r="J312" s="152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100">
        <f t="shared" si="5"/>
        <v>52.15426071335439</v>
      </c>
    </row>
    <row r="313" spans="1:15" x14ac:dyDescent="0.3">
      <c r="A313" s="17" t="s">
        <v>657</v>
      </c>
      <c r="B313" s="17">
        <v>2024</v>
      </c>
      <c r="C313" s="9">
        <v>45301</v>
      </c>
      <c r="D313" s="17" t="s">
        <v>3881</v>
      </c>
      <c r="E313" s="119" t="s">
        <v>379</v>
      </c>
      <c r="F313" t="s">
        <v>380</v>
      </c>
      <c r="G313" t="s">
        <v>19</v>
      </c>
      <c r="H313" s="96">
        <f>(C313-VLOOKUP(F313,Riders!$A$2:$C$3501,2,FALSE))/365</f>
        <v>27.756164383561643</v>
      </c>
      <c r="I313" s="119">
        <v>9</v>
      </c>
      <c r="J313" s="152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100">
        <f t="shared" si="5"/>
        <v>52.105948762483713</v>
      </c>
    </row>
    <row r="314" spans="1:15" x14ac:dyDescent="0.3">
      <c r="A314" s="17" t="s">
        <v>657</v>
      </c>
      <c r="B314" s="17">
        <v>2024</v>
      </c>
      <c r="C314" s="9">
        <v>45301</v>
      </c>
      <c r="D314" s="17" t="s">
        <v>3881</v>
      </c>
      <c r="E314" s="119" t="s">
        <v>379</v>
      </c>
      <c r="F314" t="s">
        <v>903</v>
      </c>
      <c r="G314" t="s">
        <v>51</v>
      </c>
      <c r="H314" s="96">
        <f>(C314-VLOOKUP(F314,Riders!$A$2:$C$3501,2,FALSE))/365</f>
        <v>20.038356164383561</v>
      </c>
      <c r="I314" s="119">
        <v>10</v>
      </c>
      <c r="J314" s="152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100">
        <f t="shared" si="5"/>
        <v>51.788129009983606</v>
      </c>
    </row>
    <row r="315" spans="1:15" x14ac:dyDescent="0.3">
      <c r="A315" s="17" t="s">
        <v>657</v>
      </c>
      <c r="B315" s="17">
        <v>2024</v>
      </c>
      <c r="C315" s="9">
        <v>45301</v>
      </c>
      <c r="D315" s="17" t="s">
        <v>3881</v>
      </c>
      <c r="E315" s="119" t="s">
        <v>379</v>
      </c>
      <c r="F315" t="s">
        <v>878</v>
      </c>
      <c r="G315" t="s">
        <v>19</v>
      </c>
      <c r="H315" s="96">
        <f>(C315-VLOOKUP(F315,Riders!$A$2:$C$3501,2,FALSE))/365</f>
        <v>21.860273972602741</v>
      </c>
      <c r="I315" s="119">
        <v>11</v>
      </c>
      <c r="J315" s="152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100">
        <f t="shared" si="5"/>
        <v>51.660304795798289</v>
      </c>
    </row>
    <row r="316" spans="1:15" x14ac:dyDescent="0.3">
      <c r="A316" s="17" t="s">
        <v>657</v>
      </c>
      <c r="B316" s="17">
        <v>2024</v>
      </c>
      <c r="C316" s="9">
        <v>45301</v>
      </c>
      <c r="D316" s="17" t="s">
        <v>3881</v>
      </c>
      <c r="E316" s="119" t="s">
        <v>379</v>
      </c>
      <c r="F316" t="s">
        <v>849</v>
      </c>
      <c r="G316" t="s">
        <v>51</v>
      </c>
      <c r="H316" s="96">
        <f>(C316-VLOOKUP(F316,Riders!$A$2:$C$3501,2,FALSE))/365</f>
        <v>28.331506849315069</v>
      </c>
      <c r="I316" s="119">
        <v>12</v>
      </c>
      <c r="J316" s="152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100">
        <f t="shared" si="5"/>
        <v>51.618823664362935</v>
      </c>
    </row>
    <row r="317" spans="1:15" x14ac:dyDescent="0.3">
      <c r="A317" s="17" t="s">
        <v>657</v>
      </c>
      <c r="B317" s="17">
        <v>2024</v>
      </c>
      <c r="C317" s="9">
        <v>45301</v>
      </c>
      <c r="D317" s="17" t="s">
        <v>3881</v>
      </c>
      <c r="E317" s="119" t="s">
        <v>379</v>
      </c>
      <c r="F317" t="s">
        <v>632</v>
      </c>
      <c r="G317" t="s">
        <v>31</v>
      </c>
      <c r="H317" s="96">
        <f>(C317-VLOOKUP(F317,Riders!$A$2:$C$3501,2,FALSE))/365</f>
        <v>22.353424657534248</v>
      </c>
      <c r="I317" s="119">
        <v>13</v>
      </c>
      <c r="J317" s="152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100">
        <f t="shared" si="5"/>
        <v>51.561157261529651</v>
      </c>
    </row>
    <row r="318" spans="1:15" x14ac:dyDescent="0.3">
      <c r="A318" s="17" t="s">
        <v>657</v>
      </c>
      <c r="B318" s="17">
        <v>2024</v>
      </c>
      <c r="C318" s="9">
        <v>45301</v>
      </c>
      <c r="D318" s="17" t="s">
        <v>3881</v>
      </c>
      <c r="E318" s="119" t="s">
        <v>379</v>
      </c>
      <c r="F318" t="s">
        <v>860</v>
      </c>
      <c r="G318" t="s">
        <v>49</v>
      </c>
      <c r="H318" s="96">
        <f>(C318-VLOOKUP(F318,Riders!$A$2:$C$3501,2,FALSE))/365</f>
        <v>19.32054794520548</v>
      </c>
      <c r="I318" s="119">
        <v>14</v>
      </c>
      <c r="J318" s="152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100">
        <f t="shared" si="5"/>
        <v>51.534585432890523</v>
      </c>
    </row>
    <row r="319" spans="1:15" x14ac:dyDescent="0.3">
      <c r="A319" s="17" t="s">
        <v>657</v>
      </c>
      <c r="B319" s="17">
        <v>2024</v>
      </c>
      <c r="C319" s="9">
        <v>45301</v>
      </c>
      <c r="D319" s="17" t="s">
        <v>3881</v>
      </c>
      <c r="E319" s="119" t="s">
        <v>379</v>
      </c>
      <c r="F319" t="s">
        <v>113</v>
      </c>
      <c r="G319" t="s">
        <v>31</v>
      </c>
      <c r="H319" s="96">
        <f>(C319-VLOOKUP(F319,Riders!$A$2:$C$3501,2,FALSE))/365</f>
        <v>20.660273972602738</v>
      </c>
      <c r="I319" s="119">
        <v>15</v>
      </c>
      <c r="J319" s="152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100">
        <f t="shared" si="5"/>
        <v>51.487414187643019</v>
      </c>
    </row>
    <row r="320" spans="1:15" x14ac:dyDescent="0.3">
      <c r="A320" s="17" t="s">
        <v>657</v>
      </c>
      <c r="B320" s="17">
        <v>2024</v>
      </c>
      <c r="C320" s="9">
        <v>45301</v>
      </c>
      <c r="D320" s="17" t="s">
        <v>3881</v>
      </c>
      <c r="E320" s="119" t="s">
        <v>379</v>
      </c>
      <c r="F320" t="s">
        <v>80</v>
      </c>
      <c r="G320" t="s">
        <v>17</v>
      </c>
      <c r="H320" s="96">
        <f>(C320-VLOOKUP(F320,Riders!$A$2:$C$3501,2,FALSE))/365</f>
        <v>21.923287671232877</v>
      </c>
      <c r="I320" s="119">
        <v>16</v>
      </c>
      <c r="J320" s="152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100">
        <f t="shared" si="5"/>
        <v>51.302513823177335</v>
      </c>
    </row>
    <row r="321" spans="1:15" x14ac:dyDescent="0.3">
      <c r="A321" s="17" t="s">
        <v>657</v>
      </c>
      <c r="B321" s="17">
        <v>2024</v>
      </c>
      <c r="C321" s="9">
        <v>45301</v>
      </c>
      <c r="D321" s="17" t="s">
        <v>3881</v>
      </c>
      <c r="E321" s="119" t="s">
        <v>379</v>
      </c>
      <c r="F321" t="s">
        <v>832</v>
      </c>
      <c r="G321" t="s">
        <v>49</v>
      </c>
      <c r="H321" s="96">
        <f>(C321-VLOOKUP(F321,Riders!$A$2:$C$3501,2,FALSE))/365</f>
        <v>19.852054794520548</v>
      </c>
      <c r="I321" s="119">
        <v>17</v>
      </c>
      <c r="J321" s="152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100">
        <f t="shared" si="5"/>
        <v>50.648583246574184</v>
      </c>
    </row>
    <row r="322" spans="1:15" x14ac:dyDescent="0.3">
      <c r="A322" s="17" t="s">
        <v>657</v>
      </c>
      <c r="B322" s="17">
        <v>2024</v>
      </c>
      <c r="C322" s="9">
        <v>45301</v>
      </c>
      <c r="D322" s="17" t="s">
        <v>3881</v>
      </c>
      <c r="E322" s="119" t="s">
        <v>379</v>
      </c>
      <c r="F322" t="s">
        <v>389</v>
      </c>
      <c r="G322" t="s">
        <v>53</v>
      </c>
      <c r="H322" s="96">
        <f>(C322-VLOOKUP(F322,Riders!$A$2:$C$3501,2,FALSE))/365</f>
        <v>24.197260273972603</v>
      </c>
      <c r="I322" s="119">
        <v>18</v>
      </c>
      <c r="J322" s="152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100">
        <f t="shared" si="5"/>
        <v>50.475309161268612</v>
      </c>
    </row>
    <row r="323" spans="1:15" x14ac:dyDescent="0.3">
      <c r="A323" s="17" t="s">
        <v>657</v>
      </c>
      <c r="B323" s="17">
        <v>2024</v>
      </c>
      <c r="C323" s="9">
        <v>45301</v>
      </c>
      <c r="D323" s="17" t="s">
        <v>3881</v>
      </c>
      <c r="E323" s="119" t="s">
        <v>204</v>
      </c>
      <c r="F323" t="s">
        <v>133</v>
      </c>
      <c r="G323" t="s">
        <v>25</v>
      </c>
      <c r="H323" s="96">
        <f>(C323-VLOOKUP(F323,Riders!$A$2:$C$3501,2,FALSE))/365</f>
        <v>30.964383561643835</v>
      </c>
      <c r="I323">
        <v>1</v>
      </c>
      <c r="J323" s="152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100">
        <f t="shared" si="5"/>
        <v>54.023229988895224</v>
      </c>
    </row>
    <row r="324" spans="1:15" x14ac:dyDescent="0.3">
      <c r="A324" s="17" t="s">
        <v>657</v>
      </c>
      <c r="B324" s="17">
        <v>2024</v>
      </c>
      <c r="C324" s="9">
        <v>45301</v>
      </c>
      <c r="D324" s="17" t="s">
        <v>3881</v>
      </c>
      <c r="E324" s="119" t="s">
        <v>204</v>
      </c>
      <c r="F324" t="s">
        <v>32</v>
      </c>
      <c r="G324" t="s">
        <v>17</v>
      </c>
      <c r="H324" s="96">
        <f>(C324-VLOOKUP(F324,Riders!$A$2:$C$3501,2,FALSE))/365</f>
        <v>21.463013698630139</v>
      </c>
      <c r="I324">
        <v>2</v>
      </c>
      <c r="J324" s="152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100">
        <f t="shared" si="5"/>
        <v>53.963304952632207</v>
      </c>
    </row>
    <row r="325" spans="1:15" x14ac:dyDescent="0.3">
      <c r="A325" s="17" t="s">
        <v>657</v>
      </c>
      <c r="B325" s="17">
        <v>2024</v>
      </c>
      <c r="C325" s="9">
        <v>45301</v>
      </c>
      <c r="D325" s="17" t="s">
        <v>3881</v>
      </c>
      <c r="E325" s="119" t="s">
        <v>204</v>
      </c>
      <c r="F325" t="s">
        <v>22</v>
      </c>
      <c r="G325" t="s">
        <v>15</v>
      </c>
      <c r="H325" s="96">
        <f>(C325-VLOOKUP(F325,Riders!$A$2:$C$3501,2,FALSE))/365</f>
        <v>26.005479452054793</v>
      </c>
      <c r="I325">
        <v>3</v>
      </c>
      <c r="J325" s="152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100">
        <f t="shared" si="5"/>
        <v>53.821313240043054</v>
      </c>
    </row>
    <row r="326" spans="1:15" x14ac:dyDescent="0.3">
      <c r="A326" s="17" t="s">
        <v>657</v>
      </c>
      <c r="B326" s="17">
        <v>2024</v>
      </c>
      <c r="C326" s="9">
        <v>45301</v>
      </c>
      <c r="D326" s="17" t="s">
        <v>3881</v>
      </c>
      <c r="E326" s="119" t="s">
        <v>204</v>
      </c>
      <c r="F326" t="s">
        <v>52</v>
      </c>
      <c r="G326" t="s">
        <v>53</v>
      </c>
      <c r="H326" s="96">
        <f>(C326-VLOOKUP(F326,Riders!$A$2:$C$3501,2,FALSE))/365</f>
        <v>26.838356164383562</v>
      </c>
      <c r="I326">
        <v>4</v>
      </c>
      <c r="J326" s="152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100">
        <f t="shared" si="5"/>
        <v>53.710500402828757</v>
      </c>
    </row>
    <row r="327" spans="1:15" x14ac:dyDescent="0.3">
      <c r="A327" s="17" t="s">
        <v>657</v>
      </c>
      <c r="B327" s="17">
        <v>2024</v>
      </c>
      <c r="C327" s="9">
        <v>45301</v>
      </c>
      <c r="D327" s="17" t="s">
        <v>3881</v>
      </c>
      <c r="E327" s="119" t="s">
        <v>204</v>
      </c>
      <c r="F327" t="s">
        <v>99</v>
      </c>
      <c r="G327" t="s">
        <v>47</v>
      </c>
      <c r="H327" s="96">
        <f>(C327-VLOOKUP(F327,Riders!$A$2:$C$3501,2,FALSE))/365</f>
        <v>26.904109589041095</v>
      </c>
      <c r="I327">
        <v>5</v>
      </c>
      <c r="J327" s="152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100">
        <f t="shared" si="5"/>
        <v>53.447354355959384</v>
      </c>
    </row>
    <row r="328" spans="1:15" x14ac:dyDescent="0.3">
      <c r="A328" s="17" t="s">
        <v>657</v>
      </c>
      <c r="B328" s="17">
        <v>2024</v>
      </c>
      <c r="C328" s="9">
        <v>45301</v>
      </c>
      <c r="D328" s="17" t="s">
        <v>3881</v>
      </c>
      <c r="E328" s="119" t="s">
        <v>204</v>
      </c>
      <c r="F328" t="s">
        <v>391</v>
      </c>
      <c r="G328" t="s">
        <v>25</v>
      </c>
      <c r="H328" s="96">
        <f>(C328-VLOOKUP(F328,Riders!$A$2:$C$3501,2,FALSE))/365</f>
        <v>24.873972602739727</v>
      </c>
      <c r="I328">
        <v>6</v>
      </c>
      <c r="J328" s="152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100">
        <f t="shared" si="5"/>
        <v>52.900722976547343</v>
      </c>
    </row>
    <row r="329" spans="1:15" x14ac:dyDescent="0.3">
      <c r="A329" s="17" t="s">
        <v>657</v>
      </c>
      <c r="B329" s="17">
        <v>2024</v>
      </c>
      <c r="C329" s="9">
        <v>45301</v>
      </c>
      <c r="D329" s="17" t="s">
        <v>3881</v>
      </c>
      <c r="E329" s="119" t="s">
        <v>204</v>
      </c>
      <c r="F329" t="s" cm="1">
        <v>57</v>
      </c>
      <c r="G329" t="s">
        <v>47</v>
      </c>
      <c r="H329" s="96">
        <f>(C329-VLOOKUP(F329,Riders!$A$2:$C$3501,2,FALSE))/365</f>
        <v>23.950684931506849</v>
      </c>
      <c r="I329">
        <v>7</v>
      </c>
      <c r="J329" s="152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100">
        <f t="shared" si="5"/>
        <v>52.331666472845676</v>
      </c>
    </row>
    <row r="330" spans="1:15" x14ac:dyDescent="0.3">
      <c r="A330" s="17" t="s">
        <v>657</v>
      </c>
      <c r="B330" s="17">
        <v>2024</v>
      </c>
      <c r="C330" s="9">
        <v>45301</v>
      </c>
      <c r="D330" s="17" t="s">
        <v>3881</v>
      </c>
      <c r="E330" s="119" t="s">
        <v>204</v>
      </c>
      <c r="F330" t="s">
        <v>928</v>
      </c>
      <c r="G330" t="s">
        <v>15</v>
      </c>
      <c r="H330" s="96">
        <f>(C330-VLOOKUP(F330,Riders!$A$2:$C$3501,2,FALSE))/365</f>
        <v>19.452054794520549</v>
      </c>
      <c r="I330">
        <v>8</v>
      </c>
      <c r="J330" s="152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100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35" priority="12">
      <formula>$E2="F"</formula>
    </cfRule>
    <cfRule type="expression" dxfId="34" priority="13">
      <formula>$E2="Q"</formula>
    </cfRule>
  </conditionalFormatting>
  <conditionalFormatting sqref="A218:B251 D218:D251">
    <cfRule type="expression" dxfId="33" priority="10">
      <formula>#REF!="F"</formula>
    </cfRule>
    <cfRule type="expression" dxfId="32" priority="11">
      <formula>#REF!="Q"</formula>
    </cfRule>
  </conditionalFormatting>
  <conditionalFormatting sqref="D252:D270">
    <cfRule type="expression" dxfId="31" priority="8">
      <formula>#REF!="F"</formula>
    </cfRule>
    <cfRule type="expression" dxfId="30" priority="9">
      <formula>#REF!="Q"</formula>
    </cfRule>
  </conditionalFormatting>
  <conditionalFormatting sqref="A252:B252 A254:B254 A256:B256 A258:B258 A260:B260 A262:B262 A264:B264 A266:B266 A268:B268 A270:B270">
    <cfRule type="expression" dxfId="29" priority="6">
      <formula>#REF!="F"</formula>
    </cfRule>
    <cfRule type="expression" dxfId="28" priority="7">
      <formula>#REF!="Q"</formula>
    </cfRule>
  </conditionalFormatting>
  <conditionalFormatting sqref="A253:B253 A255:B255 A257:B257 A259:B259 A261:B261 A263:B263 A265:B265 A267:B267 A269:B269">
    <cfRule type="expression" dxfId="27" priority="4">
      <formula>#REF!="F"</formula>
    </cfRule>
    <cfRule type="expression" dxfId="26" priority="5">
      <formula>#REF!="Q"</formula>
    </cfRule>
  </conditionalFormatting>
  <conditionalFormatting sqref="A305:D330">
    <cfRule type="expression" dxfId="25" priority="1">
      <formula>$E305="R1"</formula>
    </cfRule>
    <cfRule type="expression" dxfId="24" priority="2">
      <formula>$E305="F"</formula>
    </cfRule>
    <cfRule type="expression" dxfId="23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140" activePane="bottomLeft" state="frozen"/>
      <selection pane="bottomLeft" activeCell="N4106" sqref="N4106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8" t="s">
        <v>93</v>
      </c>
      <c r="B3943" s="38">
        <v>2023</v>
      </c>
      <c r="C3943" s="68">
        <v>45037</v>
      </c>
      <c r="D3943" s="38" t="s">
        <v>72</v>
      </c>
      <c r="E3943" s="4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8" t="s">
        <v>93</v>
      </c>
      <c r="B3944" s="38">
        <v>2023</v>
      </c>
      <c r="C3944" s="68">
        <v>45037</v>
      </c>
      <c r="D3944" s="38" t="s">
        <v>72</v>
      </c>
      <c r="E3944" s="4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8" t="s">
        <v>93</v>
      </c>
      <c r="B3945" s="38">
        <v>2023</v>
      </c>
      <c r="C3945" s="68">
        <v>45037</v>
      </c>
      <c r="D3945" s="38" t="s">
        <v>72</v>
      </c>
      <c r="E3945" s="4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8" t="s">
        <v>93</v>
      </c>
      <c r="B3946" s="38">
        <v>2023</v>
      </c>
      <c r="C3946" s="68">
        <v>45037</v>
      </c>
      <c r="D3946" s="38" t="s">
        <v>72</v>
      </c>
      <c r="E3946" s="4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8" t="s">
        <v>93</v>
      </c>
      <c r="B3947" s="38">
        <v>2023</v>
      </c>
      <c r="C3947" s="68">
        <v>45037</v>
      </c>
      <c r="D3947" s="38" t="s">
        <v>72</v>
      </c>
      <c r="E3947" s="4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8" t="s">
        <v>93</v>
      </c>
      <c r="B3948" s="38">
        <v>2023</v>
      </c>
      <c r="C3948" s="68">
        <v>45037</v>
      </c>
      <c r="D3948" s="38" t="s">
        <v>72</v>
      </c>
      <c r="E3948" s="4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8" t="s">
        <v>93</v>
      </c>
      <c r="B3949" s="38">
        <v>2023</v>
      </c>
      <c r="C3949" s="68">
        <v>45037</v>
      </c>
      <c r="D3949" s="38" t="s">
        <v>72</v>
      </c>
      <c r="E3949" s="4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8" t="s">
        <v>93</v>
      </c>
      <c r="B3950" s="38">
        <v>2023</v>
      </c>
      <c r="C3950" s="68">
        <v>45037</v>
      </c>
      <c r="D3950" s="38" t="s">
        <v>72</v>
      </c>
      <c r="E3950" s="4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8" t="s">
        <v>93</v>
      </c>
      <c r="B3951" s="38">
        <v>2023</v>
      </c>
      <c r="C3951" s="68">
        <v>45037</v>
      </c>
      <c r="D3951" s="38" t="s">
        <v>72</v>
      </c>
      <c r="E3951" s="4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8" t="s">
        <v>93</v>
      </c>
      <c r="B3952" s="38">
        <v>2023</v>
      </c>
      <c r="C3952" s="68">
        <v>45037</v>
      </c>
      <c r="D3952" s="38" t="s">
        <v>72</v>
      </c>
      <c r="E3952" s="4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8" t="s">
        <v>93</v>
      </c>
      <c r="B3953" s="38">
        <v>2023</v>
      </c>
      <c r="C3953" s="68">
        <v>45037</v>
      </c>
      <c r="D3953" s="38" t="s">
        <v>72</v>
      </c>
      <c r="E3953" s="4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8" t="s">
        <v>93</v>
      </c>
      <c r="B3954" s="38">
        <v>2023</v>
      </c>
      <c r="C3954" s="68">
        <v>45037</v>
      </c>
      <c r="D3954" s="38" t="s">
        <v>72</v>
      </c>
      <c r="E3954" s="4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8" t="s">
        <v>93</v>
      </c>
      <c r="B3955" s="38">
        <v>2023</v>
      </c>
      <c r="C3955" s="68">
        <v>45037</v>
      </c>
      <c r="D3955" s="38" t="s">
        <v>72</v>
      </c>
      <c r="E3955" s="4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8" t="s">
        <v>93</v>
      </c>
      <c r="B3956" s="38">
        <v>2023</v>
      </c>
      <c r="C3956" s="68">
        <v>45037</v>
      </c>
      <c r="D3956" s="38" t="s">
        <v>72</v>
      </c>
      <c r="E3956" s="4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8" t="s">
        <v>93</v>
      </c>
      <c r="B3957" s="38">
        <v>2023</v>
      </c>
      <c r="C3957" s="68">
        <v>45037</v>
      </c>
      <c r="D3957" s="38" t="s">
        <v>72</v>
      </c>
      <c r="E3957" s="4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8" t="s">
        <v>93</v>
      </c>
      <c r="B3958" s="38">
        <v>2023</v>
      </c>
      <c r="C3958" s="68">
        <v>45037</v>
      </c>
      <c r="D3958" s="38" t="s">
        <v>72</v>
      </c>
      <c r="E3958" s="4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8" t="s">
        <v>93</v>
      </c>
      <c r="B3959" s="38">
        <v>2023</v>
      </c>
      <c r="C3959" s="68">
        <v>45037</v>
      </c>
      <c r="D3959" s="38" t="s">
        <v>72</v>
      </c>
      <c r="E3959" s="4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8" t="s">
        <v>93</v>
      </c>
      <c r="B3960" s="38">
        <v>2023</v>
      </c>
      <c r="C3960" s="68">
        <v>45037</v>
      </c>
      <c r="D3960" s="38" t="s">
        <v>72</v>
      </c>
      <c r="E3960" s="4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8" t="s">
        <v>93</v>
      </c>
      <c r="B3961" s="38">
        <v>2023</v>
      </c>
      <c r="C3961" s="68">
        <v>45037</v>
      </c>
      <c r="D3961" s="38" t="s">
        <v>72</v>
      </c>
      <c r="E3961" s="4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8" t="s">
        <v>93</v>
      </c>
      <c r="B3962" s="38">
        <v>2023</v>
      </c>
      <c r="C3962" s="68">
        <v>45037</v>
      </c>
      <c r="D3962" s="38" t="s">
        <v>72</v>
      </c>
      <c r="E3962" s="4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8" t="s">
        <v>93</v>
      </c>
      <c r="B3963" s="38">
        <v>2023</v>
      </c>
      <c r="C3963" s="68">
        <v>45037</v>
      </c>
      <c r="D3963" s="38" t="s">
        <v>72</v>
      </c>
      <c r="E3963" s="4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8" t="s">
        <v>93</v>
      </c>
      <c r="B3964" s="38">
        <v>2023</v>
      </c>
      <c r="C3964" s="68">
        <v>45037</v>
      </c>
      <c r="D3964" s="38" t="s">
        <v>72</v>
      </c>
      <c r="E3964" s="4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8" t="s">
        <v>93</v>
      </c>
      <c r="B3965" s="38">
        <v>2023</v>
      </c>
      <c r="C3965" s="68">
        <v>45037</v>
      </c>
      <c r="D3965" s="38" t="s">
        <v>72</v>
      </c>
      <c r="E3965" s="4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8" t="s">
        <v>93</v>
      </c>
      <c r="B3966" s="38">
        <v>2023</v>
      </c>
      <c r="C3966" s="68">
        <v>45037</v>
      </c>
      <c r="D3966" s="38" t="s">
        <v>72</v>
      </c>
      <c r="E3966" s="4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8" t="s">
        <v>93</v>
      </c>
      <c r="B3967" s="38">
        <v>2023</v>
      </c>
      <c r="C3967" s="68">
        <v>45037</v>
      </c>
      <c r="D3967" s="38" t="s">
        <v>72</v>
      </c>
      <c r="E3967" s="4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8" t="s">
        <v>93</v>
      </c>
      <c r="B3968" s="38">
        <v>2023</v>
      </c>
      <c r="C3968" s="68">
        <v>45037</v>
      </c>
      <c r="D3968" s="38" t="s">
        <v>72</v>
      </c>
      <c r="E3968" s="4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8" t="s">
        <v>93</v>
      </c>
      <c r="B3969" s="38">
        <v>2023</v>
      </c>
      <c r="C3969" s="68">
        <v>45037</v>
      </c>
      <c r="D3969" s="38" t="s">
        <v>72</v>
      </c>
      <c r="E3969" s="4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8" t="s">
        <v>93</v>
      </c>
      <c r="B3970" s="38">
        <v>2023</v>
      </c>
      <c r="C3970" s="68">
        <v>45037</v>
      </c>
      <c r="D3970" s="38" t="s">
        <v>72</v>
      </c>
      <c r="E3970" s="4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8" t="s">
        <v>93</v>
      </c>
      <c r="B3971" s="38">
        <v>2023</v>
      </c>
      <c r="C3971" s="68">
        <v>45037</v>
      </c>
      <c r="D3971" s="38" t="s">
        <v>72</v>
      </c>
      <c r="E3971" s="4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8" t="s">
        <v>93</v>
      </c>
      <c r="B3972" s="38">
        <v>2023</v>
      </c>
      <c r="C3972" s="68">
        <v>45037</v>
      </c>
      <c r="D3972" s="38" t="s">
        <v>72</v>
      </c>
      <c r="E3972" s="4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8" t="s">
        <v>93</v>
      </c>
      <c r="B3973" s="38">
        <v>2023</v>
      </c>
      <c r="C3973" s="68">
        <v>45037</v>
      </c>
      <c r="D3973" s="38" t="s">
        <v>72</v>
      </c>
      <c r="E3973" s="4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8" t="s">
        <v>93</v>
      </c>
      <c r="B3974" s="38">
        <v>2023</v>
      </c>
      <c r="C3974" s="68">
        <v>45037</v>
      </c>
      <c r="D3974" s="38" t="s">
        <v>72</v>
      </c>
      <c r="E3974" s="4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8" t="s">
        <v>93</v>
      </c>
      <c r="B3975" s="38">
        <v>2023</v>
      </c>
      <c r="C3975" s="68">
        <v>45037</v>
      </c>
      <c r="D3975" s="38" t="s">
        <v>72</v>
      </c>
      <c r="E3975" s="4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8" t="s">
        <v>93</v>
      </c>
      <c r="B3976" s="38">
        <v>2023</v>
      </c>
      <c r="C3976" s="68">
        <v>45037</v>
      </c>
      <c r="D3976" s="38" t="s">
        <v>72</v>
      </c>
      <c r="E3976" s="4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8" t="s">
        <v>93</v>
      </c>
      <c r="B3977" s="38">
        <v>2023</v>
      </c>
      <c r="C3977" s="68">
        <v>45037</v>
      </c>
      <c r="D3977" s="38" t="s">
        <v>72</v>
      </c>
      <c r="E3977" s="4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8" t="s">
        <v>93</v>
      </c>
      <c r="B3978" s="38">
        <v>2023</v>
      </c>
      <c r="C3978" s="68">
        <v>45037</v>
      </c>
      <c r="D3978" s="38" t="s">
        <v>72</v>
      </c>
      <c r="E3978" s="4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8" t="s">
        <v>93</v>
      </c>
      <c r="B3979" s="38">
        <v>2023</v>
      </c>
      <c r="C3979" s="68">
        <v>45037</v>
      </c>
      <c r="D3979" s="38" t="s">
        <v>72</v>
      </c>
      <c r="E3979" s="4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8" t="s">
        <v>93</v>
      </c>
      <c r="B3980" s="38">
        <v>2023</v>
      </c>
      <c r="C3980" s="68">
        <v>45037</v>
      </c>
      <c r="D3980" s="38" t="s">
        <v>72</v>
      </c>
      <c r="E3980" s="4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8" t="s">
        <v>93</v>
      </c>
      <c r="B3981" s="38">
        <v>2023</v>
      </c>
      <c r="C3981" s="68">
        <v>45037</v>
      </c>
      <c r="D3981" s="38" t="s">
        <v>72</v>
      </c>
      <c r="E3981" s="4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8" t="s">
        <v>93</v>
      </c>
      <c r="B3982" s="38">
        <v>2023</v>
      </c>
      <c r="C3982" s="68">
        <v>45037</v>
      </c>
      <c r="D3982" s="38" t="s">
        <v>72</v>
      </c>
      <c r="E3982" s="4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8" t="s">
        <v>93</v>
      </c>
      <c r="B3983" s="38">
        <v>2023</v>
      </c>
      <c r="C3983" s="68">
        <v>45037</v>
      </c>
      <c r="D3983" s="38" t="s">
        <v>72</v>
      </c>
      <c r="E3983" s="4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8" t="s">
        <v>93</v>
      </c>
      <c r="B3984" s="38">
        <v>2023</v>
      </c>
      <c r="C3984" s="68">
        <v>45037</v>
      </c>
      <c r="D3984" s="38" t="s">
        <v>72</v>
      </c>
      <c r="E3984" s="4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8" t="s">
        <v>93</v>
      </c>
      <c r="B3985" s="38">
        <v>2023</v>
      </c>
      <c r="C3985" s="68">
        <v>45037</v>
      </c>
      <c r="D3985" s="38" t="s">
        <v>72</v>
      </c>
      <c r="E3985" s="4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8" t="s">
        <v>93</v>
      </c>
      <c r="B3986" s="38">
        <v>2023</v>
      </c>
      <c r="C3986" s="68">
        <v>45037</v>
      </c>
      <c r="D3986" s="38" t="s">
        <v>72</v>
      </c>
      <c r="E3986" s="4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8" t="s">
        <v>93</v>
      </c>
      <c r="B3987" s="38">
        <v>2023</v>
      </c>
      <c r="C3987" s="68">
        <v>45037</v>
      </c>
      <c r="D3987" s="38" t="s">
        <v>72</v>
      </c>
      <c r="E3987" s="4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8" t="s">
        <v>93</v>
      </c>
      <c r="B3988" s="38">
        <v>2023</v>
      </c>
      <c r="C3988" s="68">
        <v>45037</v>
      </c>
      <c r="D3988" s="38" t="s">
        <v>72</v>
      </c>
      <c r="E3988" s="4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8" t="s">
        <v>93</v>
      </c>
      <c r="B3989" s="38">
        <v>2023</v>
      </c>
      <c r="C3989" s="68">
        <v>45037</v>
      </c>
      <c r="D3989" s="38" t="s">
        <v>72</v>
      </c>
      <c r="E3989" s="4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8" t="s">
        <v>93</v>
      </c>
      <c r="B3990" s="38">
        <v>2023</v>
      </c>
      <c r="C3990" s="68">
        <v>45037</v>
      </c>
      <c r="D3990" s="38" t="s">
        <v>72</v>
      </c>
      <c r="E3990" s="4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8" t="s">
        <v>93</v>
      </c>
      <c r="B3991" s="38">
        <v>2023</v>
      </c>
      <c r="C3991" s="68">
        <v>45037</v>
      </c>
      <c r="D3991" s="38" t="s">
        <v>72</v>
      </c>
      <c r="E3991" s="4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8" t="s">
        <v>93</v>
      </c>
      <c r="B3992" s="38">
        <v>2023</v>
      </c>
      <c r="C3992" s="68">
        <v>45037</v>
      </c>
      <c r="D3992" s="38" t="s">
        <v>72</v>
      </c>
      <c r="E3992" s="4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8" t="s">
        <v>93</v>
      </c>
      <c r="B3993" s="38">
        <v>2023</v>
      </c>
      <c r="C3993" s="68">
        <v>45037</v>
      </c>
      <c r="D3993" s="38" t="s">
        <v>72</v>
      </c>
      <c r="E3993" s="4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8" t="s">
        <v>93</v>
      </c>
      <c r="B3994" s="38">
        <v>2023</v>
      </c>
      <c r="C3994" s="68">
        <v>45037</v>
      </c>
      <c r="D3994" s="38" t="s">
        <v>72</v>
      </c>
      <c r="E3994" s="4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8" t="s">
        <v>93</v>
      </c>
      <c r="B3995" s="38">
        <v>2023</v>
      </c>
      <c r="C3995" s="68">
        <v>45037</v>
      </c>
      <c r="D3995" s="38" t="s">
        <v>72</v>
      </c>
      <c r="E3995" s="4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8" t="s">
        <v>93</v>
      </c>
      <c r="B3996" s="38">
        <v>2023</v>
      </c>
      <c r="C3996" s="68">
        <v>45037</v>
      </c>
      <c r="D3996" s="38" t="s">
        <v>72</v>
      </c>
      <c r="E3996" s="4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8" t="s">
        <v>93</v>
      </c>
      <c r="B3997" s="38">
        <v>2023</v>
      </c>
      <c r="C3997" s="68">
        <v>45037</v>
      </c>
      <c r="D3997" s="38" t="s">
        <v>72</v>
      </c>
      <c r="E3997" s="4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8" t="s">
        <v>93</v>
      </c>
      <c r="B3998" s="38">
        <v>2023</v>
      </c>
      <c r="C3998" s="68">
        <v>45037</v>
      </c>
      <c r="D3998" s="38" t="s">
        <v>72</v>
      </c>
      <c r="E3998" s="4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8" t="s">
        <v>93</v>
      </c>
      <c r="B3999" s="38">
        <v>2023</v>
      </c>
      <c r="C3999" s="68">
        <v>45037</v>
      </c>
      <c r="D3999" s="38" t="s">
        <v>72</v>
      </c>
      <c r="E3999" s="4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8" t="s">
        <v>93</v>
      </c>
      <c r="B4000" s="38">
        <v>2023</v>
      </c>
      <c r="C4000" s="68">
        <v>45037</v>
      </c>
      <c r="D4000" s="38" t="s">
        <v>72</v>
      </c>
      <c r="E4000" s="4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8" t="s">
        <v>93</v>
      </c>
      <c r="B4001" s="38">
        <v>2023</v>
      </c>
      <c r="C4001" s="68">
        <v>45037</v>
      </c>
      <c r="D4001" s="38" t="s">
        <v>72</v>
      </c>
      <c r="E4001" s="4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8" t="s">
        <v>93</v>
      </c>
      <c r="B4002" s="38">
        <v>2023</v>
      </c>
      <c r="C4002" s="68">
        <v>45037</v>
      </c>
      <c r="D4002" s="38" t="s">
        <v>72</v>
      </c>
      <c r="E4002" s="4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8" t="s">
        <v>93</v>
      </c>
      <c r="B4003" s="38">
        <v>2023</v>
      </c>
      <c r="C4003" s="68">
        <v>45037</v>
      </c>
      <c r="D4003" s="38" t="s">
        <v>72</v>
      </c>
      <c r="E4003" s="4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8" t="s">
        <v>93</v>
      </c>
      <c r="B4004" s="38">
        <v>2023</v>
      </c>
      <c r="C4004" s="68">
        <v>45037</v>
      </c>
      <c r="D4004" s="38" t="s">
        <v>72</v>
      </c>
      <c r="E4004" s="4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8" t="s">
        <v>93</v>
      </c>
      <c r="B4005" s="38">
        <v>2023</v>
      </c>
      <c r="C4005" s="68">
        <v>45037</v>
      </c>
      <c r="D4005" s="38" t="s">
        <v>72</v>
      </c>
      <c r="E4005" s="4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8" t="s">
        <v>93</v>
      </c>
      <c r="B4006" s="38">
        <v>2023</v>
      </c>
      <c r="C4006" s="68">
        <v>45037</v>
      </c>
      <c r="D4006" s="38" t="s">
        <v>72</v>
      </c>
      <c r="E4006" s="4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8" t="s">
        <v>93</v>
      </c>
      <c r="B4007" s="38">
        <v>2023</v>
      </c>
      <c r="C4007" s="68">
        <v>45037</v>
      </c>
      <c r="D4007" s="38" t="s">
        <v>72</v>
      </c>
      <c r="E4007" s="4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8" t="s">
        <v>93</v>
      </c>
      <c r="B4008" s="38">
        <v>2023</v>
      </c>
      <c r="C4008" s="68">
        <v>45037</v>
      </c>
      <c r="D4008" s="38" t="s">
        <v>72</v>
      </c>
      <c r="E4008" s="4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8" t="s">
        <v>93</v>
      </c>
      <c r="B4009" s="38">
        <v>2023</v>
      </c>
      <c r="C4009" s="68">
        <v>45037</v>
      </c>
      <c r="D4009" s="38" t="s">
        <v>72</v>
      </c>
      <c r="E4009" s="4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8" t="s">
        <v>93</v>
      </c>
      <c r="B4010" s="38">
        <v>2023</v>
      </c>
      <c r="C4010" s="68">
        <v>45037</v>
      </c>
      <c r="D4010" s="38" t="s">
        <v>72</v>
      </c>
      <c r="E4010" s="4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8" t="s">
        <v>93</v>
      </c>
      <c r="B4011" s="38">
        <v>2023</v>
      </c>
      <c r="C4011" s="68">
        <v>45037</v>
      </c>
      <c r="D4011" s="38" t="s">
        <v>72</v>
      </c>
      <c r="E4011" s="4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8" t="s">
        <v>93</v>
      </c>
      <c r="B4012" s="38">
        <v>2023</v>
      </c>
      <c r="C4012" s="68">
        <v>45037</v>
      </c>
      <c r="D4012" s="38" t="s">
        <v>72</v>
      </c>
      <c r="E4012" s="4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8" t="s">
        <v>93</v>
      </c>
      <c r="B4013" s="38">
        <v>2023</v>
      </c>
      <c r="C4013" s="68">
        <v>45037</v>
      </c>
      <c r="D4013" s="38" t="s">
        <v>72</v>
      </c>
      <c r="E4013" s="4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8" t="s">
        <v>93</v>
      </c>
      <c r="B4014" s="38">
        <v>2023</v>
      </c>
      <c r="C4014" s="68">
        <v>45037</v>
      </c>
      <c r="D4014" s="38" t="s">
        <v>72</v>
      </c>
      <c r="E4014" s="4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8" t="s">
        <v>93</v>
      </c>
      <c r="B4015" s="38">
        <v>2023</v>
      </c>
      <c r="C4015" s="68">
        <v>45037</v>
      </c>
      <c r="D4015" s="38" t="s">
        <v>72</v>
      </c>
      <c r="E4015" s="4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8" t="s">
        <v>93</v>
      </c>
      <c r="B4016" s="38">
        <v>2023</v>
      </c>
      <c r="C4016" s="68">
        <v>45037</v>
      </c>
      <c r="D4016" s="38" t="s">
        <v>72</v>
      </c>
      <c r="E4016" s="4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8" t="s">
        <v>93</v>
      </c>
      <c r="B4017" s="38">
        <v>2023</v>
      </c>
      <c r="C4017" s="68">
        <v>45037</v>
      </c>
      <c r="D4017" s="38" t="s">
        <v>72</v>
      </c>
      <c r="E4017" s="4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8" t="s">
        <v>93</v>
      </c>
      <c r="B4018" s="38">
        <v>2023</v>
      </c>
      <c r="C4018" s="68">
        <v>45037</v>
      </c>
      <c r="D4018" s="38" t="s">
        <v>72</v>
      </c>
      <c r="E4018" s="4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8" t="s">
        <v>93</v>
      </c>
      <c r="B4019" s="38">
        <v>2023</v>
      </c>
      <c r="C4019" s="68">
        <v>45037</v>
      </c>
      <c r="D4019" s="38" t="s">
        <v>72</v>
      </c>
      <c r="E4019" s="4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8" t="s">
        <v>93</v>
      </c>
      <c r="B4020" s="38">
        <v>2023</v>
      </c>
      <c r="C4020" s="68">
        <v>45037</v>
      </c>
      <c r="D4020" s="38" t="s">
        <v>72</v>
      </c>
      <c r="E4020" s="4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38" t="s">
        <v>657</v>
      </c>
      <c r="B4105" s="38">
        <v>2024</v>
      </c>
      <c r="C4105" s="9">
        <v>45305</v>
      </c>
      <c r="D4105" s="38" t="s">
        <v>3881</v>
      </c>
      <c r="E4105" s="4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38" t="s">
        <v>657</v>
      </c>
      <c r="B4106" s="38">
        <v>2024</v>
      </c>
      <c r="C4106" s="9">
        <v>45305</v>
      </c>
      <c r="D4106" s="38" t="s">
        <v>3881</v>
      </c>
      <c r="E4106" s="4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38" t="s">
        <v>657</v>
      </c>
      <c r="B4107" s="38">
        <v>2024</v>
      </c>
      <c r="C4107" s="9">
        <v>45305</v>
      </c>
      <c r="D4107" s="38" t="s">
        <v>3881</v>
      </c>
      <c r="E4107" s="4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38" t="s">
        <v>657</v>
      </c>
      <c r="B4108" s="38">
        <v>2024</v>
      </c>
      <c r="C4108" s="9">
        <v>45305</v>
      </c>
      <c r="D4108" s="38" t="s">
        <v>3881</v>
      </c>
      <c r="E4108" s="4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38" t="s">
        <v>657</v>
      </c>
      <c r="B4109" s="38">
        <v>2024</v>
      </c>
      <c r="C4109" s="9">
        <v>45305</v>
      </c>
      <c r="D4109" s="38" t="s">
        <v>3881</v>
      </c>
      <c r="E4109" s="4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38" t="s">
        <v>657</v>
      </c>
      <c r="B4110" s="38">
        <v>2024</v>
      </c>
      <c r="C4110" s="9">
        <v>45305</v>
      </c>
      <c r="D4110" s="38" t="s">
        <v>3881</v>
      </c>
      <c r="E4110" s="4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38" t="s">
        <v>657</v>
      </c>
      <c r="B4111" s="38">
        <v>2024</v>
      </c>
      <c r="C4111" s="9">
        <v>45305</v>
      </c>
      <c r="D4111" s="38" t="s">
        <v>3881</v>
      </c>
      <c r="E4111" s="4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38" t="s">
        <v>657</v>
      </c>
      <c r="B4112" s="38">
        <v>2024</v>
      </c>
      <c r="C4112" s="9">
        <v>45305</v>
      </c>
      <c r="D4112" s="38" t="s">
        <v>3881</v>
      </c>
      <c r="E4112" s="4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38" t="s">
        <v>657</v>
      </c>
      <c r="B4113" s="38">
        <v>2024</v>
      </c>
      <c r="C4113" s="9">
        <v>45305</v>
      </c>
      <c r="D4113" s="38" t="s">
        <v>3881</v>
      </c>
      <c r="E4113" s="4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38" t="s">
        <v>657</v>
      </c>
      <c r="B4114" s="38">
        <v>2024</v>
      </c>
      <c r="C4114" s="9">
        <v>45305</v>
      </c>
      <c r="D4114" s="38" t="s">
        <v>3881</v>
      </c>
      <c r="E4114" s="4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38" t="s">
        <v>657</v>
      </c>
      <c r="B4115" s="38">
        <v>2024</v>
      </c>
      <c r="C4115" s="9">
        <v>45305</v>
      </c>
      <c r="D4115" s="38" t="s">
        <v>3881</v>
      </c>
      <c r="E4115" s="4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38" t="s">
        <v>657</v>
      </c>
      <c r="B4116" s="38">
        <v>2024</v>
      </c>
      <c r="C4116" s="9">
        <v>45305</v>
      </c>
      <c r="D4116" s="38" t="s">
        <v>3881</v>
      </c>
      <c r="E4116" s="4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38" t="s">
        <v>657</v>
      </c>
      <c r="B4117" s="38">
        <v>2024</v>
      </c>
      <c r="C4117" s="9">
        <v>45305</v>
      </c>
      <c r="D4117" s="38" t="s">
        <v>3881</v>
      </c>
      <c r="E4117" s="4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38" t="s">
        <v>657</v>
      </c>
      <c r="B4118" s="38">
        <v>2024</v>
      </c>
      <c r="C4118" s="9">
        <v>45305</v>
      </c>
      <c r="D4118" s="38" t="s">
        <v>3881</v>
      </c>
      <c r="E4118" s="4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38" t="s">
        <v>657</v>
      </c>
      <c r="B4119" s="38">
        <v>2024</v>
      </c>
      <c r="C4119" s="9">
        <v>45305</v>
      </c>
      <c r="D4119" s="38" t="s">
        <v>3881</v>
      </c>
      <c r="E4119" s="4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38" t="s">
        <v>657</v>
      </c>
      <c r="B4120" s="38">
        <v>2024</v>
      </c>
      <c r="C4120" s="9">
        <v>45305</v>
      </c>
      <c r="D4120" s="38" t="s">
        <v>3881</v>
      </c>
      <c r="E4120" s="4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38" t="s">
        <v>657</v>
      </c>
      <c r="B4121" s="38">
        <v>2024</v>
      </c>
      <c r="C4121" s="9">
        <v>45305</v>
      </c>
      <c r="D4121" s="38" t="s">
        <v>3881</v>
      </c>
      <c r="E4121" s="4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38" t="s">
        <v>657</v>
      </c>
      <c r="B4122" s="38">
        <v>2024</v>
      </c>
      <c r="C4122" s="9">
        <v>45305</v>
      </c>
      <c r="D4122" s="38" t="s">
        <v>3881</v>
      </c>
      <c r="E4122" s="4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38" t="s">
        <v>657</v>
      </c>
      <c r="B4123" s="38">
        <v>2024</v>
      </c>
      <c r="C4123" s="9">
        <v>45305</v>
      </c>
      <c r="D4123" s="38" t="s">
        <v>3881</v>
      </c>
      <c r="E4123" s="4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38" t="s">
        <v>657</v>
      </c>
      <c r="B4124" s="38">
        <v>2024</v>
      </c>
      <c r="C4124" s="9">
        <v>45305</v>
      </c>
      <c r="D4124" s="38" t="s">
        <v>3881</v>
      </c>
      <c r="E4124" s="4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38" t="s">
        <v>657</v>
      </c>
      <c r="B4125" s="38">
        <v>2024</v>
      </c>
      <c r="C4125" s="9">
        <v>45305</v>
      </c>
      <c r="D4125" s="38" t="s">
        <v>3881</v>
      </c>
      <c r="E4125" s="4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38" t="s">
        <v>657</v>
      </c>
      <c r="B4126" s="38">
        <v>2024</v>
      </c>
      <c r="C4126" s="9">
        <v>45305</v>
      </c>
      <c r="D4126" s="38" t="s">
        <v>3881</v>
      </c>
      <c r="E4126" s="4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38" t="s">
        <v>657</v>
      </c>
      <c r="B4127" s="38">
        <v>2024</v>
      </c>
      <c r="C4127" s="9">
        <v>45305</v>
      </c>
      <c r="D4127" s="38" t="s">
        <v>3881</v>
      </c>
      <c r="E4127" s="4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38" t="s">
        <v>657</v>
      </c>
      <c r="B4128" s="38">
        <v>2024</v>
      </c>
      <c r="C4128" s="9">
        <v>45305</v>
      </c>
      <c r="D4128" s="38" t="s">
        <v>3881</v>
      </c>
      <c r="E4128" s="4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38" t="s">
        <v>657</v>
      </c>
      <c r="B4129" s="38">
        <v>2024</v>
      </c>
      <c r="C4129" s="9">
        <v>45305</v>
      </c>
      <c r="D4129" s="38" t="s">
        <v>3881</v>
      </c>
      <c r="E4129" s="4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38" t="s">
        <v>657</v>
      </c>
      <c r="B4130" s="38">
        <v>2024</v>
      </c>
      <c r="C4130" s="9">
        <v>45305</v>
      </c>
      <c r="D4130" s="38" t="s">
        <v>3881</v>
      </c>
      <c r="E4130" s="4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38" t="s">
        <v>657</v>
      </c>
      <c r="B4131" s="38">
        <v>2024</v>
      </c>
      <c r="C4131" s="9">
        <v>45305</v>
      </c>
      <c r="D4131" s="38" t="s">
        <v>3881</v>
      </c>
      <c r="E4131" s="4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38" t="s">
        <v>657</v>
      </c>
      <c r="B4132" s="38">
        <v>2024</v>
      </c>
      <c r="C4132" s="9">
        <v>45305</v>
      </c>
      <c r="D4132" s="38" t="s">
        <v>3881</v>
      </c>
      <c r="E4132" s="4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38" t="s">
        <v>657</v>
      </c>
      <c r="B4133" s="38">
        <v>2024</v>
      </c>
      <c r="C4133" s="9">
        <v>45305</v>
      </c>
      <c r="D4133" s="38" t="s">
        <v>3881</v>
      </c>
      <c r="E4133" s="4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38" t="s">
        <v>657</v>
      </c>
      <c r="B4134" s="38">
        <v>2024</v>
      </c>
      <c r="C4134" s="9">
        <v>45305</v>
      </c>
      <c r="D4134" s="38" t="s">
        <v>3881</v>
      </c>
      <c r="E4134" s="4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38" t="s">
        <v>657</v>
      </c>
      <c r="B4135" s="38">
        <v>2024</v>
      </c>
      <c r="C4135" s="9">
        <v>45305</v>
      </c>
      <c r="D4135" s="38" t="s">
        <v>3881</v>
      </c>
      <c r="E4135" s="4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38" t="s">
        <v>657</v>
      </c>
      <c r="B4136" s="38">
        <v>2024</v>
      </c>
      <c r="C4136" s="9">
        <v>45305</v>
      </c>
      <c r="D4136" s="38" t="s">
        <v>3881</v>
      </c>
      <c r="E4136" s="4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38" t="s">
        <v>657</v>
      </c>
      <c r="B4137" s="38">
        <v>2024</v>
      </c>
      <c r="C4137" s="9">
        <v>45305</v>
      </c>
      <c r="D4137" s="38" t="s">
        <v>3881</v>
      </c>
      <c r="E4137" s="4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38" t="s">
        <v>657</v>
      </c>
      <c r="B4138" s="38">
        <v>2024</v>
      </c>
      <c r="C4138" s="9">
        <v>45305</v>
      </c>
      <c r="D4138" s="38" t="s">
        <v>3881</v>
      </c>
      <c r="E4138" s="4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38" t="s">
        <v>657</v>
      </c>
      <c r="B4139" s="38">
        <v>2024</v>
      </c>
      <c r="C4139" s="9">
        <v>45305</v>
      </c>
      <c r="D4139" s="38" t="s">
        <v>3881</v>
      </c>
      <c r="E4139" s="4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38" t="s">
        <v>657</v>
      </c>
      <c r="B4140" s="38">
        <v>2024</v>
      </c>
      <c r="C4140" s="9">
        <v>45305</v>
      </c>
      <c r="D4140" s="38" t="s">
        <v>3881</v>
      </c>
      <c r="E4140" s="4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38" t="s">
        <v>657</v>
      </c>
      <c r="B4141" s="38">
        <v>2024</v>
      </c>
      <c r="C4141" s="9">
        <v>45305</v>
      </c>
      <c r="D4141" s="38" t="s">
        <v>3881</v>
      </c>
      <c r="E4141" s="4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38" t="s">
        <v>657</v>
      </c>
      <c r="B4142" s="38">
        <v>2024</v>
      </c>
      <c r="C4142" s="9">
        <v>45305</v>
      </c>
      <c r="D4142" s="38" t="s">
        <v>3881</v>
      </c>
      <c r="E4142" s="4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38" t="s">
        <v>657</v>
      </c>
      <c r="B4143" s="38">
        <v>2024</v>
      </c>
      <c r="C4143" s="9">
        <v>45305</v>
      </c>
      <c r="D4143" s="38" t="s">
        <v>3881</v>
      </c>
      <c r="E4143" s="4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38" t="s">
        <v>657</v>
      </c>
      <c r="B4144" s="38">
        <v>2024</v>
      </c>
      <c r="C4144" s="9">
        <v>45305</v>
      </c>
      <c r="D4144" s="38" t="s">
        <v>3881</v>
      </c>
      <c r="E4144" s="4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38" t="s">
        <v>657</v>
      </c>
      <c r="B4145" s="38">
        <v>2024</v>
      </c>
      <c r="C4145" s="9">
        <v>45305</v>
      </c>
      <c r="D4145" s="38" t="s">
        <v>3881</v>
      </c>
      <c r="E4145" s="4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38" t="s">
        <v>657</v>
      </c>
      <c r="B4146" s="38">
        <v>2024</v>
      </c>
      <c r="C4146" s="9">
        <v>45305</v>
      </c>
      <c r="D4146" s="38" t="s">
        <v>3881</v>
      </c>
      <c r="E4146" s="4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38" t="s">
        <v>657</v>
      </c>
      <c r="B4147" s="38">
        <v>2024</v>
      </c>
      <c r="C4147" s="9">
        <v>45305</v>
      </c>
      <c r="D4147" s="38" t="s">
        <v>3881</v>
      </c>
      <c r="E4147" s="4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38" t="s">
        <v>657</v>
      </c>
      <c r="B4148" s="38">
        <v>2024</v>
      </c>
      <c r="C4148" s="9">
        <v>45305</v>
      </c>
      <c r="D4148" s="38" t="s">
        <v>3881</v>
      </c>
      <c r="E4148" s="4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38" t="s">
        <v>657</v>
      </c>
      <c r="B4149" s="38">
        <v>2024</v>
      </c>
      <c r="C4149" s="9">
        <v>45305</v>
      </c>
      <c r="D4149" s="38" t="s">
        <v>3881</v>
      </c>
      <c r="E4149" s="4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38" t="s">
        <v>657</v>
      </c>
      <c r="B4150" s="38">
        <v>2024</v>
      </c>
      <c r="C4150" s="9">
        <v>45305</v>
      </c>
      <c r="D4150" s="38" t="s">
        <v>3881</v>
      </c>
      <c r="E4150" s="4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38" t="s">
        <v>657</v>
      </c>
      <c r="B4151" s="38">
        <v>2024</v>
      </c>
      <c r="C4151" s="9">
        <v>45305</v>
      </c>
      <c r="D4151" s="38" t="s">
        <v>3881</v>
      </c>
      <c r="E4151" s="4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38" t="s">
        <v>657</v>
      </c>
      <c r="B4152" s="38">
        <v>2024</v>
      </c>
      <c r="C4152" s="9">
        <v>45305</v>
      </c>
      <c r="D4152" s="38" t="s">
        <v>3881</v>
      </c>
      <c r="E4152" s="4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38" t="s">
        <v>657</v>
      </c>
      <c r="B4153" s="38">
        <v>2024</v>
      </c>
      <c r="C4153" s="9">
        <v>45305</v>
      </c>
      <c r="D4153" s="38" t="s">
        <v>3881</v>
      </c>
      <c r="E4153" s="4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38" t="s">
        <v>657</v>
      </c>
      <c r="B4154" s="38">
        <v>2024</v>
      </c>
      <c r="C4154" s="9">
        <v>45305</v>
      </c>
      <c r="D4154" s="38" t="s">
        <v>3881</v>
      </c>
      <c r="E4154" s="4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38" t="s">
        <v>657</v>
      </c>
      <c r="B4155" s="38">
        <v>2024</v>
      </c>
      <c r="C4155" s="9">
        <v>45305</v>
      </c>
      <c r="D4155" s="38" t="s">
        <v>3881</v>
      </c>
      <c r="E4155" s="4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38" t="s">
        <v>657</v>
      </c>
      <c r="B4156" s="38">
        <v>2024</v>
      </c>
      <c r="C4156" s="9">
        <v>45305</v>
      </c>
      <c r="D4156" s="38" t="s">
        <v>3881</v>
      </c>
      <c r="E4156" s="4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38" t="s">
        <v>657</v>
      </c>
      <c r="B4157" s="38">
        <v>2024</v>
      </c>
      <c r="C4157" s="9">
        <v>45305</v>
      </c>
      <c r="D4157" s="38" t="s">
        <v>3881</v>
      </c>
      <c r="E4157" s="4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38" t="s">
        <v>657</v>
      </c>
      <c r="B4158" s="38">
        <v>2024</v>
      </c>
      <c r="C4158" s="9">
        <v>45305</v>
      </c>
      <c r="D4158" s="38" t="s">
        <v>3881</v>
      </c>
      <c r="E4158" s="4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38" t="s">
        <v>657</v>
      </c>
      <c r="B4159" s="38">
        <v>2024</v>
      </c>
      <c r="C4159" s="9">
        <v>45305</v>
      </c>
      <c r="D4159" s="38" t="s">
        <v>3881</v>
      </c>
      <c r="E4159" s="4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38" t="s">
        <v>657</v>
      </c>
      <c r="B4160" s="38">
        <v>2024</v>
      </c>
      <c r="C4160" s="9">
        <v>45305</v>
      </c>
      <c r="D4160" s="38" t="s">
        <v>3881</v>
      </c>
      <c r="E4160" s="4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1048576" spans="5:5" x14ac:dyDescent="0.3">
      <c r="E1048576" s="43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60 J2:J4160">
    <cfRule type="expression" dxfId="22" priority="12">
      <formula>$F1=6</formula>
    </cfRule>
    <cfRule type="expression" dxfId="21" priority="13">
      <formula>$F1=5</formula>
    </cfRule>
    <cfRule type="expression" dxfId="20" priority="14">
      <formula>$F1=4</formula>
    </cfRule>
    <cfRule type="expression" dxfId="19" priority="15">
      <formula>$F1=3</formula>
    </cfRule>
    <cfRule type="expression" dxfId="18" priority="16">
      <formula>$F1=1</formula>
    </cfRule>
    <cfRule type="expression" dxfId="17" priority="17">
      <formula>$F1=2</formula>
    </cfRule>
  </conditionalFormatting>
  <conditionalFormatting sqref="D3943:D4020 A3943:B4020">
    <cfRule type="expression" dxfId="16" priority="10">
      <formula>#REF!="F"</formula>
    </cfRule>
    <cfRule type="expression" dxfId="15" priority="11">
      <formula>#REF!="Q"</formula>
    </cfRule>
  </conditionalFormatting>
  <conditionalFormatting sqref="E1048576">
    <cfRule type="expression" dxfId="14" priority="4">
      <formula>$F1048576=6</formula>
    </cfRule>
    <cfRule type="expression" dxfId="13" priority="5">
      <formula>$F1048576=5</formula>
    </cfRule>
    <cfRule type="expression" dxfId="12" priority="6">
      <formula>$F1048576=4</formula>
    </cfRule>
    <cfRule type="expression" dxfId="11" priority="7">
      <formula>$F1048576=3</formula>
    </cfRule>
    <cfRule type="expression" dxfId="10" priority="8">
      <formula>$F1048576=1</formula>
    </cfRule>
    <cfRule type="expression" dxfId="9" priority="9">
      <formula>$F1048576=2</formula>
    </cfRule>
  </conditionalFormatting>
  <conditionalFormatting sqref="A4105:D4160">
    <cfRule type="expression" dxfId="8" priority="1">
      <formula>$E4105="Q"</formula>
    </cfRule>
    <cfRule type="expression" dxfId="7" priority="2">
      <formula>$E4105="G"</formula>
    </cfRule>
    <cfRule type="expression" dxfId="6" priority="3">
      <formula>$E4105="B"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146"/>
  <sheetViews>
    <sheetView tabSelected="1" workbookViewId="0">
      <pane ySplit="1" topLeftCell="A4118" activePane="bottomLeft" state="frozen"/>
      <selection pane="bottomLeft" activeCell="H4134" sqref="H4134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3" t="s">
        <v>3870</v>
      </c>
      <c r="M1" s="43" t="s">
        <v>3871</v>
      </c>
      <c r="N1" s="43" t="s">
        <v>3867</v>
      </c>
      <c r="O1" s="43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  <row r="4091" spans="1:15" x14ac:dyDescent="0.3">
      <c r="A4091" t="s">
        <v>657</v>
      </c>
      <c r="B4091">
        <v>2024</v>
      </c>
      <c r="C4091" s="9">
        <v>45305</v>
      </c>
      <c r="D4091" t="s">
        <v>3881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1</v>
      </c>
      <c r="L4091">
        <v>29.539000000000001</v>
      </c>
      <c r="M4091">
        <v>29.742000000000001</v>
      </c>
      <c r="N4091">
        <v>31.6</v>
      </c>
      <c r="O4091">
        <v>0.92900000000000005</v>
      </c>
    </row>
    <row r="4092" spans="1:15" x14ac:dyDescent="0.3">
      <c r="A4092" t="s">
        <v>657</v>
      </c>
      <c r="B4092">
        <v>2024</v>
      </c>
      <c r="C4092" s="9">
        <v>45305</v>
      </c>
      <c r="D4092" t="s">
        <v>3881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3</v>
      </c>
      <c r="L4092">
        <v>26.738</v>
      </c>
      <c r="M4092">
        <v>26.984999999999999</v>
      </c>
      <c r="N4092">
        <v>29.617000000000001</v>
      </c>
      <c r="O4092">
        <v>1.3160000000000001</v>
      </c>
    </row>
    <row r="4093" spans="1:15" x14ac:dyDescent="0.3">
      <c r="A4093" t="s">
        <v>657</v>
      </c>
      <c r="B4093">
        <v>2024</v>
      </c>
      <c r="C4093" s="9">
        <v>45305</v>
      </c>
      <c r="D4093" t="s">
        <v>3881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8</v>
      </c>
      <c r="L4093">
        <v>23.754999999999999</v>
      </c>
      <c r="M4093">
        <v>23.902000000000001</v>
      </c>
      <c r="N4093">
        <v>25.882000000000001</v>
      </c>
      <c r="O4093">
        <v>0.99</v>
      </c>
    </row>
    <row r="4094" spans="1:15" x14ac:dyDescent="0.3">
      <c r="A4094" t="s">
        <v>657</v>
      </c>
      <c r="B4094">
        <v>2024</v>
      </c>
      <c r="C4094" s="9">
        <v>45305</v>
      </c>
      <c r="D4094" t="s">
        <v>3881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5</v>
      </c>
      <c r="L4094">
        <v>26.265999999999998</v>
      </c>
      <c r="M4094">
        <v>26.198</v>
      </c>
      <c r="N4094">
        <v>27.596</v>
      </c>
      <c r="O4094">
        <v>0.69899999999999995</v>
      </c>
    </row>
    <row r="4095" spans="1:15" x14ac:dyDescent="0.3">
      <c r="A4095" t="s">
        <v>657</v>
      </c>
      <c r="B4095">
        <v>2024</v>
      </c>
      <c r="C4095" s="9">
        <v>45305</v>
      </c>
      <c r="D4095" t="s">
        <v>3881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12</v>
      </c>
      <c r="L4095">
        <v>22.733000000000001</v>
      </c>
      <c r="M4095">
        <v>22.661999999999999</v>
      </c>
      <c r="N4095">
        <v>24.056000000000001</v>
      </c>
      <c r="O4095">
        <v>0.69699999999999995</v>
      </c>
    </row>
    <row r="4096" spans="1:15" x14ac:dyDescent="0.3">
      <c r="A4096" t="s">
        <v>657</v>
      </c>
      <c r="B4096">
        <v>2024</v>
      </c>
      <c r="C4096" s="9">
        <v>45305</v>
      </c>
      <c r="D4096" t="s">
        <v>3881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16</v>
      </c>
      <c r="L4096">
        <v>9</v>
      </c>
      <c r="M4096">
        <v>5.3719999999999999</v>
      </c>
      <c r="N4096">
        <v>16.68</v>
      </c>
      <c r="O4096">
        <v>5.6539999999999999</v>
      </c>
    </row>
    <row r="4097" spans="1:15" x14ac:dyDescent="0.3">
      <c r="A4097" t="s">
        <v>657</v>
      </c>
      <c r="B4097">
        <v>2024</v>
      </c>
      <c r="C4097" s="9">
        <v>45305</v>
      </c>
      <c r="D4097" t="s">
        <v>3881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7</v>
      </c>
      <c r="L4097">
        <v>29.236000000000001</v>
      </c>
      <c r="M4097">
        <v>29.388000000000002</v>
      </c>
      <c r="N4097">
        <v>31.094000000000001</v>
      </c>
      <c r="O4097">
        <v>0.85299999999999998</v>
      </c>
    </row>
    <row r="4098" spans="1:15" x14ac:dyDescent="0.3">
      <c r="A4098" t="s">
        <v>657</v>
      </c>
      <c r="B4098">
        <v>2024</v>
      </c>
      <c r="C4098" s="9">
        <v>45305</v>
      </c>
      <c r="D4098" t="s">
        <v>3881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</v>
      </c>
      <c r="L4098">
        <v>22.978999999999999</v>
      </c>
      <c r="M4098">
        <v>23.463000000000001</v>
      </c>
      <c r="N4098">
        <v>26.009</v>
      </c>
      <c r="O4098">
        <v>1.2729999999999999</v>
      </c>
    </row>
    <row r="4099" spans="1:15" x14ac:dyDescent="0.3">
      <c r="A4099" t="s">
        <v>657</v>
      </c>
      <c r="B4099">
        <v>2024</v>
      </c>
      <c r="C4099" s="9">
        <v>45305</v>
      </c>
      <c r="D4099" t="s">
        <v>3881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11</v>
      </c>
      <c r="L4099">
        <v>26.573999999999899</v>
      </c>
      <c r="M4099">
        <v>26.529</v>
      </c>
      <c r="N4099">
        <v>28.643000000000001</v>
      </c>
      <c r="O4099">
        <v>1.0569999999999999</v>
      </c>
    </row>
    <row r="4100" spans="1:15" x14ac:dyDescent="0.3">
      <c r="A4100" t="s">
        <v>657</v>
      </c>
      <c r="B4100">
        <v>2024</v>
      </c>
      <c r="C4100" s="9">
        <v>45305</v>
      </c>
      <c r="D4100" t="s">
        <v>3881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9</v>
      </c>
      <c r="L4100">
        <v>21.65</v>
      </c>
      <c r="M4100">
        <v>21.729999999999901</v>
      </c>
      <c r="N4100">
        <v>24.015999999999998</v>
      </c>
      <c r="O4100">
        <v>1.143</v>
      </c>
    </row>
    <row r="4101" spans="1:15" x14ac:dyDescent="0.3">
      <c r="A4101" t="s">
        <v>657</v>
      </c>
      <c r="B4101">
        <v>2024</v>
      </c>
      <c r="C4101" s="9">
        <v>45305</v>
      </c>
      <c r="D4101" t="s">
        <v>3881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6</v>
      </c>
      <c r="L4101">
        <v>22.620999999999999</v>
      </c>
      <c r="M4101">
        <v>22.367000000000001</v>
      </c>
      <c r="N4101">
        <v>24.829000000000001</v>
      </c>
      <c r="O4101">
        <v>1.2310000000000001</v>
      </c>
    </row>
    <row r="4102" spans="1:15" x14ac:dyDescent="0.3">
      <c r="A4102" t="s">
        <v>657</v>
      </c>
      <c r="B4102">
        <v>2024</v>
      </c>
      <c r="C4102" s="9">
        <v>45305</v>
      </c>
      <c r="D4102" t="s">
        <v>3881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18</v>
      </c>
      <c r="L4102">
        <v>15.452</v>
      </c>
      <c r="M4102">
        <v>14.772</v>
      </c>
      <c r="N4102">
        <v>19.402000000000001</v>
      </c>
      <c r="O4102">
        <v>2.3149999999999999</v>
      </c>
    </row>
    <row r="4103" spans="1:15" x14ac:dyDescent="0.3">
      <c r="A4103" t="s">
        <v>657</v>
      </c>
      <c r="B4103">
        <v>2024</v>
      </c>
      <c r="C4103" s="9">
        <v>45305</v>
      </c>
      <c r="D4103" t="s">
        <v>3881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4</v>
      </c>
      <c r="L4103">
        <v>28.730999999999899</v>
      </c>
      <c r="M4103">
        <v>28.806000000000001</v>
      </c>
      <c r="N4103">
        <v>30.292000000000002</v>
      </c>
      <c r="O4103">
        <v>0.74299999999999999</v>
      </c>
    </row>
    <row r="4104" spans="1:15" x14ac:dyDescent="0.3">
      <c r="A4104" t="s">
        <v>657</v>
      </c>
      <c r="B4104">
        <v>2024</v>
      </c>
      <c r="C4104" s="9">
        <v>45305</v>
      </c>
      <c r="D4104" t="s">
        <v>3881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10</v>
      </c>
      <c r="L4104">
        <v>23.350999999999999</v>
      </c>
      <c r="M4104">
        <v>23.44</v>
      </c>
      <c r="N4104">
        <v>24.954000000000001</v>
      </c>
      <c r="O4104">
        <v>0.75700000000000001</v>
      </c>
    </row>
    <row r="4105" spans="1:15" x14ac:dyDescent="0.3">
      <c r="A4105" t="s">
        <v>657</v>
      </c>
      <c r="B4105">
        <v>2024</v>
      </c>
      <c r="C4105" s="9">
        <v>45305</v>
      </c>
      <c r="D4105" t="s">
        <v>3881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14</v>
      </c>
      <c r="L4105">
        <v>18.974</v>
      </c>
      <c r="M4105">
        <v>19.158999999999999</v>
      </c>
      <c r="N4105">
        <v>21.053000000000001</v>
      </c>
      <c r="O4105">
        <v>0.94699999999999995</v>
      </c>
    </row>
    <row r="4106" spans="1:15" x14ac:dyDescent="0.3">
      <c r="A4106" t="s">
        <v>657</v>
      </c>
      <c r="B4106">
        <v>2024</v>
      </c>
      <c r="C4106" s="9">
        <v>45305</v>
      </c>
      <c r="D4106" t="s">
        <v>3881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13</v>
      </c>
      <c r="L4106">
        <v>19.070999999999898</v>
      </c>
      <c r="M4106">
        <v>19.117999999999999</v>
      </c>
      <c r="N4106">
        <v>21.67</v>
      </c>
      <c r="O4106">
        <v>1.276</v>
      </c>
    </row>
    <row r="4107" spans="1:15" x14ac:dyDescent="0.3">
      <c r="A4107" t="s">
        <v>657</v>
      </c>
      <c r="B4107">
        <v>2024</v>
      </c>
      <c r="C4107" s="9">
        <v>45305</v>
      </c>
      <c r="D4107" t="s">
        <v>3881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17</v>
      </c>
      <c r="L4107">
        <v>9</v>
      </c>
      <c r="M4107">
        <v>11.353999999999999</v>
      </c>
      <c r="N4107">
        <v>19.846</v>
      </c>
      <c r="O4107">
        <v>4.2460000000000004</v>
      </c>
    </row>
    <row r="4108" spans="1:15" x14ac:dyDescent="0.3">
      <c r="A4108" t="s">
        <v>657</v>
      </c>
      <c r="B4108">
        <v>2024</v>
      </c>
      <c r="C4108" s="9">
        <v>45305</v>
      </c>
      <c r="D4108" t="s">
        <v>3881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19</v>
      </c>
      <c r="L4108">
        <v>10.824999999999999</v>
      </c>
      <c r="M4108">
        <v>11.196</v>
      </c>
      <c r="N4108">
        <v>16.082000000000001</v>
      </c>
      <c r="O4108">
        <v>2.4430000000000001</v>
      </c>
    </row>
    <row r="4109" spans="1:15" x14ac:dyDescent="0.3">
      <c r="A4109" t="s">
        <v>657</v>
      </c>
      <c r="B4109">
        <v>2024</v>
      </c>
      <c r="C4109" s="9">
        <v>45305</v>
      </c>
      <c r="D4109" t="s">
        <v>3881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15</v>
      </c>
      <c r="L4109">
        <v>14.726000000000001</v>
      </c>
      <c r="M4109">
        <v>13.592000000000001</v>
      </c>
      <c r="N4109">
        <v>17.536000000000001</v>
      </c>
      <c r="O4109">
        <v>1.972</v>
      </c>
    </row>
    <row r="4110" spans="1:15" x14ac:dyDescent="0.3">
      <c r="A4110" t="s">
        <v>657</v>
      </c>
      <c r="B4110">
        <v>2024</v>
      </c>
      <c r="C4110" s="9">
        <v>45305</v>
      </c>
      <c r="D4110" t="s">
        <v>3881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8</v>
      </c>
      <c r="L4110">
        <v>23.902000000000001</v>
      </c>
      <c r="M4110">
        <v>24.167000000000002</v>
      </c>
      <c r="N4110">
        <v>26.125</v>
      </c>
      <c r="O4110">
        <v>0.97899999999999998</v>
      </c>
    </row>
    <row r="4111" spans="1:15" x14ac:dyDescent="0.3">
      <c r="A4111" t="s">
        <v>657</v>
      </c>
      <c r="B4111">
        <v>2024</v>
      </c>
      <c r="C4111" s="9">
        <v>45305</v>
      </c>
      <c r="D4111" t="s">
        <v>3881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6</v>
      </c>
      <c r="L4111">
        <v>22.367000000000001</v>
      </c>
      <c r="M4111">
        <v>22.571000000000002</v>
      </c>
      <c r="N4111">
        <v>24.971</v>
      </c>
      <c r="O4111">
        <v>1.2</v>
      </c>
    </row>
    <row r="4112" spans="1:15" x14ac:dyDescent="0.3">
      <c r="A4112" t="s">
        <v>657</v>
      </c>
      <c r="B4112">
        <v>2024</v>
      </c>
      <c r="C4112" s="9">
        <v>45305</v>
      </c>
      <c r="D4112" t="s">
        <v>3881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9</v>
      </c>
      <c r="L4112">
        <v>21.729999999999901</v>
      </c>
      <c r="M4112">
        <v>21.742999999999999</v>
      </c>
      <c r="N4112">
        <v>23.978999999999999</v>
      </c>
      <c r="O4112">
        <v>1.1180000000000001</v>
      </c>
    </row>
    <row r="4113" spans="1:15" x14ac:dyDescent="0.3">
      <c r="A4113" t="s">
        <v>657</v>
      </c>
      <c r="B4113">
        <v>2024</v>
      </c>
      <c r="C4113" s="9">
        <v>45305</v>
      </c>
      <c r="D4113" t="s">
        <v>3881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13</v>
      </c>
      <c r="L4113">
        <v>19.117999999999999</v>
      </c>
      <c r="M4113">
        <v>19.061</v>
      </c>
      <c r="N4113">
        <v>21.545000000000002</v>
      </c>
      <c r="O4113">
        <v>1.242</v>
      </c>
    </row>
    <row r="4114" spans="1:15" x14ac:dyDescent="0.3">
      <c r="A4114" t="s">
        <v>657</v>
      </c>
      <c r="B4114">
        <v>2024</v>
      </c>
      <c r="C4114" s="9">
        <v>45305</v>
      </c>
      <c r="D4114" t="s">
        <v>3881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16</v>
      </c>
      <c r="L4114">
        <v>5.3719999999999999</v>
      </c>
      <c r="M4114">
        <v>8.4829999999999899</v>
      </c>
      <c r="N4114">
        <v>16.370999999999999</v>
      </c>
      <c r="O4114">
        <v>3.944</v>
      </c>
    </row>
    <row r="4115" spans="1:15" x14ac:dyDescent="0.3">
      <c r="A4115" t="s">
        <v>657</v>
      </c>
      <c r="B4115">
        <v>2024</v>
      </c>
      <c r="C4115" s="9">
        <v>45305</v>
      </c>
      <c r="D4115" t="s">
        <v>3881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17</v>
      </c>
      <c r="L4115">
        <v>11.353999999999999</v>
      </c>
      <c r="M4115">
        <v>8.68</v>
      </c>
      <c r="N4115">
        <v>15.786</v>
      </c>
      <c r="O4115">
        <v>3.5529999999999999</v>
      </c>
    </row>
    <row r="4116" spans="1:15" x14ac:dyDescent="0.3">
      <c r="A4116" t="s">
        <v>657</v>
      </c>
      <c r="B4116">
        <v>2024</v>
      </c>
      <c r="C4116" s="9">
        <v>45305</v>
      </c>
      <c r="D4116" t="s">
        <v>3881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5</v>
      </c>
      <c r="L4116">
        <v>26.198</v>
      </c>
      <c r="M4116">
        <v>26.326000000000001</v>
      </c>
      <c r="N4116">
        <v>27.724</v>
      </c>
      <c r="O4116">
        <v>0.69899999999999995</v>
      </c>
    </row>
    <row r="4117" spans="1:15" x14ac:dyDescent="0.3">
      <c r="A4117" t="s">
        <v>657</v>
      </c>
      <c r="B4117">
        <v>2024</v>
      </c>
      <c r="C4117" s="9">
        <v>45305</v>
      </c>
      <c r="D4117" t="s">
        <v>3881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11</v>
      </c>
      <c r="L4117">
        <v>26.529</v>
      </c>
      <c r="M4117">
        <v>26.556000000000001</v>
      </c>
      <c r="N4117">
        <v>28.634</v>
      </c>
      <c r="O4117">
        <v>1.0389999999999999</v>
      </c>
    </row>
    <row r="4118" spans="1:15" x14ac:dyDescent="0.3">
      <c r="A4118" t="s">
        <v>657</v>
      </c>
      <c r="B4118">
        <v>2024</v>
      </c>
      <c r="C4118" s="9">
        <v>45305</v>
      </c>
      <c r="D4118" t="s">
        <v>3881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12</v>
      </c>
      <c r="L4118">
        <v>22.661999999999999</v>
      </c>
      <c r="M4118">
        <v>22.689</v>
      </c>
      <c r="N4118">
        <v>24.079000000000001</v>
      </c>
      <c r="O4118">
        <v>0.69499999999999995</v>
      </c>
    </row>
    <row r="4119" spans="1:15" x14ac:dyDescent="0.3">
      <c r="A4119" t="s">
        <v>657</v>
      </c>
      <c r="B4119">
        <v>2024</v>
      </c>
      <c r="C4119" s="9">
        <v>45305</v>
      </c>
      <c r="D4119" t="s">
        <v>3881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14</v>
      </c>
      <c r="L4119">
        <v>19.158999999999999</v>
      </c>
      <c r="M4119">
        <v>19.213999999999999</v>
      </c>
      <c r="N4119">
        <v>21.082000000000001</v>
      </c>
      <c r="O4119">
        <v>0.93400000000000005</v>
      </c>
    </row>
    <row r="4120" spans="1:15" x14ac:dyDescent="0.3">
      <c r="A4120" t="s">
        <v>657</v>
      </c>
      <c r="B4120">
        <v>2024</v>
      </c>
      <c r="C4120" s="9">
        <v>45305</v>
      </c>
      <c r="D4120" t="s">
        <v>3881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15</v>
      </c>
      <c r="L4120">
        <v>13.592000000000001</v>
      </c>
      <c r="M4120">
        <v>14.044</v>
      </c>
      <c r="N4120">
        <v>17.716000000000001</v>
      </c>
      <c r="O4120">
        <v>1.8360000000000001</v>
      </c>
    </row>
    <row r="4121" spans="1:15" x14ac:dyDescent="0.3">
      <c r="A4121" t="s">
        <v>657</v>
      </c>
      <c r="B4121">
        <v>2024</v>
      </c>
      <c r="C4121" s="9">
        <v>45305</v>
      </c>
      <c r="D4121" t="s">
        <v>3881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18</v>
      </c>
      <c r="L4121">
        <v>14.772</v>
      </c>
      <c r="M4121">
        <v>14.27</v>
      </c>
      <c r="N4121">
        <v>18.495999999999999</v>
      </c>
      <c r="O4121">
        <v>2.113</v>
      </c>
    </row>
    <row r="4122" spans="1:15" x14ac:dyDescent="0.3">
      <c r="A4122" t="s">
        <v>657</v>
      </c>
      <c r="B4122">
        <v>2024</v>
      </c>
      <c r="C4122" s="9">
        <v>45305</v>
      </c>
      <c r="D4122" t="s">
        <v>3881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19</v>
      </c>
      <c r="L4122">
        <v>11.196</v>
      </c>
      <c r="M4122">
        <v>10.314</v>
      </c>
      <c r="N4122">
        <v>14.848000000000001</v>
      </c>
      <c r="O4122">
        <v>2.2669999999999999</v>
      </c>
    </row>
    <row r="4123" spans="1:15" x14ac:dyDescent="0.3">
      <c r="A4123" t="s">
        <v>657</v>
      </c>
      <c r="B4123">
        <v>2024</v>
      </c>
      <c r="C4123" s="9">
        <v>45305</v>
      </c>
      <c r="D4123" t="s">
        <v>3881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1</v>
      </c>
      <c r="L4123">
        <v>29.742000000000001</v>
      </c>
      <c r="M4123">
        <v>29.910999999999898</v>
      </c>
      <c r="N4123">
        <v>31.754999999999999</v>
      </c>
      <c r="O4123">
        <v>0.92200000000000004</v>
      </c>
    </row>
    <row r="4124" spans="1:15" x14ac:dyDescent="0.3">
      <c r="A4124" t="s">
        <v>657</v>
      </c>
      <c r="B4124">
        <v>2024</v>
      </c>
      <c r="C4124" s="9">
        <v>45305</v>
      </c>
      <c r="D4124" t="s">
        <v>3881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6</v>
      </c>
      <c r="L4124">
        <v>22.571000000000002</v>
      </c>
      <c r="M4124">
        <v>23.048999999999999</v>
      </c>
      <c r="N4124">
        <v>25.387</v>
      </c>
      <c r="O4124">
        <v>1.169</v>
      </c>
    </row>
    <row r="4125" spans="1:15" x14ac:dyDescent="0.3">
      <c r="A4125" t="s">
        <v>657</v>
      </c>
      <c r="B4125">
        <v>2024</v>
      </c>
      <c r="C4125" s="9">
        <v>45305</v>
      </c>
      <c r="D4125" t="s">
        <v>3881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</v>
      </c>
      <c r="L4125">
        <v>23.463000000000001</v>
      </c>
      <c r="M4125">
        <v>23.695</v>
      </c>
      <c r="N4125">
        <v>26.163</v>
      </c>
      <c r="O4125">
        <v>1.234</v>
      </c>
    </row>
    <row r="4126" spans="1:15" x14ac:dyDescent="0.3">
      <c r="A4126" t="s">
        <v>657</v>
      </c>
      <c r="B4126">
        <v>2024</v>
      </c>
      <c r="C4126" s="9">
        <v>45305</v>
      </c>
      <c r="D4126" t="s">
        <v>3881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11</v>
      </c>
      <c r="L4126">
        <v>26.556000000000001</v>
      </c>
      <c r="M4126">
        <v>26.411000000000001</v>
      </c>
      <c r="N4126">
        <v>28.449000000000002</v>
      </c>
      <c r="O4126">
        <v>1.0189999999999999</v>
      </c>
    </row>
    <row r="4127" spans="1:15" x14ac:dyDescent="0.3">
      <c r="A4127" t="s">
        <v>657</v>
      </c>
      <c r="B4127">
        <v>2024</v>
      </c>
      <c r="C4127" s="9">
        <v>45305</v>
      </c>
      <c r="D4127" t="s">
        <v>3881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12</v>
      </c>
      <c r="L4127">
        <v>22.689</v>
      </c>
      <c r="M4127">
        <v>22.655000000000001</v>
      </c>
      <c r="N4127">
        <v>24.041</v>
      </c>
      <c r="O4127">
        <v>0.69299999999999995</v>
      </c>
    </row>
    <row r="4128" spans="1:15" x14ac:dyDescent="0.3">
      <c r="A4128" t="s">
        <v>657</v>
      </c>
      <c r="B4128">
        <v>2024</v>
      </c>
      <c r="C4128" s="9">
        <v>45305</v>
      </c>
      <c r="D4128" t="s">
        <v>3881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10</v>
      </c>
      <c r="L4128">
        <v>23.44</v>
      </c>
      <c r="M4128">
        <v>23.265000000000001</v>
      </c>
      <c r="N4128">
        <v>24.773</v>
      </c>
      <c r="O4128">
        <v>0.754</v>
      </c>
    </row>
    <row r="4129" spans="1:15" x14ac:dyDescent="0.3">
      <c r="A4129" t="s">
        <v>657</v>
      </c>
      <c r="B4129">
        <v>2024</v>
      </c>
      <c r="C4129" s="9">
        <v>45305</v>
      </c>
      <c r="D4129" t="s">
        <v>3881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3</v>
      </c>
      <c r="L4129">
        <v>26.984999999999999</v>
      </c>
      <c r="M4129">
        <v>27.556999999999999</v>
      </c>
      <c r="N4129">
        <v>30.120999999999999</v>
      </c>
      <c r="O4129">
        <v>1.282</v>
      </c>
    </row>
    <row r="4130" spans="1:15" x14ac:dyDescent="0.3">
      <c r="A4130" t="s">
        <v>657</v>
      </c>
      <c r="B4130">
        <v>2024</v>
      </c>
      <c r="C4130" s="9">
        <v>45305</v>
      </c>
      <c r="D4130" t="s">
        <v>3881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5</v>
      </c>
      <c r="L4130">
        <v>26.326000000000001</v>
      </c>
      <c r="M4130">
        <v>26.44</v>
      </c>
      <c r="N4130">
        <v>27.834</v>
      </c>
      <c r="O4130">
        <v>0.69699999999999995</v>
      </c>
    </row>
    <row r="4131" spans="1:15" x14ac:dyDescent="0.3">
      <c r="A4131" t="s">
        <v>657</v>
      </c>
      <c r="B4131">
        <v>2024</v>
      </c>
      <c r="C4131" s="9">
        <v>45305</v>
      </c>
      <c r="D4131" t="s">
        <v>3881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4</v>
      </c>
      <c r="L4131">
        <v>28.806000000000001</v>
      </c>
      <c r="M4131">
        <v>28.780999999999999</v>
      </c>
      <c r="N4131">
        <v>30.259</v>
      </c>
      <c r="O4131">
        <v>0.73899999999999999</v>
      </c>
    </row>
    <row r="4132" spans="1:15" x14ac:dyDescent="0.3">
      <c r="A4132" t="s">
        <v>657</v>
      </c>
      <c r="B4132">
        <v>2024</v>
      </c>
      <c r="C4132" s="9">
        <v>45305</v>
      </c>
      <c r="D4132" t="s">
        <v>3881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9</v>
      </c>
      <c r="L4132">
        <v>21.742999999999999</v>
      </c>
      <c r="M4132">
        <v>21.977</v>
      </c>
      <c r="N4132">
        <v>24.161000000000001</v>
      </c>
      <c r="O4132">
        <v>1.0920000000000001</v>
      </c>
    </row>
    <row r="4133" spans="1:15" x14ac:dyDescent="0.3">
      <c r="A4133" t="s">
        <v>657</v>
      </c>
      <c r="B4133">
        <v>2024</v>
      </c>
      <c r="C4133" s="9">
        <v>45305</v>
      </c>
      <c r="D4133" t="s">
        <v>3881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8</v>
      </c>
      <c r="L4133">
        <v>24.167000000000002</v>
      </c>
      <c r="M4133">
        <v>24.11</v>
      </c>
      <c r="N4133">
        <v>26.036000000000001</v>
      </c>
      <c r="O4133">
        <v>0.96299999999999997</v>
      </c>
    </row>
    <row r="4134" spans="1:15" x14ac:dyDescent="0.3">
      <c r="A4134" t="s">
        <v>657</v>
      </c>
      <c r="B4134">
        <v>2024</v>
      </c>
      <c r="C4134" s="9">
        <v>45305</v>
      </c>
      <c r="D4134" t="s">
        <v>3881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7</v>
      </c>
      <c r="L4134">
        <v>29.388000000000002</v>
      </c>
      <c r="M4134">
        <v>29.032</v>
      </c>
      <c r="N4134">
        <v>30.722000000000001</v>
      </c>
      <c r="O4134">
        <v>0.84499999999999997</v>
      </c>
    </row>
    <row r="4135" spans="1:15" x14ac:dyDescent="0.3">
      <c r="A4135" t="s">
        <v>657</v>
      </c>
      <c r="B4135">
        <v>2024</v>
      </c>
      <c r="C4135" s="9">
        <v>45305</v>
      </c>
      <c r="D4135" t="s">
        <v>3881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1</v>
      </c>
      <c r="L4135">
        <v>29.910999999999898</v>
      </c>
      <c r="M4135">
        <v>30.131</v>
      </c>
      <c r="N4135">
        <v>31.959</v>
      </c>
      <c r="O4135">
        <v>0.91400000000000003</v>
      </c>
    </row>
    <row r="4136" spans="1:15" x14ac:dyDescent="0.3">
      <c r="A4136" t="s">
        <v>657</v>
      </c>
      <c r="B4136">
        <v>2024</v>
      </c>
      <c r="C4136" s="9">
        <v>45305</v>
      </c>
      <c r="D4136" t="s">
        <v>3881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</v>
      </c>
      <c r="L4136">
        <v>23.695</v>
      </c>
      <c r="M4136">
        <v>24.259</v>
      </c>
      <c r="N4136">
        <v>26.657</v>
      </c>
      <c r="O4136">
        <v>1.1990000000000001</v>
      </c>
    </row>
    <row r="4137" spans="1:15" x14ac:dyDescent="0.3">
      <c r="A4137" t="s">
        <v>657</v>
      </c>
      <c r="B4137">
        <v>2024</v>
      </c>
      <c r="C4137" s="9">
        <v>45305</v>
      </c>
      <c r="D4137" t="s">
        <v>3881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3</v>
      </c>
      <c r="L4137">
        <v>27.556999999999999</v>
      </c>
      <c r="M4137">
        <v>27.623000000000001</v>
      </c>
      <c r="N4137">
        <v>30.105</v>
      </c>
      <c r="O4137">
        <v>1.2410000000000001</v>
      </c>
    </row>
    <row r="4138" spans="1:15" x14ac:dyDescent="0.3">
      <c r="A4138" t="s">
        <v>657</v>
      </c>
      <c r="B4138">
        <v>2024</v>
      </c>
      <c r="C4138" s="9">
        <v>45305</v>
      </c>
      <c r="D4138" t="s">
        <v>3881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4</v>
      </c>
      <c r="L4138">
        <v>28.780999999999999</v>
      </c>
      <c r="M4138">
        <v>28.707000000000001</v>
      </c>
      <c r="N4138">
        <v>30.177</v>
      </c>
      <c r="O4138">
        <v>0.73499999999999999</v>
      </c>
    </row>
    <row r="4139" spans="1:15" x14ac:dyDescent="0.3">
      <c r="A4139" t="s">
        <v>657</v>
      </c>
      <c r="B4139">
        <v>2024</v>
      </c>
      <c r="C4139" s="9">
        <v>45305</v>
      </c>
      <c r="D4139" t="s">
        <v>3881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5</v>
      </c>
      <c r="L4139">
        <v>26.44</v>
      </c>
      <c r="M4139">
        <v>26.361000000000001</v>
      </c>
      <c r="N4139">
        <v>27.751000000000001</v>
      </c>
      <c r="O4139">
        <v>0.69499999999999995</v>
      </c>
    </row>
    <row r="4140" spans="1:15" x14ac:dyDescent="0.3">
      <c r="A4140" t="s">
        <v>657</v>
      </c>
      <c r="B4140">
        <v>2024</v>
      </c>
      <c r="C4140" s="9">
        <v>45305</v>
      </c>
      <c r="D4140" t="s">
        <v>3881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6</v>
      </c>
      <c r="L4140">
        <v>23.048999999999999</v>
      </c>
      <c r="M4140">
        <v>22.766999999999999</v>
      </c>
      <c r="N4140">
        <v>25.062999999999999</v>
      </c>
      <c r="O4140">
        <v>1.1479999999999999</v>
      </c>
    </row>
    <row r="4141" spans="1:15" x14ac:dyDescent="0.3">
      <c r="A4141" t="s">
        <v>657</v>
      </c>
      <c r="B4141">
        <v>2024</v>
      </c>
      <c r="C4141" s="9">
        <v>45305</v>
      </c>
      <c r="D4141" t="s">
        <v>3881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7</v>
      </c>
      <c r="L4141">
        <v>29.032</v>
      </c>
      <c r="M4141">
        <v>29.183</v>
      </c>
      <c r="N4141">
        <v>30.863</v>
      </c>
      <c r="O4141">
        <v>0.84</v>
      </c>
    </row>
    <row r="4142" spans="1:15" x14ac:dyDescent="0.3">
      <c r="A4142" t="s">
        <v>657</v>
      </c>
      <c r="B4142">
        <v>2024</v>
      </c>
      <c r="C4142" s="9">
        <v>45305</v>
      </c>
      <c r="D4142" t="s">
        <v>3881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8</v>
      </c>
      <c r="L4142">
        <v>24.11</v>
      </c>
      <c r="M4142">
        <v>24.338999999999999</v>
      </c>
      <c r="N4142">
        <v>26.236999999999998</v>
      </c>
      <c r="O4142">
        <v>0.94899999999999995</v>
      </c>
    </row>
    <row r="4143" spans="1:15" x14ac:dyDescent="0.3">
      <c r="A4143" t="s">
        <v>657</v>
      </c>
      <c r="B4143">
        <v>2024</v>
      </c>
      <c r="C4143" s="9">
        <v>45305</v>
      </c>
      <c r="D4143" t="s">
        <v>3881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9</v>
      </c>
      <c r="L4143">
        <v>21.977</v>
      </c>
      <c r="M4143">
        <v>22.222999999999999</v>
      </c>
      <c r="N4143">
        <v>24.359000000000002</v>
      </c>
      <c r="O4143">
        <v>1.0680000000000001</v>
      </c>
    </row>
    <row r="4144" spans="1:15" x14ac:dyDescent="0.3">
      <c r="A4144" t="s">
        <v>657</v>
      </c>
      <c r="B4144">
        <v>2024</v>
      </c>
      <c r="C4144" s="9">
        <v>45305</v>
      </c>
      <c r="D4144" t="s">
        <v>3881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10</v>
      </c>
      <c r="L4144">
        <v>23.265000000000001</v>
      </c>
      <c r="M4144">
        <v>23.280999999999999</v>
      </c>
      <c r="N4144">
        <v>24.779</v>
      </c>
      <c r="O4144">
        <v>0.749</v>
      </c>
    </row>
    <row r="4145" spans="1:15" x14ac:dyDescent="0.3">
      <c r="A4145" t="s">
        <v>657</v>
      </c>
      <c r="B4145">
        <v>2024</v>
      </c>
      <c r="C4145" s="9">
        <v>45305</v>
      </c>
      <c r="D4145" t="s">
        <v>3881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11</v>
      </c>
      <c r="L4145">
        <v>26.411000000000001</v>
      </c>
      <c r="M4145">
        <v>26.120999999999999</v>
      </c>
      <c r="N4145">
        <v>28.123000000000001</v>
      </c>
      <c r="O4145">
        <v>1.0009999999999999</v>
      </c>
    </row>
    <row r="4146" spans="1:15" x14ac:dyDescent="0.3">
      <c r="A4146" t="s">
        <v>657</v>
      </c>
      <c r="B4146">
        <v>2024</v>
      </c>
      <c r="C4146" s="9">
        <v>45305</v>
      </c>
      <c r="D4146" t="s">
        <v>3881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12</v>
      </c>
      <c r="L4146">
        <v>22.655000000000001</v>
      </c>
      <c r="M4146">
        <v>22.523</v>
      </c>
      <c r="N4146">
        <v>23.907</v>
      </c>
      <c r="O4146">
        <v>0.69199999999999995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2024-01-24T03:14:35Z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